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T-N01\Desktop\★与那国町庁舎\現場説明\機械\"/>
    </mc:Choice>
  </mc:AlternateContent>
  <xr:revisionPtr revIDLastSave="0" documentId="13_ncr:1_{125A22B8-DA27-419B-8DEF-9B6FC3D43799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回復済み_Sheet1" sheetId="2" state="veryHidden" r:id="rId1"/>
    <sheet name="XXXXXX" sheetId="18" state="veryHidden" r:id="rId2"/>
    <sheet name="仕訳書 (磁気探査)" sheetId="146" state="hidden" r:id="rId3"/>
    <sheet name="旧-見積" sheetId="91" state="hidden" r:id="rId4"/>
    <sheet name="仕訳書" sheetId="46" r:id="rId5"/>
    <sheet name="内訳書(空調・換気）" sheetId="158" r:id="rId6"/>
    <sheet name="内訳書(衛生など)" sheetId="4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</externalReferences>
  <definedNames>
    <definedName name="_">#REF!</definedName>
    <definedName name="_?COUNTER">[1]基礎data!#REF!</definedName>
    <definedName name="_____________________KEY2" hidden="1">[2]人件費!#REF!</definedName>
    <definedName name="____________________KEY10" hidden="1">[2]人件費!#REF!</definedName>
    <definedName name="____________________KEY2" hidden="1">[2]人件費!#REF!</definedName>
    <definedName name="___________________KEY10" hidden="1">[2]人件費!#REF!</definedName>
    <definedName name="___________________KEY2" hidden="1">#REF!</definedName>
    <definedName name="__________________KEY10" hidden="1">#REF!</definedName>
    <definedName name="__________________KEY2" hidden="1">[2]人件費!#REF!</definedName>
    <definedName name="_________________KEY10" hidden="1">[2]人件費!#REF!</definedName>
    <definedName name="_________________KEY2" hidden="1">[2]人件費!#REF!</definedName>
    <definedName name="________________KEY10" hidden="1">[2]人件費!#REF!</definedName>
    <definedName name="________________KEY2" hidden="1">[2]人件費!#REF!</definedName>
    <definedName name="_______________KEY10" hidden="1">[2]人件費!#REF!</definedName>
    <definedName name="_______________KEY2" hidden="1">[2]人件費!#REF!</definedName>
    <definedName name="______________KEY10" hidden="1">[2]人件費!#REF!</definedName>
    <definedName name="______________KEY2" hidden="1">[2]人件費!#REF!</definedName>
    <definedName name="_____________KEY10" hidden="1">[2]人件費!#REF!</definedName>
    <definedName name="_____________KEY2" hidden="1">[2]人件費!#REF!</definedName>
    <definedName name="____________KEY10" hidden="1">[2]人件費!#REF!</definedName>
    <definedName name="____________KEY2" hidden="1">[2]人件費!#REF!</definedName>
    <definedName name="___________KEY10" hidden="1">[2]人件費!#REF!</definedName>
    <definedName name="___________KEY2" hidden="1">[2]人件費!#REF!</definedName>
    <definedName name="__________KEY10" hidden="1">[2]人件費!#REF!</definedName>
    <definedName name="__________KEY2" hidden="1">[2]人件費!#REF!</definedName>
    <definedName name="_________KEY10" hidden="1">[2]人件費!#REF!</definedName>
    <definedName name="_________KEY2" hidden="1">[2]人件費!#REF!</definedName>
    <definedName name="________KEY10" hidden="1">[2]人件費!#REF!</definedName>
    <definedName name="________KEY2" hidden="1">[2]人件費!#REF!</definedName>
    <definedName name="________OK2">#REF!</definedName>
    <definedName name="________OK3">#REF!</definedName>
    <definedName name="________PRT2">#REF!</definedName>
    <definedName name="_______1">[3]照明基礎!#REF!</definedName>
    <definedName name="_______10">[3]照明基礎!#REF!</definedName>
    <definedName name="_______11">[3]照明基礎!#REF!</definedName>
    <definedName name="_______2">[3]照明基礎!#REF!</definedName>
    <definedName name="_______KEY10" hidden="1">[2]人件費!#REF!</definedName>
    <definedName name="_______KEY2" hidden="1">[2]人件費!#REF!</definedName>
    <definedName name="_______no1" hidden="1">#REF!</definedName>
    <definedName name="_______OK2">#REF!</definedName>
    <definedName name="_______OK3">#REF!</definedName>
    <definedName name="_______PRT2">#REF!</definedName>
    <definedName name="______1">[3]照明基礎!#REF!</definedName>
    <definedName name="______10">[3]照明基礎!#REF!</definedName>
    <definedName name="______11">[3]照明基礎!#REF!</definedName>
    <definedName name="______2">[3]照明基礎!#REF!</definedName>
    <definedName name="______A1">'[4]86動産'!#REF!</definedName>
    <definedName name="______ERR1">#REF!</definedName>
    <definedName name="______ERR2">#REF!</definedName>
    <definedName name="______ERR3">#REF!</definedName>
    <definedName name="______KEY10" hidden="1">[2]人件費!#REF!</definedName>
    <definedName name="______KEY2" hidden="1">[2]人件費!#REF!</definedName>
    <definedName name="______OK2">#REF!</definedName>
    <definedName name="______OK3">#REF!</definedName>
    <definedName name="______PRT2">#REF!</definedName>
    <definedName name="______SUB1">#REF!</definedName>
    <definedName name="______YN1">#REF!</definedName>
    <definedName name="______YN2">#REF!</definedName>
    <definedName name="_____01">#REF!</definedName>
    <definedName name="_____02">#REF!</definedName>
    <definedName name="_____03">#REF!</definedName>
    <definedName name="_____04">#REF!</definedName>
    <definedName name="_____05">#REF!</definedName>
    <definedName name="_____06">#REF!</definedName>
    <definedName name="_____07">#REF!</definedName>
    <definedName name="_____08">#REF!</definedName>
    <definedName name="_____09">#REF!</definedName>
    <definedName name="_____1">[3]照明基礎!#REF!</definedName>
    <definedName name="_____10">[3]照明基礎!#REF!</definedName>
    <definedName name="_____11">[3]照明基礎!#REF!</definedName>
    <definedName name="_____12">#REF!</definedName>
    <definedName name="_____13">#REF!</definedName>
    <definedName name="_____14">#REF!</definedName>
    <definedName name="_____15">#REF!</definedName>
    <definedName name="_____16">#REF!</definedName>
    <definedName name="_____17">#REF!</definedName>
    <definedName name="_____18">#REF!</definedName>
    <definedName name="_____19">#REF!</definedName>
    <definedName name="_____2">[3]照明基礎!#REF!</definedName>
    <definedName name="_____20">#REF!</definedName>
    <definedName name="_____21">#REF!</definedName>
    <definedName name="_____22">#REF!</definedName>
    <definedName name="_____23">#REF!</definedName>
    <definedName name="_____24">#REF!</definedName>
    <definedName name="_____31">#REF!</definedName>
    <definedName name="_____32">#REF!</definedName>
    <definedName name="_____502">#REF!</definedName>
    <definedName name="_____503">#REF!</definedName>
    <definedName name="_____504">#REF!</definedName>
    <definedName name="_____505">#REF!</definedName>
    <definedName name="_____51">#REF!</definedName>
    <definedName name="_____52">#REF!</definedName>
    <definedName name="_____601">#REF!</definedName>
    <definedName name="_____602">#REF!</definedName>
    <definedName name="_____603">#REF!</definedName>
    <definedName name="_____604">#REF!</definedName>
    <definedName name="_____605">#REF!</definedName>
    <definedName name="_____606">#REF!</definedName>
    <definedName name="_____607">#REF!</definedName>
    <definedName name="_____608">#REF!</definedName>
    <definedName name="_____609">#REF!</definedName>
    <definedName name="_____61">#REF!</definedName>
    <definedName name="_____610">#REF!</definedName>
    <definedName name="_____611">#REF!</definedName>
    <definedName name="_____612">#REF!</definedName>
    <definedName name="_____613">#REF!</definedName>
    <definedName name="_____614">#REF!</definedName>
    <definedName name="_____615">#REF!</definedName>
    <definedName name="_____616">#REF!</definedName>
    <definedName name="_____617">#REF!</definedName>
    <definedName name="_____618">#REF!</definedName>
    <definedName name="_____619">#REF!</definedName>
    <definedName name="_____62">#REF!</definedName>
    <definedName name="_____620">#REF!</definedName>
    <definedName name="_____701">#REF!</definedName>
    <definedName name="_____702">#REF!</definedName>
    <definedName name="_____703">#REF!</definedName>
    <definedName name="_____704">#REF!</definedName>
    <definedName name="_____705">#REF!</definedName>
    <definedName name="_____706">#REF!</definedName>
    <definedName name="_____707">#REF!</definedName>
    <definedName name="_____708">#REF!</definedName>
    <definedName name="_____709">#REF!</definedName>
    <definedName name="_____710">#REF!</definedName>
    <definedName name="_____A1">'[4]86動産'!#REF!</definedName>
    <definedName name="_____a10">[5]!_xlbgnm.a10</definedName>
    <definedName name="_____a11">[5]!_xlbgnm.a11</definedName>
    <definedName name="_____a12">[5]!_xlbgnm.a12</definedName>
    <definedName name="_____a13">[5]!_xlbgnm.a13</definedName>
    <definedName name="_____a14">[5]!_xlbgnm.a14</definedName>
    <definedName name="_____a2">[5]!_xlbgnm.a2</definedName>
    <definedName name="_____a3">[5]!_xlbgnm.a3</definedName>
    <definedName name="_____a4">[5]!_xlbgnm.a4</definedName>
    <definedName name="_____a5">[5]!_xlbgnm.a5</definedName>
    <definedName name="_____a6">[5]!_xlbgnm.a6</definedName>
    <definedName name="_____a7">[5]!_xlbgnm.a7</definedName>
    <definedName name="_____a8">[5]!_xlbgnm.a8</definedName>
    <definedName name="_____a9">[5]!_xlbgnm.a9</definedName>
    <definedName name="_____ap1">[5]!_xlbgnm.ap1</definedName>
    <definedName name="_____C">#REF!</definedName>
    <definedName name="_____f1">[5]!_xlbgnm.f1</definedName>
    <definedName name="_____f10">[5]!_xlbgnm.f10</definedName>
    <definedName name="_____f11">[5]!_xlbgnm.f11</definedName>
    <definedName name="_____f12">[5]!_xlbgnm.f12</definedName>
    <definedName name="_____f13">[5]!_xlbgnm.f13</definedName>
    <definedName name="_____f14">[5]!_xlbgnm.f14</definedName>
    <definedName name="_____f15">[5]!_xlbgnm.f15</definedName>
    <definedName name="_____f2">[5]!_xlbgnm.f2</definedName>
    <definedName name="_____f3">[5]!_xlbgnm.f3</definedName>
    <definedName name="_____f4">[5]!_xlbgnm.f4</definedName>
    <definedName name="_____f5">[5]!_xlbgnm.f5</definedName>
    <definedName name="_____f6">[5]!_xlbgnm.f6</definedName>
    <definedName name="_____f7">[5]!_xlbgnm.f7</definedName>
    <definedName name="_____f8">[5]!_xlbgnm.f8</definedName>
    <definedName name="_____f9">[5]!_xlbgnm.f9</definedName>
    <definedName name="_____KEY10" hidden="1">[2]人件費!#REF!</definedName>
    <definedName name="_____KEY2" hidden="1">[2]人件費!#REF!</definedName>
    <definedName name="_____no1" hidden="1">#REF!</definedName>
    <definedName name="_____OK2">#REF!</definedName>
    <definedName name="_____OK3">#REF!</definedName>
    <definedName name="_____P1">#REF!</definedName>
    <definedName name="_____ｐ１０">#REF!</definedName>
    <definedName name="_____P2">#REF!</definedName>
    <definedName name="_____P4">#REF!</definedName>
    <definedName name="_____P5">#REF!</definedName>
    <definedName name="_____P6">#REF!</definedName>
    <definedName name="_____P7">#REF!</definedName>
    <definedName name="_____P8">#REF!</definedName>
    <definedName name="_____P9">#REF!</definedName>
    <definedName name="_____PRT2">#REF!</definedName>
    <definedName name="_____PT10">[6]仮設解体!#REF!</definedName>
    <definedName name="_____SW1">#REF!</definedName>
    <definedName name="_____SW2">#REF!</definedName>
    <definedName name="_____ＷＤ７">#REF!</definedName>
    <definedName name="_____ＷＤ８">#REF!</definedName>
    <definedName name="____1">[3]照明基礎!#REF!</definedName>
    <definedName name="____10">[3]照明基礎!#REF!</definedName>
    <definedName name="____11">[3]照明基礎!#REF!</definedName>
    <definedName name="____12">#REF!</definedName>
    <definedName name="____13">#REF!</definedName>
    <definedName name="____14">#REF!</definedName>
    <definedName name="____15">#REF!</definedName>
    <definedName name="____16">#REF!</definedName>
    <definedName name="____17">#REF!</definedName>
    <definedName name="____18">#REF!</definedName>
    <definedName name="____19">#REF!</definedName>
    <definedName name="____2">[3]照明基礎!#REF!</definedName>
    <definedName name="____20">#REF!</definedName>
    <definedName name="____21">#REF!</definedName>
    <definedName name="____22">#REF!</definedName>
    <definedName name="____23">#REF!</definedName>
    <definedName name="____24">#REF!</definedName>
    <definedName name="____3">#REF!</definedName>
    <definedName name="____31">#REF!</definedName>
    <definedName name="____32">#REF!</definedName>
    <definedName name="____4">#REF!</definedName>
    <definedName name="____5">#REF!</definedName>
    <definedName name="____501">#REF!</definedName>
    <definedName name="____51">#REF!</definedName>
    <definedName name="____52">#REF!</definedName>
    <definedName name="____6">#REF!</definedName>
    <definedName name="____61">#REF!</definedName>
    <definedName name="____62">#REF!</definedName>
    <definedName name="____A1">'[4]86動産'!#REF!</definedName>
    <definedName name="____a10" localSheetId="5">'内訳書(空調・換気）'!____a10</definedName>
    <definedName name="____a10">'[7]10昇降機'!_xlbgnm.a10</definedName>
    <definedName name="____a11" localSheetId="5">'内訳書(空調・換気）'!____a11</definedName>
    <definedName name="____a11">'[7]10昇降機'!_xlbgnm.a11</definedName>
    <definedName name="____A111">[5]!_xlbgnm.A111</definedName>
    <definedName name="____a12" localSheetId="5">'内訳書(空調・換気）'!____a12</definedName>
    <definedName name="____a12">'[7]10昇降機'!_xlbgnm.a12</definedName>
    <definedName name="____a13" localSheetId="5">'内訳書(空調・換気）'!____a13</definedName>
    <definedName name="____a13">'[7]10昇降機'!_xlbgnm.a13</definedName>
    <definedName name="____a14" localSheetId="5">'内訳書(空調・換気）'!____a14</definedName>
    <definedName name="____a14">'[7]10昇降機'!_xlbgnm.a14</definedName>
    <definedName name="____a2" localSheetId="5">'内訳書(空調・換気）'!____a2</definedName>
    <definedName name="____a2">'[7]10昇降機'!_xlbgnm.a2</definedName>
    <definedName name="____a3" localSheetId="5">'内訳書(空調・換気）'!____a3</definedName>
    <definedName name="____a3">'[7]10昇降機'!_xlbgnm.a3</definedName>
    <definedName name="____a4" localSheetId="5">'内訳書(空調・換気）'!____a4</definedName>
    <definedName name="____a4">'[7]10昇降機'!_xlbgnm.a4</definedName>
    <definedName name="____a5" localSheetId="5">'内訳書(空調・換気）'!____a5</definedName>
    <definedName name="____a5">'[7]10昇降機'!_xlbgnm.a5</definedName>
    <definedName name="____a6" localSheetId="5">'内訳書(空調・換気）'!____a6</definedName>
    <definedName name="____a6">'[7]10昇降機'!_xlbgnm.a6</definedName>
    <definedName name="____a7" localSheetId="5">'内訳書(空調・換気）'!____a7</definedName>
    <definedName name="____a7">'[7]10昇降機'!_xlbgnm.a7</definedName>
    <definedName name="____a8" localSheetId="5">'内訳書(空調・換気）'!____a8</definedName>
    <definedName name="____a8">'[7]10昇降機'!_xlbgnm.a8</definedName>
    <definedName name="____a9" localSheetId="5">'内訳書(空調・換気）'!____a9</definedName>
    <definedName name="____a9">'[7]10昇降機'!_xlbgnm.a9</definedName>
    <definedName name="____C">#REF!</definedName>
    <definedName name="____CLN11">#REF!</definedName>
    <definedName name="____CUT20">#REF!</definedName>
    <definedName name="____CUT200">#REF!</definedName>
    <definedName name="____CUT201">#REF!</definedName>
    <definedName name="____CUT202">#REF!</definedName>
    <definedName name="____CUT211">#REF!</definedName>
    <definedName name="____DAN11">#REF!</definedName>
    <definedName name="____DAN111">#REF!</definedName>
    <definedName name="____DAN112">#REF!</definedName>
    <definedName name="____DAN21">#REF!</definedName>
    <definedName name="____DAN22">#REF!</definedName>
    <definedName name="____DAN23">#REF!</definedName>
    <definedName name="____DAN24">#REF!</definedName>
    <definedName name="____f1">'[7]10昇降機'!_xlbgnm.f1</definedName>
    <definedName name="____f10">'[7]10昇降機'!_xlbgnm.f10</definedName>
    <definedName name="____f11">'[7]10昇降機'!_xlbgnm.f11</definedName>
    <definedName name="____f12">'[7]10昇降機'!_xlbgnm.f12</definedName>
    <definedName name="____f13">'[7]10昇降機'!_xlbgnm.f13</definedName>
    <definedName name="____f14">'[7]10昇降機'!_xlbgnm.f14</definedName>
    <definedName name="____f15">'[7]10昇降機'!_xlbgnm.f15</definedName>
    <definedName name="____f2">'[7]10昇降機'!_xlbgnm.f2</definedName>
    <definedName name="____f3">'[7]10昇降機'!_xlbgnm.f3</definedName>
    <definedName name="____f4">'[7]10昇降機'!_xlbgnm.f4</definedName>
    <definedName name="____f5">'[7]10昇降機'!_xlbgnm.f5</definedName>
    <definedName name="____f6">'[7]10昇降機'!_xlbgnm.f6</definedName>
    <definedName name="____f7">'[7]10昇降機'!_xlbgnm.f7</definedName>
    <definedName name="____f8">'[7]10昇降機'!_xlbgnm.f8</definedName>
    <definedName name="____f9">'[7]10昇降機'!_xlbgnm.f9</definedName>
    <definedName name="____HLP1">#REF!</definedName>
    <definedName name="____HLP2">#REF!</definedName>
    <definedName name="____HLP3">#REF!</definedName>
    <definedName name="____HLP4">#REF!</definedName>
    <definedName name="____HLP5">#REF!</definedName>
    <definedName name="____KEY10" hidden="1">[2]人件費!#REF!</definedName>
    <definedName name="____KEY2" hidden="1">[2]人件費!#REF!</definedName>
    <definedName name="____KIS11">#REF!</definedName>
    <definedName name="____MSG1">#REF!</definedName>
    <definedName name="____N7">#REF!</definedName>
    <definedName name="____OK2">#REF!</definedName>
    <definedName name="____OK3">#REF!</definedName>
    <definedName name="____PRC10">#REF!</definedName>
    <definedName name="____PRC100">#REF!</definedName>
    <definedName name="____PRC11">#REF!</definedName>
    <definedName name="____PRC20">#REF!</definedName>
    <definedName name="____PRC200">#REF!</definedName>
    <definedName name="____PRC21">#REF!</definedName>
    <definedName name="____PRC301">#REF!</definedName>
    <definedName name="____PRC401">#REF!</definedName>
    <definedName name="____PRC402">#REF!</definedName>
    <definedName name="____PRC511">#REF!</definedName>
    <definedName name="____PRC611">#REF!</definedName>
    <definedName name="____PRC711">#REF!</definedName>
    <definedName name="____PRC811">#REF!</definedName>
    <definedName name="____PRC911">#REF!</definedName>
    <definedName name="____PRD10">#REF!</definedName>
    <definedName name="____PRD11">#REF!</definedName>
    <definedName name="____PRK11">#REF!</definedName>
    <definedName name="____PRK12">#REF!</definedName>
    <definedName name="____PRK21">#REF!</definedName>
    <definedName name="____PRK22">#REF!</definedName>
    <definedName name="____PRT10">#REF!</definedName>
    <definedName name="____PRT13">#REF!</definedName>
    <definedName name="____PRT2">#REF!</definedName>
    <definedName name="____PRY100">#REF!</definedName>
    <definedName name="____PRY101">#REF!</definedName>
    <definedName name="____PRY111">#REF!</definedName>
    <definedName name="____PRY200">#REF!</definedName>
    <definedName name="____PRY201">#REF!</definedName>
    <definedName name="____PRY211">#REF!</definedName>
    <definedName name="____PRY300">#REF!</definedName>
    <definedName name="____PRZ100">#REF!</definedName>
    <definedName name="____PT10">[6]仮設解体!#REF!</definedName>
    <definedName name="____SOU1">#REF!</definedName>
    <definedName name="____STC11">#REF!</definedName>
    <definedName name="____UES100">#REF!</definedName>
    <definedName name="____UES101">#REF!</definedName>
    <definedName name="____UES102">#REF!</definedName>
    <definedName name="____UES111">#REF!</definedName>
    <definedName name="____UES112">#REF!</definedName>
    <definedName name="____UES200">#REF!</definedName>
    <definedName name="____UES202">#REF!</definedName>
    <definedName name="____UES212">#REF!</definedName>
    <definedName name="___01">#REF!</definedName>
    <definedName name="___02">#REF!</definedName>
    <definedName name="___03">#REF!</definedName>
    <definedName name="___04">#REF!</definedName>
    <definedName name="___05">#REF!</definedName>
    <definedName name="___06">#REF!</definedName>
    <definedName name="___07">#REF!</definedName>
    <definedName name="___08">#REF!</definedName>
    <definedName name="___09">#REF!</definedName>
    <definedName name="___1">[3]照明基礎!#REF!</definedName>
    <definedName name="___10">[3]照明基礎!#REF!</definedName>
    <definedName name="___11">[3]照明基礎!#REF!</definedName>
    <definedName name="___12">#REF!</definedName>
    <definedName name="___13">#REF!</definedName>
    <definedName name="___14">#REF!</definedName>
    <definedName name="___15">#REF!</definedName>
    <definedName name="___16">#REF!</definedName>
    <definedName name="___17">#REF!</definedName>
    <definedName name="___18">#REF!</definedName>
    <definedName name="___19">#REF!</definedName>
    <definedName name="___2">[3]照明基礎!#REF!</definedName>
    <definedName name="___20">#REF!</definedName>
    <definedName name="___21">#REF!</definedName>
    <definedName name="___22">#REF!</definedName>
    <definedName name="___23">#REF!</definedName>
    <definedName name="___24">#REF!</definedName>
    <definedName name="___3">#REF!</definedName>
    <definedName name="___31">#REF!</definedName>
    <definedName name="___32">#REF!</definedName>
    <definedName name="___4">#REF!</definedName>
    <definedName name="___5">#REF!</definedName>
    <definedName name="___501">#REF!</definedName>
    <definedName name="___502">#REF!</definedName>
    <definedName name="___503">#REF!</definedName>
    <definedName name="___504">#REF!</definedName>
    <definedName name="___505">#REF!</definedName>
    <definedName name="___51">#REF!</definedName>
    <definedName name="___52">#REF!</definedName>
    <definedName name="___5J打出し">#REF!</definedName>
    <definedName name="___6">#REF!</definedName>
    <definedName name="___601">#REF!</definedName>
    <definedName name="___602">#REF!</definedName>
    <definedName name="___603">#REF!</definedName>
    <definedName name="___604">#REF!</definedName>
    <definedName name="___605">#REF!</definedName>
    <definedName name="___606">#REF!</definedName>
    <definedName name="___607">#REF!</definedName>
    <definedName name="___608">#REF!</definedName>
    <definedName name="___609">#REF!</definedName>
    <definedName name="___61">#REF!</definedName>
    <definedName name="___610">#REF!</definedName>
    <definedName name="___611">#REF!</definedName>
    <definedName name="___612">#REF!</definedName>
    <definedName name="___613">#REF!</definedName>
    <definedName name="___614">#REF!</definedName>
    <definedName name="___615">#REF!</definedName>
    <definedName name="___616">#REF!</definedName>
    <definedName name="___617">#REF!</definedName>
    <definedName name="___618">#REF!</definedName>
    <definedName name="___619">#REF!</definedName>
    <definedName name="___62">#REF!</definedName>
    <definedName name="___620">#REF!</definedName>
    <definedName name="___7">#REF!</definedName>
    <definedName name="___701">#REF!</definedName>
    <definedName name="___702">#REF!</definedName>
    <definedName name="___703">#REF!</definedName>
    <definedName name="___704">#REF!</definedName>
    <definedName name="___705">#REF!</definedName>
    <definedName name="___706">#REF!</definedName>
    <definedName name="___707">#REF!</definedName>
    <definedName name="___708">#REF!</definedName>
    <definedName name="___709">#REF!</definedName>
    <definedName name="___710">#REF!</definedName>
    <definedName name="___8">#REF!</definedName>
    <definedName name="___9">#REF!</definedName>
    <definedName name="___A1">'[4]86動産'!#REF!</definedName>
    <definedName name="___a10" localSheetId="5">'内訳書(空調・換気）'!___a10</definedName>
    <definedName name="___a10">'[7]10昇降機'!_xlbgnm.a10</definedName>
    <definedName name="___a11" localSheetId="5">'内訳書(空調・換気）'!___a11</definedName>
    <definedName name="___a11">'[7]10昇降機'!_xlbgnm.a11</definedName>
    <definedName name="___A111" localSheetId="5">'内訳書(空調・換気）'!___A111</definedName>
    <definedName name="___A111">'[7]10昇降機'!_xlbgnm.A111</definedName>
    <definedName name="___a12" localSheetId="5">'内訳書(空調・換気）'!___a12</definedName>
    <definedName name="___a12">'[7]10昇降機'!_xlbgnm.a12</definedName>
    <definedName name="___a13" localSheetId="5">'内訳書(空調・換気）'!___a13</definedName>
    <definedName name="___a13">'[7]10昇降機'!_xlbgnm.a13</definedName>
    <definedName name="___a14" localSheetId="5">'内訳書(空調・換気）'!___a14</definedName>
    <definedName name="___a14">'[7]10昇降機'!_xlbgnm.a14</definedName>
    <definedName name="___a2" localSheetId="5">'内訳書(空調・換気）'!___a2</definedName>
    <definedName name="___a2">'[7]10昇降機'!_xlbgnm.a2</definedName>
    <definedName name="___a3" localSheetId="5">'内訳書(空調・換気）'!___a3</definedName>
    <definedName name="___a3">'[7]10昇降機'!_xlbgnm.a3</definedName>
    <definedName name="___a4" localSheetId="5">'内訳書(空調・換気）'!___a4</definedName>
    <definedName name="___a4">'[7]10昇降機'!_xlbgnm.a4</definedName>
    <definedName name="___a5" localSheetId="5">'内訳書(空調・換気）'!___a5</definedName>
    <definedName name="___a5">'[7]10昇降機'!_xlbgnm.a5</definedName>
    <definedName name="___a6" localSheetId="5">'内訳書(空調・換気）'!___a6</definedName>
    <definedName name="___a6">'[7]10昇降機'!_xlbgnm.a6</definedName>
    <definedName name="___A600000">#REF!</definedName>
    <definedName name="___a7" localSheetId="5">'内訳書(空調・換気）'!___a7</definedName>
    <definedName name="___a7">'[7]10昇降機'!_xlbgnm.a7</definedName>
    <definedName name="___a8" localSheetId="5">'内訳書(空調・換気）'!___a8</definedName>
    <definedName name="___a8">'[7]10昇降機'!_xlbgnm.a8</definedName>
    <definedName name="___a9" localSheetId="5">'内訳書(空調・換気）'!___a9</definedName>
    <definedName name="___a9">'[7]10昇降機'!_xlbgnm.a9</definedName>
    <definedName name="___ap1" localSheetId="5">'内訳書(空調・換気）'!___ap1</definedName>
    <definedName name="___ap1">[0]!___ap1</definedName>
    <definedName name="___b1" hidden="1">[8]拾い計算書!$Y$8:$Y$49</definedName>
    <definedName name="___b3">#REF!</definedName>
    <definedName name="___C">#REF!</definedName>
    <definedName name="___CLN11">#REF!</definedName>
    <definedName name="___CUT20">#REF!</definedName>
    <definedName name="___CUT200">#REF!</definedName>
    <definedName name="___CUT201">#REF!</definedName>
    <definedName name="___CUT202">#REF!</definedName>
    <definedName name="___CUT211">#REF!</definedName>
    <definedName name="___d1" hidden="1">[8]拾い計算書!$Y$8:$Y$49</definedName>
    <definedName name="___DAN11">#REF!</definedName>
    <definedName name="___DAN111">#REF!</definedName>
    <definedName name="___DAN112">#REF!</definedName>
    <definedName name="___DAN21">#REF!</definedName>
    <definedName name="___DAN22">#REF!</definedName>
    <definedName name="___DAN23">#REF!</definedName>
    <definedName name="___DAN24">#REF!</definedName>
    <definedName name="___e1" hidden="1">[8]拾い計算書!$Y$8:$Y$49</definedName>
    <definedName name="___ERR1">#REF!</definedName>
    <definedName name="___ERR2">#REF!</definedName>
    <definedName name="___ERR3">#REF!</definedName>
    <definedName name="___f1" localSheetId="5">'内訳書(空調・換気）'!___f1</definedName>
    <definedName name="___f1">'[7]10昇降機'!_xlbgnm.f1</definedName>
    <definedName name="___f10" localSheetId="5">'内訳書(空調・換気）'!___f10</definedName>
    <definedName name="___f10">'[7]10昇降機'!_xlbgnm.f10</definedName>
    <definedName name="___f11" localSheetId="5">'内訳書(空調・換気）'!___f11</definedName>
    <definedName name="___f11">'[7]10昇降機'!_xlbgnm.f11</definedName>
    <definedName name="___f12" localSheetId="5">'内訳書(空調・換気）'!___f12</definedName>
    <definedName name="___f12">'[7]10昇降機'!_xlbgnm.f12</definedName>
    <definedName name="___f13" localSheetId="5">'内訳書(空調・換気）'!___f13</definedName>
    <definedName name="___f13">'[7]10昇降機'!_xlbgnm.f13</definedName>
    <definedName name="___f14" localSheetId="5">'内訳書(空調・換気）'!___f14</definedName>
    <definedName name="___f14">'[7]10昇降機'!_xlbgnm.f14</definedName>
    <definedName name="___f15" localSheetId="5">'内訳書(空調・換気）'!___f15</definedName>
    <definedName name="___f15">'[7]10昇降機'!_xlbgnm.f15</definedName>
    <definedName name="___f2" localSheetId="5">'内訳書(空調・換気）'!___f2</definedName>
    <definedName name="___f2">'[7]10昇降機'!_xlbgnm.f2</definedName>
    <definedName name="___f3" localSheetId="5">'内訳書(空調・換気）'!___f3</definedName>
    <definedName name="___f3">'[7]10昇降機'!_xlbgnm.f3</definedName>
    <definedName name="___f4" localSheetId="5">'内訳書(空調・換気）'!___f4</definedName>
    <definedName name="___f4">'[7]10昇降機'!_xlbgnm.f4</definedName>
    <definedName name="___f5" localSheetId="5">'内訳書(空調・換気）'!___f5</definedName>
    <definedName name="___f5">'[7]10昇降機'!_xlbgnm.f5</definedName>
    <definedName name="___f6" localSheetId="5">'内訳書(空調・換気）'!___f6</definedName>
    <definedName name="___f6">'[7]10昇降機'!_xlbgnm.f6</definedName>
    <definedName name="___f7" localSheetId="5">'内訳書(空調・換気）'!___f7</definedName>
    <definedName name="___f7">'[7]10昇降機'!_xlbgnm.f7</definedName>
    <definedName name="___f8" localSheetId="5">'内訳書(空調・換気）'!___f8</definedName>
    <definedName name="___f8">'[7]10昇降機'!_xlbgnm.f8</definedName>
    <definedName name="___f9" localSheetId="5">'内訳書(空調・換気）'!___f9</definedName>
    <definedName name="___f9">'[7]10昇降機'!_xlbgnm.f9</definedName>
    <definedName name="___HHU125">[9]条件入力!$K$78</definedName>
    <definedName name="___HHU150">[9]条件入力!$K$270</definedName>
    <definedName name="___HHU200">[9]条件入力!$K$102</definedName>
    <definedName name="___HLP1">#REF!</definedName>
    <definedName name="___HLP2">#REF!</definedName>
    <definedName name="___HLP3">#REF!</definedName>
    <definedName name="___HLP4">#REF!</definedName>
    <definedName name="___HLP5">#REF!</definedName>
    <definedName name="___HYO31">#REF!</definedName>
    <definedName name="___HYO34">#REF!</definedName>
    <definedName name="___JY1">#REF!</definedName>
    <definedName name="___k1" localSheetId="5">'内訳書(空調・換気）'!___k1</definedName>
    <definedName name="___k1">[0]!___k1</definedName>
    <definedName name="___KA1">[9]条件入力!$K$126</definedName>
    <definedName name="___ka2" localSheetId="5">'内訳書(空調・換気）'!___ka2</definedName>
    <definedName name="___ka2">[0]!___ka2</definedName>
    <definedName name="___KEY10" hidden="1">[2]人件費!#REF!</definedName>
    <definedName name="___KEY2" hidden="1">[2]人件費!#REF!</definedName>
    <definedName name="___KG1">#REF!</definedName>
    <definedName name="___KIS11">#REF!</definedName>
    <definedName name="___kk1">#REF!</definedName>
    <definedName name="___KY1">#REF!</definedName>
    <definedName name="___MSG1">#REF!</definedName>
    <definedName name="___N1">#REF!</definedName>
    <definedName name="___N10">#REF!</definedName>
    <definedName name="___N11">#REF!</definedName>
    <definedName name="___N12">#REF!</definedName>
    <definedName name="___N13">#REF!</definedName>
    <definedName name="___N14">#REF!</definedName>
    <definedName name="___N15">#REF!</definedName>
    <definedName name="___N16">#REF!</definedName>
    <definedName name="___N17">#REF!</definedName>
    <definedName name="___N18">#REF!</definedName>
    <definedName name="___N19">#REF!</definedName>
    <definedName name="___N2">#REF!</definedName>
    <definedName name="___N20">#REF!</definedName>
    <definedName name="___N21">#REF!</definedName>
    <definedName name="___N22">#REF!</definedName>
    <definedName name="___N23">#REF!</definedName>
    <definedName name="___N24">#REF!</definedName>
    <definedName name="___N25">#REF!</definedName>
    <definedName name="___N26">#REF!</definedName>
    <definedName name="___N27">#REF!</definedName>
    <definedName name="___N28">#REF!</definedName>
    <definedName name="___N29">#REF!</definedName>
    <definedName name="___N3">#REF!</definedName>
    <definedName name="___N30">#REF!</definedName>
    <definedName name="___N31">#REF!</definedName>
    <definedName name="___N32">#REF!</definedName>
    <definedName name="___N33">#REF!</definedName>
    <definedName name="___N34">#REF!</definedName>
    <definedName name="___N4">#REF!</definedName>
    <definedName name="___N5">#REF!</definedName>
    <definedName name="___N6">#REF!</definedName>
    <definedName name="___N7">#REF!</definedName>
    <definedName name="___N8">#REF!</definedName>
    <definedName name="___N9">#REF!</definedName>
    <definedName name="___no1" hidden="1">#REF!</definedName>
    <definedName name="___OK2">#REF!</definedName>
    <definedName name="___OK3">#REF!</definedName>
    <definedName name="___OP1">[10]共通!$B$2</definedName>
    <definedName name="___P1">#REF!</definedName>
    <definedName name="___ｐ１０">#REF!</definedName>
    <definedName name="___P2">#REF!</definedName>
    <definedName name="___P4">#REF!</definedName>
    <definedName name="___P5">#REF!</definedName>
    <definedName name="___P6">#REF!</definedName>
    <definedName name="___P7">#REF!</definedName>
    <definedName name="___P8">#REF!</definedName>
    <definedName name="___P9">#REF!</definedName>
    <definedName name="___PG1">#REF!</definedName>
    <definedName name="___PRC10">#REF!</definedName>
    <definedName name="___PRC100">#REF!</definedName>
    <definedName name="___PRC11">#REF!</definedName>
    <definedName name="___PRC20">#REF!</definedName>
    <definedName name="___PRC200">#REF!</definedName>
    <definedName name="___PRC21">#REF!</definedName>
    <definedName name="___PRC301">#REF!</definedName>
    <definedName name="___PRC401">#REF!</definedName>
    <definedName name="___PRC402">#REF!</definedName>
    <definedName name="___PRC511">#REF!</definedName>
    <definedName name="___PRC611">#REF!</definedName>
    <definedName name="___PRC711">#REF!</definedName>
    <definedName name="___PRC811">#REF!</definedName>
    <definedName name="___PRC911">#REF!</definedName>
    <definedName name="___PRD10">#REF!</definedName>
    <definedName name="___PRD11">#REF!</definedName>
    <definedName name="___PRK11">#REF!</definedName>
    <definedName name="___PRK12">#REF!</definedName>
    <definedName name="___PRK21">#REF!</definedName>
    <definedName name="___PRK22">#REF!</definedName>
    <definedName name="___PRT10">#REF!</definedName>
    <definedName name="___PRT13">#REF!</definedName>
    <definedName name="___PRT2">#REF!</definedName>
    <definedName name="___PRY100">#REF!</definedName>
    <definedName name="___PRY101">#REF!</definedName>
    <definedName name="___PRY111">#REF!</definedName>
    <definedName name="___PRY200">#REF!</definedName>
    <definedName name="___PRY201">#REF!</definedName>
    <definedName name="___PRY211">#REF!</definedName>
    <definedName name="___PRY300">#REF!</definedName>
    <definedName name="___PRZ100">#REF!</definedName>
    <definedName name="___PT10">[6]仮設解体!#REF!</definedName>
    <definedName name="___SOU1">#REF!</definedName>
    <definedName name="___STC11">#REF!</definedName>
    <definedName name="___SUB1">#REF!</definedName>
    <definedName name="___SW1">#REF!</definedName>
    <definedName name="___SW2">#REF!</definedName>
    <definedName name="___ta30">[9]条件入力!$H$37</definedName>
    <definedName name="___ty1">#REF!</definedName>
    <definedName name="___ty2">#REF!</definedName>
    <definedName name="___ty3">#REF!</definedName>
    <definedName name="___UES100">#REF!</definedName>
    <definedName name="___UES101">#REF!</definedName>
    <definedName name="___UES102">#REF!</definedName>
    <definedName name="___UES111">#REF!</definedName>
    <definedName name="___UES112">#REF!</definedName>
    <definedName name="___UES200">#REF!</definedName>
    <definedName name="___UES202">#REF!</definedName>
    <definedName name="___UES212">#REF!</definedName>
    <definedName name="___V1">#REF!</definedName>
    <definedName name="___V10">#REF!</definedName>
    <definedName name="___V11">#REF!</definedName>
    <definedName name="___V12">#REF!</definedName>
    <definedName name="___V13">#REF!</definedName>
    <definedName name="___V14">#REF!</definedName>
    <definedName name="___V15">#REF!</definedName>
    <definedName name="___V16">#REF!</definedName>
    <definedName name="___V17">#REF!</definedName>
    <definedName name="___V18">#REF!</definedName>
    <definedName name="___V19">#REF!</definedName>
    <definedName name="___V2">#REF!</definedName>
    <definedName name="___V20">#REF!</definedName>
    <definedName name="___V21">#REF!</definedName>
    <definedName name="___V22">#REF!</definedName>
    <definedName name="___V23">#REF!</definedName>
    <definedName name="___V24">#REF!</definedName>
    <definedName name="___V25">#REF!</definedName>
    <definedName name="___V26">#REF!</definedName>
    <definedName name="___V27">#REF!</definedName>
    <definedName name="___V28">#REF!</definedName>
    <definedName name="___V29">#REF!</definedName>
    <definedName name="___V3">#REF!</definedName>
    <definedName name="___V30">#REF!</definedName>
    <definedName name="___V31">#REF!</definedName>
    <definedName name="___V32">#REF!</definedName>
    <definedName name="___V33">#REF!</definedName>
    <definedName name="___V34">#REF!</definedName>
    <definedName name="___V35">#REF!</definedName>
    <definedName name="___V36">#REF!</definedName>
    <definedName name="___V37">#REF!</definedName>
    <definedName name="___V38">#REF!</definedName>
    <definedName name="___V4">#REF!</definedName>
    <definedName name="___V5">#REF!</definedName>
    <definedName name="___V6">#REF!</definedName>
    <definedName name="___V7">#REF!</definedName>
    <definedName name="___V8">#REF!</definedName>
    <definedName name="___V9">#REF!</definedName>
    <definedName name="___ＷＤ７">#REF!</definedName>
    <definedName name="___ＷＤ８">#REF!</definedName>
    <definedName name="___YN1">#REF!</definedName>
    <definedName name="___YN2">#REF!</definedName>
    <definedName name="___ｼｮｯﾌﾟﾗｲ">[11]複合・ｺﾝｾﾝﾄ電話!#REF!</definedName>
    <definedName name="__01">#REF!</definedName>
    <definedName name="__02">#REF!</definedName>
    <definedName name="__03">#REF!</definedName>
    <definedName name="__04">#REF!</definedName>
    <definedName name="__05">#REF!</definedName>
    <definedName name="__06">#REF!</definedName>
    <definedName name="__07">#REF!</definedName>
    <definedName name="__08">#REF!</definedName>
    <definedName name="__09">#REF!</definedName>
    <definedName name="__1">[3]照明基礎!#REF!</definedName>
    <definedName name="__1_">#REF!</definedName>
    <definedName name="__10">[3]照明基礎!#REF!</definedName>
    <definedName name="__11">[3]照明基礎!#REF!</definedName>
    <definedName name="__12">#REF!</definedName>
    <definedName name="__123Graph_A" hidden="1">'[12]建具廻-1'!$C$6:$C$6</definedName>
    <definedName name="__123Graph_C" hidden="1">#REF!</definedName>
    <definedName name="__13">#REF!</definedName>
    <definedName name="__14">#REF!</definedName>
    <definedName name="__15">#REF!</definedName>
    <definedName name="__16">#REF!</definedName>
    <definedName name="__17">#REF!</definedName>
    <definedName name="__18">#REF!</definedName>
    <definedName name="__19">#REF!</definedName>
    <definedName name="__2">[3]照明基礎!#REF!</definedName>
    <definedName name="__2_">#REF!</definedName>
    <definedName name="__20">#REF!</definedName>
    <definedName name="__21">#REF!</definedName>
    <definedName name="__22">#REF!</definedName>
    <definedName name="__23">#REF!</definedName>
    <definedName name="__24">#REF!</definedName>
    <definedName name="__31">#REF!</definedName>
    <definedName name="__32">#REF!</definedName>
    <definedName name="__501">#REF!</definedName>
    <definedName name="__502">#REF!</definedName>
    <definedName name="__503">#REF!</definedName>
    <definedName name="__504">#REF!</definedName>
    <definedName name="__505">#REF!</definedName>
    <definedName name="__51">#REF!</definedName>
    <definedName name="__52">#REF!</definedName>
    <definedName name="__5J打出し">#REF!</definedName>
    <definedName name="__601">#REF!</definedName>
    <definedName name="__602">#REF!</definedName>
    <definedName name="__603">#REF!</definedName>
    <definedName name="__604">#REF!</definedName>
    <definedName name="__605">#REF!</definedName>
    <definedName name="__606">#REF!</definedName>
    <definedName name="__607">#REF!</definedName>
    <definedName name="__608">#REF!</definedName>
    <definedName name="__609">#REF!</definedName>
    <definedName name="__61">#REF!</definedName>
    <definedName name="__610">#REF!</definedName>
    <definedName name="__611">#REF!</definedName>
    <definedName name="__612">#REF!</definedName>
    <definedName name="__613">#REF!</definedName>
    <definedName name="__614">#REF!</definedName>
    <definedName name="__615">#REF!</definedName>
    <definedName name="__616">#REF!</definedName>
    <definedName name="__617">#REF!</definedName>
    <definedName name="__618">#REF!</definedName>
    <definedName name="__619">#REF!</definedName>
    <definedName name="__62">#REF!</definedName>
    <definedName name="__620">#REF!</definedName>
    <definedName name="__7">#REF!</definedName>
    <definedName name="__701">#REF!</definedName>
    <definedName name="__702">#REF!</definedName>
    <definedName name="__703">#REF!</definedName>
    <definedName name="__704">#REF!</definedName>
    <definedName name="__705">#REF!</definedName>
    <definedName name="__706">#REF!</definedName>
    <definedName name="__707">#REF!</definedName>
    <definedName name="__708">#REF!</definedName>
    <definedName name="__709">#REF!</definedName>
    <definedName name="__710">#REF!</definedName>
    <definedName name="__8">#REF!</definedName>
    <definedName name="__83a14_">__83a14_</definedName>
    <definedName name="__9">#REF!</definedName>
    <definedName name="__A1">'[4]86動産'!#REF!</definedName>
    <definedName name="__a10" localSheetId="5">'内訳書(空調・換気）'!__a10</definedName>
    <definedName name="__a10">'[7]10昇降機'!_xlbgnm.a10</definedName>
    <definedName name="__a11" localSheetId="5">'内訳書(空調・換気）'!__a11</definedName>
    <definedName name="__a11">'[7]10昇降機'!_xlbgnm.a11</definedName>
    <definedName name="__A111" localSheetId="5">'内訳書(空調・換気）'!__A111</definedName>
    <definedName name="__A111">[0]!__A111</definedName>
    <definedName name="__a12" localSheetId="5">'内訳書(空調・換気）'!__a12</definedName>
    <definedName name="__a12">'[7]10昇降機'!_xlbgnm.a12</definedName>
    <definedName name="__a13" localSheetId="5">'内訳書(空調・換気）'!__a13</definedName>
    <definedName name="__a13">'[7]10昇降機'!_xlbgnm.a13</definedName>
    <definedName name="__a14" localSheetId="5">'内訳書(空調・換気）'!__a14</definedName>
    <definedName name="__a14">'[7]10昇降機'!_xlbgnm.a14</definedName>
    <definedName name="__a2" localSheetId="5">'内訳書(空調・換気）'!__a2</definedName>
    <definedName name="__a2">'[7]10昇降機'!_xlbgnm.a2</definedName>
    <definedName name="__a3" localSheetId="5">'内訳書(空調・換気）'!__a3</definedName>
    <definedName name="__a3">'[7]10昇降機'!_xlbgnm.a3</definedName>
    <definedName name="__a4" localSheetId="5">'内訳書(空調・換気）'!__a4</definedName>
    <definedName name="__a4">'[7]10昇降機'!_xlbgnm.a4</definedName>
    <definedName name="__a5" localSheetId="5">'内訳書(空調・換気）'!__a5</definedName>
    <definedName name="__a5">'[7]10昇降機'!_xlbgnm.a5</definedName>
    <definedName name="__a6" localSheetId="5">'内訳書(空調・換気）'!__a6</definedName>
    <definedName name="__a6">'[7]10昇降機'!_xlbgnm.a6</definedName>
    <definedName name="__A600000">#REF!</definedName>
    <definedName name="__a7" localSheetId="5">'内訳書(空調・換気）'!__a7</definedName>
    <definedName name="__a7">'[7]10昇降機'!_xlbgnm.a7</definedName>
    <definedName name="__a8" localSheetId="5">'内訳書(空調・換気）'!__a8</definedName>
    <definedName name="__a8">'[7]10昇降機'!_xlbgnm.a8</definedName>
    <definedName name="__a9" localSheetId="5">'内訳書(空調・換気）'!__a9</definedName>
    <definedName name="__a9">'[7]10昇降機'!_xlbgnm.a9</definedName>
    <definedName name="__ap1" localSheetId="5">'内訳書(空調・換気）'!__ap1</definedName>
    <definedName name="__ap1">[0]!__ap1</definedName>
    <definedName name="__b1" hidden="1">[8]拾い計算書!$Y$8:$Y$49</definedName>
    <definedName name="__b3">#REF!</definedName>
    <definedName name="__C">#REF!</definedName>
    <definedName name="__CLN11">#REF!</definedName>
    <definedName name="__CUT20">#REF!</definedName>
    <definedName name="__CUT200">#REF!</definedName>
    <definedName name="__CUT201">#REF!</definedName>
    <definedName name="__CUT202">#REF!</definedName>
    <definedName name="__CUT211">#REF!</definedName>
    <definedName name="__d1" hidden="1">[8]拾い計算書!$Y$8:$Y$49</definedName>
    <definedName name="__DAN11">#REF!</definedName>
    <definedName name="__DAN111">#REF!</definedName>
    <definedName name="__DAN112">#REF!</definedName>
    <definedName name="__DAN21">#REF!</definedName>
    <definedName name="__DAN22">#REF!</definedName>
    <definedName name="__DAN23">#REF!</definedName>
    <definedName name="__DAN24">#REF!</definedName>
    <definedName name="__DAT1">#N/A</definedName>
    <definedName name="__DAT2">#N/A</definedName>
    <definedName name="__DAT3">#N/A</definedName>
    <definedName name="__DAT4">#N/A</definedName>
    <definedName name="__DAT5">#N/A</definedName>
    <definedName name="__e1" hidden="1">[8]拾い計算書!$Y$8:$Y$49</definedName>
    <definedName name="__ERR1">#REF!</definedName>
    <definedName name="__ERR2">#REF!</definedName>
    <definedName name="__ERR3">#REF!</definedName>
    <definedName name="__f1" localSheetId="5">'内訳書(空調・換気）'!__f1</definedName>
    <definedName name="__f1">[0]!__f1</definedName>
    <definedName name="__f10" localSheetId="5">'内訳書(空調・換気）'!__f10</definedName>
    <definedName name="__f10">[0]!__f10</definedName>
    <definedName name="__f11" localSheetId="5">'内訳書(空調・換気）'!__f11</definedName>
    <definedName name="__f11">[0]!__f11</definedName>
    <definedName name="__f12" localSheetId="5">'内訳書(空調・換気）'!__f12</definedName>
    <definedName name="__f12">[0]!__f12</definedName>
    <definedName name="__f13" localSheetId="5">'内訳書(空調・換気）'!__f13</definedName>
    <definedName name="__f13">[0]!__f13</definedName>
    <definedName name="__f14" localSheetId="5">'内訳書(空調・換気）'!__f14</definedName>
    <definedName name="__f14">[0]!__f14</definedName>
    <definedName name="__f15" localSheetId="5">'内訳書(空調・換気）'!__f15</definedName>
    <definedName name="__f15">[0]!__f15</definedName>
    <definedName name="__f2" localSheetId="5">'内訳書(空調・換気）'!__f2</definedName>
    <definedName name="__f2">[0]!__f2</definedName>
    <definedName name="__f3" localSheetId="5">'内訳書(空調・換気）'!__f3</definedName>
    <definedName name="__f3">[0]!__f3</definedName>
    <definedName name="__f4" localSheetId="5">'内訳書(空調・換気）'!__f4</definedName>
    <definedName name="__f4">[0]!__f4</definedName>
    <definedName name="__f5" localSheetId="5">'内訳書(空調・換気）'!__f5</definedName>
    <definedName name="__f5">[0]!__f5</definedName>
    <definedName name="__f6" localSheetId="5">'内訳書(空調・換気）'!__f6</definedName>
    <definedName name="__f6">[0]!__f6</definedName>
    <definedName name="__f7" localSheetId="5">'内訳書(空調・換気）'!__f7</definedName>
    <definedName name="__f7">[0]!__f7</definedName>
    <definedName name="__f8" localSheetId="5">'内訳書(空調・換気）'!__f8</definedName>
    <definedName name="__f8">[0]!__f8</definedName>
    <definedName name="__f9" localSheetId="5">'内訳書(空調・換気）'!__f9</definedName>
    <definedName name="__f9">[0]!__f9</definedName>
    <definedName name="__GJY1">[13]名前一覧表!$A$15</definedName>
    <definedName name="__HHU125">[9]条件入力!$K$78</definedName>
    <definedName name="__HHU150">[9]条件入力!$K$270</definedName>
    <definedName name="__HHU200">[9]条件入力!$K$102</definedName>
    <definedName name="__HLP1">#REF!</definedName>
    <definedName name="__HLP2">#REF!</definedName>
    <definedName name="__HLP3">#REF!</definedName>
    <definedName name="__HLP4">#REF!</definedName>
    <definedName name="__HLP5">#REF!</definedName>
    <definedName name="__HYO01">#REF!</definedName>
    <definedName name="__HYO02">#REF!</definedName>
    <definedName name="__HYO03">#REF!</definedName>
    <definedName name="__HYO04">#REF!</definedName>
    <definedName name="__HYO05">#REF!</definedName>
    <definedName name="__HYO06">#REF!</definedName>
    <definedName name="__HYO07">#REF!</definedName>
    <definedName name="__HYO08">#REF!</definedName>
    <definedName name="__HYO09">#REF!</definedName>
    <definedName name="__HYO10">#REF!</definedName>
    <definedName name="__HYO11">#REF!</definedName>
    <definedName name="__HYO12">#REF!</definedName>
    <definedName name="__HYO13">#REF!</definedName>
    <definedName name="__HYO14">#REF!</definedName>
    <definedName name="__HYO15">#REF!</definedName>
    <definedName name="__HYO16">#REF!</definedName>
    <definedName name="__HYO17">#REF!</definedName>
    <definedName name="__HYO18">#REF!</definedName>
    <definedName name="__HYO19">#REF!</definedName>
    <definedName name="__HYO20">#REF!</definedName>
    <definedName name="__HYO21">#REF!</definedName>
    <definedName name="__HYO22">#REF!</definedName>
    <definedName name="__HYO23">#REF!</definedName>
    <definedName name="__HYO24">#REF!</definedName>
    <definedName name="__HYO25">#REF!</definedName>
    <definedName name="__HYO26">#REF!</definedName>
    <definedName name="__HYO27">#REF!</definedName>
    <definedName name="__HYO28">#REF!</definedName>
    <definedName name="__HYO29">#REF!</definedName>
    <definedName name="__HYO30">#REF!</definedName>
    <definedName name="__HYO31">#REF!</definedName>
    <definedName name="__HYO32">#REF!</definedName>
    <definedName name="__HYO33">#REF!</definedName>
    <definedName name="__HYO34">#REF!</definedName>
    <definedName name="__HYO35">#REF!</definedName>
    <definedName name="__JB1">[13]名前一覧表!$A$10</definedName>
    <definedName name="__JS1">[13]名前一覧表!$A$12</definedName>
    <definedName name="__JY1">#REF!</definedName>
    <definedName name="__k1" localSheetId="5">'内訳書(空調・換気）'!__k1</definedName>
    <definedName name="__k1">[0]!__k1</definedName>
    <definedName name="__KA1">[9]条件入力!$K$126</definedName>
    <definedName name="__ka2" localSheetId="5">'内訳書(空調・換気）'!__ka2</definedName>
    <definedName name="__ka2">[0]!__ka2</definedName>
    <definedName name="__KEY10" hidden="1">[2]人件費!#REF!</definedName>
    <definedName name="__KEY2" hidden="1">[2]人件費!#REF!</definedName>
    <definedName name="__KG1">#REF!</definedName>
    <definedName name="__KIS11">#REF!</definedName>
    <definedName name="__kk1">#REF!</definedName>
    <definedName name="__KOU1">#REF!</definedName>
    <definedName name="__KOU2">#REF!</definedName>
    <definedName name="__KOU3">#REF!</definedName>
    <definedName name="__KOU4">#REF!</definedName>
    <definedName name="__kou5">#REF!</definedName>
    <definedName name="__kou6">#REF!</definedName>
    <definedName name="__kou7">#REF!</definedName>
    <definedName name="__KS1">[13]名前一覧表!$A$11</definedName>
    <definedName name="__KY1">#REF!</definedName>
    <definedName name="__MSG1">#REF!</definedName>
    <definedName name="__N1">#REF!</definedName>
    <definedName name="__N10">#REF!</definedName>
    <definedName name="__N11">#REF!</definedName>
    <definedName name="__N12">#REF!</definedName>
    <definedName name="__N13">#REF!</definedName>
    <definedName name="__N14">#REF!</definedName>
    <definedName name="__N15">#REF!</definedName>
    <definedName name="__N16">#REF!</definedName>
    <definedName name="__N17">#REF!</definedName>
    <definedName name="__N18">#REF!</definedName>
    <definedName name="__N19">#REF!</definedName>
    <definedName name="__N2">#REF!</definedName>
    <definedName name="__N20">#REF!</definedName>
    <definedName name="__N21">#REF!</definedName>
    <definedName name="__N22">#REF!</definedName>
    <definedName name="__N23">#REF!</definedName>
    <definedName name="__N24">#REF!</definedName>
    <definedName name="__N25">#REF!</definedName>
    <definedName name="__N26">#REF!</definedName>
    <definedName name="__N27">#REF!</definedName>
    <definedName name="__N28">#REF!</definedName>
    <definedName name="__N29">#REF!</definedName>
    <definedName name="__N3">#REF!</definedName>
    <definedName name="__N30">#REF!</definedName>
    <definedName name="__N31">#REF!</definedName>
    <definedName name="__N32">#REF!</definedName>
    <definedName name="__N33">#REF!</definedName>
    <definedName name="__N34">#REF!</definedName>
    <definedName name="__N4">#REF!</definedName>
    <definedName name="__N5">#REF!</definedName>
    <definedName name="__N6">#REF!</definedName>
    <definedName name="__N7">#REF!</definedName>
    <definedName name="__N8">#REF!</definedName>
    <definedName name="__N9">#REF!</definedName>
    <definedName name="__OK2">#REF!</definedName>
    <definedName name="__OK3">#REF!</definedName>
    <definedName name="__OP1">[10]共通!$B$2</definedName>
    <definedName name="__P1">#REF!</definedName>
    <definedName name="__ｐ１０">#REF!</definedName>
    <definedName name="__P2">#REF!</definedName>
    <definedName name="__P4">#REF!</definedName>
    <definedName name="__P5">#REF!</definedName>
    <definedName name="__P6">#REF!</definedName>
    <definedName name="__P7">#REF!</definedName>
    <definedName name="__P8">#REF!</definedName>
    <definedName name="__P9">#REF!</definedName>
    <definedName name="__PA1">#N/A</definedName>
    <definedName name="__PA2">#N/A</definedName>
    <definedName name="__PA3">#N/A</definedName>
    <definedName name="__PA4">#N/A</definedName>
    <definedName name="__PA5">#N/A</definedName>
    <definedName name="__PAT1">#REF!</definedName>
    <definedName name="__PAT19">#REF!</definedName>
    <definedName name="__PAT28">#REF!</definedName>
    <definedName name="__PAT4">#REF!</definedName>
    <definedName name="__PAT5">#REF!</definedName>
    <definedName name="__PAT6">#REF!</definedName>
    <definedName name="__PAT7">#REF!</definedName>
    <definedName name="__PAT8">#REF!</definedName>
    <definedName name="__PAT9">#REF!</definedName>
    <definedName name="__PG1">#REF!</definedName>
    <definedName name="__PG2">#N/A</definedName>
    <definedName name="__PRC10">#REF!</definedName>
    <definedName name="__PRC100">#REF!</definedName>
    <definedName name="__PRC11">#REF!</definedName>
    <definedName name="__PRC20">#REF!</definedName>
    <definedName name="__PRC200">#REF!</definedName>
    <definedName name="__PRC21">#REF!</definedName>
    <definedName name="__PRC301">#REF!</definedName>
    <definedName name="__PRC401">#REF!</definedName>
    <definedName name="__PRC402">#REF!</definedName>
    <definedName name="__PRC511">#REF!</definedName>
    <definedName name="__PRC611">#REF!</definedName>
    <definedName name="__PRC711">#REF!</definedName>
    <definedName name="__PRC811">#REF!</definedName>
    <definedName name="__PRC911">#REF!</definedName>
    <definedName name="__PRD10">#REF!</definedName>
    <definedName name="__PRD11">#REF!</definedName>
    <definedName name="__PRK11">#REF!</definedName>
    <definedName name="__PRK12">#REF!</definedName>
    <definedName name="__PRK21">#REF!</definedName>
    <definedName name="__PRK22">#REF!</definedName>
    <definedName name="__PRT10">#REF!</definedName>
    <definedName name="__PRT13">#REF!</definedName>
    <definedName name="__PRT2">#REF!</definedName>
    <definedName name="__PRY100">#REF!</definedName>
    <definedName name="__PRY101">#REF!</definedName>
    <definedName name="__PRY111">#REF!</definedName>
    <definedName name="__PRY200">#REF!</definedName>
    <definedName name="__PRY201">#REF!</definedName>
    <definedName name="__PRY211">#REF!</definedName>
    <definedName name="__PRY300">#REF!</definedName>
    <definedName name="__PRZ100">#REF!</definedName>
    <definedName name="__PT10">[6]仮設解体!#REF!</definedName>
    <definedName name="__SOU1">#REF!</definedName>
    <definedName name="__SS1">#N/A</definedName>
    <definedName name="__SS2">#N/A</definedName>
    <definedName name="__SS3">#N/A</definedName>
    <definedName name="__SS4">#N/A</definedName>
    <definedName name="__STC11">#REF!</definedName>
    <definedName name="__SUB1">#REF!</definedName>
    <definedName name="__SW1">#REF!</definedName>
    <definedName name="__SW2">#REF!</definedName>
    <definedName name="__SZ1">[14]諸経費!$F$32</definedName>
    <definedName name="__TA1">#REF!</definedName>
    <definedName name="__TA10">#REF!</definedName>
    <definedName name="__TA11">#REF!</definedName>
    <definedName name="__TA12">#REF!</definedName>
    <definedName name="__TA13">#REF!</definedName>
    <definedName name="__TA14">#REF!</definedName>
    <definedName name="__TA15">#REF!</definedName>
    <definedName name="__TA16">#REF!</definedName>
    <definedName name="__TA17">#REF!</definedName>
    <definedName name="__TA18">#REF!</definedName>
    <definedName name="__TA19">#REF!</definedName>
    <definedName name="__TA2">#REF!</definedName>
    <definedName name="__TA20">#REF!</definedName>
    <definedName name="__TA21">#REF!</definedName>
    <definedName name="__TA22">#REF!</definedName>
    <definedName name="__TA23">#REF!</definedName>
    <definedName name="__TA24">#REF!</definedName>
    <definedName name="__TA25">#REF!</definedName>
    <definedName name="__TA3">#REF!</definedName>
    <definedName name="__ta30">[9]条件入力!$H$37</definedName>
    <definedName name="__TA4">#REF!</definedName>
    <definedName name="__TA5">#REF!</definedName>
    <definedName name="__TA6">#REF!</definedName>
    <definedName name="__TA7">#REF!</definedName>
    <definedName name="__TA8">#REF!</definedName>
    <definedName name="__TA9">#REF!</definedName>
    <definedName name="__TK1">[13]名前一覧表!$A$3</definedName>
    <definedName name="__TS1">#REF!</definedName>
    <definedName name="__TS2">#REF!</definedName>
    <definedName name="__TS3">#REF!</definedName>
    <definedName name="__TS4">#REF!</definedName>
    <definedName name="__TS5">#REF!</definedName>
    <definedName name="__TS6">#REF!</definedName>
    <definedName name="__ty1">#REF!</definedName>
    <definedName name="__ty2">#REF!</definedName>
    <definedName name="__ty3">#REF!</definedName>
    <definedName name="__UES100">#REF!</definedName>
    <definedName name="__UES101">#REF!</definedName>
    <definedName name="__UES102">#REF!</definedName>
    <definedName name="__UES111">#REF!</definedName>
    <definedName name="__UES112">#REF!</definedName>
    <definedName name="__UES200">#REF!</definedName>
    <definedName name="__UES202">#REF!</definedName>
    <definedName name="__UES212">#REF!</definedName>
    <definedName name="__UP1">[13]名前一覧表!$A$9</definedName>
    <definedName name="__V1">#REF!</definedName>
    <definedName name="__V10">#REF!</definedName>
    <definedName name="__V11">#REF!</definedName>
    <definedName name="__V12">#REF!</definedName>
    <definedName name="__V13">#REF!</definedName>
    <definedName name="__V14">#REF!</definedName>
    <definedName name="__V15">#REF!</definedName>
    <definedName name="__V16">#REF!</definedName>
    <definedName name="__V17">#REF!</definedName>
    <definedName name="__V18">#REF!</definedName>
    <definedName name="__V19">#REF!</definedName>
    <definedName name="__V2">#REF!</definedName>
    <definedName name="__V20">#REF!</definedName>
    <definedName name="__V21">#REF!</definedName>
    <definedName name="__V22">#REF!</definedName>
    <definedName name="__V23">#REF!</definedName>
    <definedName name="__V24">#REF!</definedName>
    <definedName name="__V25">#REF!</definedName>
    <definedName name="__V26">#REF!</definedName>
    <definedName name="__V27">#REF!</definedName>
    <definedName name="__V28">#REF!</definedName>
    <definedName name="__V29">#REF!</definedName>
    <definedName name="__V3">#REF!</definedName>
    <definedName name="__V30">#REF!</definedName>
    <definedName name="__V31">#REF!</definedName>
    <definedName name="__V32">#REF!</definedName>
    <definedName name="__V33">#REF!</definedName>
    <definedName name="__V34">#REF!</definedName>
    <definedName name="__V35">#REF!</definedName>
    <definedName name="__V36">#REF!</definedName>
    <definedName name="__V37">#REF!</definedName>
    <definedName name="__V38">#REF!</definedName>
    <definedName name="__V4">#REF!</definedName>
    <definedName name="__V5">#REF!</definedName>
    <definedName name="__V6">#REF!</definedName>
    <definedName name="__V7">#REF!</definedName>
    <definedName name="__V8">#REF!</definedName>
    <definedName name="__V9">#REF!</definedName>
    <definedName name="__ＷＤ７">#REF!</definedName>
    <definedName name="__ＷＤ８">#REF!</definedName>
    <definedName name="__YN1">#REF!</definedName>
    <definedName name="__YN2">#REF!</definedName>
    <definedName name="__直工__">#REF!</definedName>
    <definedName name="_\A">#N/A</definedName>
    <definedName name="_\Z">#REF!</definedName>
    <definedName name="_0">#REF!</definedName>
    <definedName name="_00">#REF!</definedName>
    <definedName name="_000">#REF!</definedName>
    <definedName name="_001">[15]鏡!#REF!</definedName>
    <definedName name="_002">[15]鏡!#REF!</definedName>
    <definedName name="_003">[15]鏡!#REF!</definedName>
    <definedName name="_004">[15]鏡!#REF!</definedName>
    <definedName name="_005">[15]鏡!#REF!</definedName>
    <definedName name="_006">[15]鏡!#REF!</definedName>
    <definedName name="_008">[15]鏡!#REF!</definedName>
    <definedName name="_009">[15]鏡!#REF!</definedName>
    <definedName name="_01">[15]鏡!#REF!</definedName>
    <definedName name="_010">[15]鏡!#REF!</definedName>
    <definedName name="_011">[15]鏡!#REF!</definedName>
    <definedName name="_012">[15]鏡!#REF!</definedName>
    <definedName name="_013">[15]鏡!#REF!</definedName>
    <definedName name="_014">[15]鏡!#REF!</definedName>
    <definedName name="_015">[15]鏡!#REF!</definedName>
    <definedName name="_02">[15]鏡!#REF!</definedName>
    <definedName name="_03">[15]鏡!#REF!</definedName>
    <definedName name="_04">[15]鏡!#REF!</definedName>
    <definedName name="_05">[15]鏡!#REF!</definedName>
    <definedName name="_06">[15]鏡!#REF!</definedName>
    <definedName name="_07">[15]鏡!#REF!</definedName>
    <definedName name="_08">[15]鏡!#REF!</definedName>
    <definedName name="_09">[15]鏡!#REF!</definedName>
    <definedName name="_1">#REF!</definedName>
    <definedName name="_1_">#REF!</definedName>
    <definedName name="_1_16">#REF!</definedName>
    <definedName name="_1_2">#REF!</definedName>
    <definedName name="_10">#REF!</definedName>
    <definedName name="_10_06">#REF!</definedName>
    <definedName name="_10_07">#REF!</definedName>
    <definedName name="_10_08">#REF!</definedName>
    <definedName name="_10_2">#REF!</definedName>
    <definedName name="_10_5J打出し">#REF!</definedName>
    <definedName name="_10_701">#REF!</definedName>
    <definedName name="_100">#REF!</definedName>
    <definedName name="_100_51">#REF!</definedName>
    <definedName name="_100a6_">_100a6_</definedName>
    <definedName name="_100f15_">[16]!_xlbgnm.f15</definedName>
    <definedName name="_101">[17]数量計算!#REF!</definedName>
    <definedName name="_101a4_">'[7]10昇降機'!_xlbgnm.a4</definedName>
    <definedName name="_101f11_">[0]!_101f11_</definedName>
    <definedName name="_101f2_">[16]!_xlbgnm.f2</definedName>
    <definedName name="_102">[6]仮設解体!#REF!</definedName>
    <definedName name="_102_52">#REF!</definedName>
    <definedName name="_102f12_">[0]!_102f12_</definedName>
    <definedName name="_102f3_">[16]!_xlbgnm.f3</definedName>
    <definedName name="_103">[6]仮設解体!#REF!</definedName>
    <definedName name="_103A">[6]仮設解体!#REF!</definedName>
    <definedName name="_103a5_">'[7]10昇降機'!_xlbgnm.a5</definedName>
    <definedName name="_103a6_">_103a6_</definedName>
    <definedName name="_103B">[6]仮設解体!#REF!</definedName>
    <definedName name="_103f12_">[0]!_103f12_</definedName>
    <definedName name="_103f4_">[16]!_xlbgnm.f4</definedName>
    <definedName name="_104">[6]仮設解体!#REF!</definedName>
    <definedName name="_104_5J打出し">#REF!</definedName>
    <definedName name="_104A">[6]仮設解体!#REF!</definedName>
    <definedName name="_104a7_">_104a7_</definedName>
    <definedName name="_104B">[6]仮設解体!#REF!</definedName>
    <definedName name="_104f12_">[0]!_104f12_</definedName>
    <definedName name="_104f5_">[16]!_xlbgnm.f5</definedName>
    <definedName name="_105">[6]仮設解体!#REF!</definedName>
    <definedName name="_105A">[6]仮設解体!#REF!</definedName>
    <definedName name="_105a6_">'[7]10昇降機'!_xlbgnm.a6</definedName>
    <definedName name="_105f6_">[16]!_xlbgnm.f6</definedName>
    <definedName name="_106">#REF!</definedName>
    <definedName name="_106A">[6]仮設解体!#REF!</definedName>
    <definedName name="_106B">[6]仮設解体!#REF!</definedName>
    <definedName name="_106f12_">[0]!_106f12_</definedName>
    <definedName name="_106f7_">[16]!_xlbgnm.f7</definedName>
    <definedName name="_107">#REF!</definedName>
    <definedName name="_107_6">#REF!</definedName>
    <definedName name="_107A">[6]仮設解体!#REF!</definedName>
    <definedName name="_107a7_">_107a7_</definedName>
    <definedName name="_107B">[6]仮設解体!#REF!</definedName>
    <definedName name="_107C">[6]仮設解体!#REF!</definedName>
    <definedName name="_107f13_">[0]!_107f13_</definedName>
    <definedName name="_107f8_">[16]!_xlbgnm.f8</definedName>
    <definedName name="_108">#REF!</definedName>
    <definedName name="_108_601">#REF!</definedName>
    <definedName name="_108A">[6]仮設解体!#REF!</definedName>
    <definedName name="_108a8_">_108a8_</definedName>
    <definedName name="_108B">[6]仮設解体!#REF!</definedName>
    <definedName name="_108C">[6]仮設解体!#REF!</definedName>
    <definedName name="_108D">[6]仮設解体!#REF!</definedName>
    <definedName name="_108E">[6]仮設解体!#REF!</definedName>
    <definedName name="_108f13_">[0]!_108f13_</definedName>
    <definedName name="_108f9_">[16]!_xlbgnm.f9</definedName>
    <definedName name="_109">#REF!</definedName>
    <definedName name="_109..AJ130_">#REF!</definedName>
    <definedName name="_109_602">#REF!</definedName>
    <definedName name="_109A">[6]仮設解体!#REF!</definedName>
    <definedName name="_109a8_">'[7]10昇降機'!_xlbgnm.a8</definedName>
    <definedName name="_109B">[6]仮設解体!#REF!</definedName>
    <definedName name="_109f13_">[0]!_109f13_</definedName>
    <definedName name="_109P1_">#REF!</definedName>
    <definedName name="_10K" hidden="1">#REF!</definedName>
    <definedName name="_10P">[18]代価表01!#REF!</definedName>
    <definedName name="_10タイル工事">#REF!</definedName>
    <definedName name="_10ページ">#N/A</definedName>
    <definedName name="_10月">#REF!</definedName>
    <definedName name="_11">[15]鏡!#REF!</definedName>
    <definedName name="_11_0_K" hidden="1">#REF!</definedName>
    <definedName name="_11_07">#REF!</definedName>
    <definedName name="_11_08">#REF!</definedName>
    <definedName name="_11_09">#REF!</definedName>
    <definedName name="_11_2">#REF!</definedName>
    <definedName name="_11_702">#REF!</definedName>
    <definedName name="_110_603">#REF!</definedName>
    <definedName name="_110ｐ１０_">#REF!</definedName>
    <definedName name="_111_604">#REF!</definedName>
    <definedName name="_111a8_">_111a8_</definedName>
    <definedName name="_111a9_">'[7]10昇降機'!_xlbgnm.a9</definedName>
    <definedName name="_111f13_">[0]!_111f13_</definedName>
    <definedName name="_111P2_">#REF!</definedName>
    <definedName name="_112_605">#REF!</definedName>
    <definedName name="_112a9_">_112a9_</definedName>
    <definedName name="_112ap1_">[0]!_12_08</definedName>
    <definedName name="_112f14_">[0]!_112f14_</definedName>
    <definedName name="_112P4_">#REF!</definedName>
    <definedName name="_113_606">#REF!</definedName>
    <definedName name="_113C_">#REF!</definedName>
    <definedName name="_113f14_">[0]!_113f14_</definedName>
    <definedName name="_113P5_">#REF!</definedName>
    <definedName name="_114_607">#REF!</definedName>
    <definedName name="_114D_KEY">#REF!</definedName>
    <definedName name="_114f14_">[0]!_114f14_</definedName>
    <definedName name="_114P6_">#REF!</definedName>
    <definedName name="_115_608">#REF!</definedName>
    <definedName name="_115a9_">_115a9_</definedName>
    <definedName name="_115P7_">#REF!</definedName>
    <definedName name="_116_609">#REF!</definedName>
    <definedName name="_116ap1_">_116ap1_</definedName>
    <definedName name="_116f1_">'[7]10昇降機'!_xlbgnm.f1</definedName>
    <definedName name="_116f14_">[0]!_116f14_</definedName>
    <definedName name="_116P8_">#REF!</definedName>
    <definedName name="_117f15_">[0]!_117f15_</definedName>
    <definedName name="_117P9_">#REF!</definedName>
    <definedName name="_118_61">#REF!</definedName>
    <definedName name="_118ap1_">_118ap1_</definedName>
    <definedName name="_118f10_">'[7]10昇降機'!_xlbgnm.f10</definedName>
    <definedName name="_118f15_">[0]!_118f15_</definedName>
    <definedName name="_118W_C1">#REF!</definedName>
    <definedName name="_119_610">#REF!</definedName>
    <definedName name="_119f1_">_119f1_</definedName>
    <definedName name="_119f15_">[0]!_119f15_</definedName>
    <definedName name="_119W_C2">#REF!</definedName>
    <definedName name="_11a10_">[0]!_11a10_</definedName>
    <definedName name="_11P">[18]代価表01!#REF!</definedName>
    <definedName name="_11ページ">#N/A</definedName>
    <definedName name="_11月">#REF!</definedName>
    <definedName name="_11木工事">#REF!</definedName>
    <definedName name="_12">[15]鏡!#REF!</definedName>
    <definedName name="_12_0_K" hidden="1">#REF!</definedName>
    <definedName name="_12_08">#REF!</definedName>
    <definedName name="_12_09">#REF!</definedName>
    <definedName name="_12_1">[3]照明基礎!#REF!</definedName>
    <definedName name="_12_703">#REF!</definedName>
    <definedName name="_120_611">#REF!</definedName>
    <definedName name="_120f11_">'[7]10昇降機'!_xlbgnm.f11</definedName>
    <definedName name="_120W_FL">#REF!</definedName>
    <definedName name="_121_612">#REF!</definedName>
    <definedName name="_121f15_">[0]!_121f15_</definedName>
    <definedName name="_121下80_1">#REF!</definedName>
    <definedName name="_122_613">#REF!</definedName>
    <definedName name="_122f1_">_122f1_</definedName>
    <definedName name="_122f12_">'[7]10昇降機'!_xlbgnm.f12</definedName>
    <definedName name="_122f2_">[0]!_122f2_</definedName>
    <definedName name="_122下80_2">#REF!</definedName>
    <definedName name="_123_614">#REF!</definedName>
    <definedName name="_123f10_">_123f10_</definedName>
    <definedName name="_123f2_">[0]!_123f2_</definedName>
    <definedName name="_123下80_3">#REF!</definedName>
    <definedName name="_124_615">#REF!</definedName>
    <definedName name="_124f13_">'[7]10昇降機'!_xlbgnm.f13</definedName>
    <definedName name="_124f2_">[0]!_124f2_</definedName>
    <definedName name="_124上80_1">#REF!</definedName>
    <definedName name="_125_616">#REF!</definedName>
    <definedName name="_125上80_2">#REF!</definedName>
    <definedName name="_126_617">#REF!</definedName>
    <definedName name="_126f10_">_126f10_</definedName>
    <definedName name="_126f14_">'[7]10昇降機'!_xlbgnm.f14</definedName>
    <definedName name="_126f2_">[0]!_126f2_</definedName>
    <definedName name="_126上80_3">#REF!</definedName>
    <definedName name="_127_618">#REF!</definedName>
    <definedName name="_127f11_">_127f11_</definedName>
    <definedName name="_127f3_">[0]!_127f3_</definedName>
    <definedName name="_128_619">#REF!</definedName>
    <definedName name="_128f15_">'[7]10昇降機'!_xlbgnm.f15</definedName>
    <definedName name="_128f3_">[0]!_128f3_</definedName>
    <definedName name="_129f3_">[0]!_129f3_</definedName>
    <definedName name="_12a10_">[0]!_12a10_</definedName>
    <definedName name="_12P">[18]代価表01!#REF!</definedName>
    <definedName name="_12ページ">#N/A</definedName>
    <definedName name="_12屋根工事">#REF!</definedName>
    <definedName name="_12月">#REF!</definedName>
    <definedName name="_13">[15]鏡!#REF!</definedName>
    <definedName name="_13_09">#REF!</definedName>
    <definedName name="_13_10">[3]照明基礎!#REF!</definedName>
    <definedName name="_13_2">[15]鏡!#REF!</definedName>
    <definedName name="_13_704">#REF!</definedName>
    <definedName name="_130_62">#REF!</definedName>
    <definedName name="_130f11_">_130f11_</definedName>
    <definedName name="_130f2_">'[7]10昇降機'!_xlbgnm.f2</definedName>
    <definedName name="_131_620">#REF!</definedName>
    <definedName name="_131f12_">_131f12_</definedName>
    <definedName name="_131f3_">[0]!_131f3_</definedName>
    <definedName name="_132_7">#REF!</definedName>
    <definedName name="_132f3_">'[7]10昇降機'!_xlbgnm.f3</definedName>
    <definedName name="_132f4_">[0]!_132f4_</definedName>
    <definedName name="_133_701">#REF!</definedName>
    <definedName name="_133f4_">[0]!_133f4_</definedName>
    <definedName name="_134_702">#REF!</definedName>
    <definedName name="_134f12_">_134f12_</definedName>
    <definedName name="_134f4_">[0]!_134f4_</definedName>
    <definedName name="_135_703">#REF!</definedName>
    <definedName name="_135f13_">_135f13_</definedName>
    <definedName name="_136_704">#REF!</definedName>
    <definedName name="_136f4_">[0]!_136f4_</definedName>
    <definedName name="_136f5_">'[7]10昇降機'!_xlbgnm.f5</definedName>
    <definedName name="_137_705">#REF!</definedName>
    <definedName name="_137f5_">[0]!_137f5_</definedName>
    <definedName name="_138_706">#REF!</definedName>
    <definedName name="_138f13_">_138f13_</definedName>
    <definedName name="_138f5_">[0]!_138f5_</definedName>
    <definedName name="_138f6_">'[7]10昇降機'!_xlbgnm.f6</definedName>
    <definedName name="_139_707">#REF!</definedName>
    <definedName name="_139f14_">_139f14_</definedName>
    <definedName name="_139f5_">[0]!_139f5_</definedName>
    <definedName name="_13a10_">[0]!_13a10_</definedName>
    <definedName name="_13P">[18]代価表01!#REF!</definedName>
    <definedName name="_13ページ">#N/A</definedName>
    <definedName name="_13金属工事">#REF!</definedName>
    <definedName name="_14">[15]鏡!#REF!</definedName>
    <definedName name="_14_11">[3]照明基礎!#REF!</definedName>
    <definedName name="_14_705">#REF!</definedName>
    <definedName name="_140_708">#REF!</definedName>
    <definedName name="_140f7_">'[7]10昇降機'!_xlbgnm.f7</definedName>
    <definedName name="_141_709">#REF!</definedName>
    <definedName name="_141f5_">[0]!_141f5_</definedName>
    <definedName name="_142_710">#REF!</definedName>
    <definedName name="_142f14_">_142f14_</definedName>
    <definedName name="_142f6_">[0]!_142f6_</definedName>
    <definedName name="_142f8_">'[7]10昇降機'!_xlbgnm.f8</definedName>
    <definedName name="_143_8">#REF!</definedName>
    <definedName name="_143f15_">_143f15_</definedName>
    <definedName name="_143f6_">[0]!_143f6_</definedName>
    <definedName name="_144_9">#REF!</definedName>
    <definedName name="_144f6_">[0]!_144f6_</definedName>
    <definedName name="_144f9_">'[7]10昇降機'!_xlbgnm.f9</definedName>
    <definedName name="_145P1_">#REF!</definedName>
    <definedName name="_146A1_">'[4]86動産'!#REF!</definedName>
    <definedName name="_146f15_">_146f15_</definedName>
    <definedName name="_146f6_">[0]!_146f6_</definedName>
    <definedName name="_146ｐ１０_">#REF!</definedName>
    <definedName name="_147f2_">_147f2_</definedName>
    <definedName name="_147f7_">[0]!_147f7_</definedName>
    <definedName name="_147P2_">#REF!</definedName>
    <definedName name="_148f7_">[0]!_148f7_</definedName>
    <definedName name="_148P4_">#REF!</definedName>
    <definedName name="_149f7_">[0]!_149f7_</definedName>
    <definedName name="_149P5_">#REF!</definedName>
    <definedName name="_14P">[18]代価表01!#REF!</definedName>
    <definedName name="_14ページ">#N/A</definedName>
    <definedName name="_14左官工事">#REF!</definedName>
    <definedName name="_14年度単価">#REF!</definedName>
    <definedName name="_15">[15]鏡!#REF!</definedName>
    <definedName name="_15_1">[3]照明基礎!#REF!</definedName>
    <definedName name="_15_12">#REF!</definedName>
    <definedName name="_15_706">#REF!</definedName>
    <definedName name="_150">#REF!</definedName>
    <definedName name="_150a10_">[0]!_150a10_</definedName>
    <definedName name="_150f2_">_150f2_</definedName>
    <definedName name="_150P6_">#REF!</definedName>
    <definedName name="_151">#REF!</definedName>
    <definedName name="_151a10_">'[7]10昇降機'!_xlbgnm.a10</definedName>
    <definedName name="_151f3_">_151f3_</definedName>
    <definedName name="_151f7_">[0]!_151f7_</definedName>
    <definedName name="_151P7_">#REF!</definedName>
    <definedName name="_152f8_">[0]!_152f8_</definedName>
    <definedName name="_152P8_">#REF!</definedName>
    <definedName name="_153f8_">[0]!_153f8_</definedName>
    <definedName name="_153P9_">#REF!</definedName>
    <definedName name="_154f3_">_154f3_</definedName>
    <definedName name="_154f8_">[0]!_154f8_</definedName>
    <definedName name="_154W_C1">#REF!</definedName>
    <definedName name="_155a11_">[0]!_155a11_</definedName>
    <definedName name="_155f4_">_155f4_</definedName>
    <definedName name="_155W_C2">#REF!</definedName>
    <definedName name="_156a11_">'[7]10昇降機'!_xlbgnm.a11</definedName>
    <definedName name="_156f8_">[0]!_156f8_</definedName>
    <definedName name="_156W_FL">#REF!</definedName>
    <definedName name="_157f9_">[0]!_157f9_</definedName>
    <definedName name="_157下80_1">#REF!</definedName>
    <definedName name="_158f4_">_158f4_</definedName>
    <definedName name="_158f9_">[0]!_158f9_</definedName>
    <definedName name="_158下80_2">#REF!</definedName>
    <definedName name="_159f5_">_159f5_</definedName>
    <definedName name="_159f9_">[0]!_159f9_</definedName>
    <definedName name="_159下80_3">#REF!</definedName>
    <definedName name="_15a10_">[0]!_15a10_</definedName>
    <definedName name="_15P">[18]代価表01!#REF!</definedName>
    <definedName name="_15S" hidden="1">#REF!</definedName>
    <definedName name="_15ページ">#N/A</definedName>
    <definedName name="_15木製建具工事">#REF!</definedName>
    <definedName name="_16">[15]鏡!#REF!</definedName>
    <definedName name="_16_1">[15]鏡!#REF!</definedName>
    <definedName name="_16_13">#REF!</definedName>
    <definedName name="_16_2">[15]鏡!#REF!</definedName>
    <definedName name="_16_3">[15]鏡!#REF!</definedName>
    <definedName name="_16_707">#REF!</definedName>
    <definedName name="_160A111_">[0]!_160A111_</definedName>
    <definedName name="_160上80_1">#REF!</definedName>
    <definedName name="_161A111_">'[7]10昇降機'!_xlbgnm.A111</definedName>
    <definedName name="_161f9_">[0]!_161f9_</definedName>
    <definedName name="_161上80_2">#REF!</definedName>
    <definedName name="_162f5_">_162f5_</definedName>
    <definedName name="_162k1_">[0]!_162k1_</definedName>
    <definedName name="_162上80_3">#REF!</definedName>
    <definedName name="_163f6_">_163f6_</definedName>
    <definedName name="_163k1_">[0]!_163k1_</definedName>
    <definedName name="_164k1_">[0]!_164k1_</definedName>
    <definedName name="_165a12_">[0]!_165a12_</definedName>
    <definedName name="_166a12_">'[7]10昇降機'!_xlbgnm.a12</definedName>
    <definedName name="_166f6_">_166f6_</definedName>
    <definedName name="_166k1_">[0]!_166k1_</definedName>
    <definedName name="_167f7_">_167f7_</definedName>
    <definedName name="_167N1_">#REF!</definedName>
    <definedName name="_168N10_">#REF!</definedName>
    <definedName name="_169N11_">#REF!</definedName>
    <definedName name="_16a11_">[0]!_16a11_</definedName>
    <definedName name="_16P">[18]代価表01!#REF!</definedName>
    <definedName name="_16ページ">#N/A</definedName>
    <definedName name="_16金属製建具工">#REF!</definedName>
    <definedName name="_17">#N/A</definedName>
    <definedName name="_17_0_S" hidden="1">#REF!</definedName>
    <definedName name="_17_10">[3]照明基礎!#REF!</definedName>
    <definedName name="_17_14">#REF!</definedName>
    <definedName name="_17_2">#REF!</definedName>
    <definedName name="_17_501">#REF!</definedName>
    <definedName name="_17_708">#REF!</definedName>
    <definedName name="_170a13_">[0]!_170a13_</definedName>
    <definedName name="_170f7_">_170f7_</definedName>
    <definedName name="_170N12_">#REF!</definedName>
    <definedName name="_171a13_">'[7]10昇降機'!_xlbgnm.a13</definedName>
    <definedName name="_171f8_">_171f8_</definedName>
    <definedName name="_171N13_">#REF!</definedName>
    <definedName name="_172N14_">#REF!</definedName>
    <definedName name="_173N15_">#REF!</definedName>
    <definedName name="_174f8_">_174f8_</definedName>
    <definedName name="_174N16_">#REF!</definedName>
    <definedName name="_175a14_">[0]!_175a14_</definedName>
    <definedName name="_175f9_">_175f9_</definedName>
    <definedName name="_175N17_">#REF!</definedName>
    <definedName name="_176a14_">'[7]10昇降機'!_xlbgnm.a14</definedName>
    <definedName name="_176N18_">#REF!</definedName>
    <definedName name="_177N19_">#REF!</definedName>
    <definedName name="_178f9_">_178f9_</definedName>
    <definedName name="_178N2_">#REF!</definedName>
    <definedName name="_179N20_">#REF!</definedName>
    <definedName name="_17a11_">[0]!_17a11_</definedName>
    <definedName name="_17P">[18]代価表01!#REF!</definedName>
    <definedName name="_17ガラス工事">#REF!</definedName>
    <definedName name="_17ページ">#N/A</definedName>
    <definedName name="_18">#N/A</definedName>
    <definedName name="_18_0_S" hidden="1">#REF!</definedName>
    <definedName name="_18_15">#REF!</definedName>
    <definedName name="_18_502">#REF!</definedName>
    <definedName name="_18_709">#REF!</definedName>
    <definedName name="_180a2_">[0]!_180a2_</definedName>
    <definedName name="_180N21_">#REF!</definedName>
    <definedName name="_181a2_">'[7]10昇降機'!_xlbgnm.a2</definedName>
    <definedName name="_181N22_">#REF!</definedName>
    <definedName name="_182N23_">#REF!</definedName>
    <definedName name="_183N24_">#REF!</definedName>
    <definedName name="_184N25_">#REF!</definedName>
    <definedName name="_185a3_">[0]!_185a3_</definedName>
    <definedName name="_185N26_">#REF!</definedName>
    <definedName name="_186a3_">'[7]10昇降機'!_xlbgnm.a3</definedName>
    <definedName name="_186N27_">#REF!</definedName>
    <definedName name="_187N28_">#REF!</definedName>
    <definedName name="_188N29_">#REF!</definedName>
    <definedName name="_189N3_">#REF!</definedName>
    <definedName name="_18a11_">[0]!_18a11_</definedName>
    <definedName name="_18P">[18]代価表01!#REF!</definedName>
    <definedName name="_18ページ">#N/A</definedName>
    <definedName name="_18塗装工事">#REF!</definedName>
    <definedName name="_19">#N/A</definedName>
    <definedName name="_19_11">[3]照明基礎!#REF!</definedName>
    <definedName name="_19_16">#REF!</definedName>
    <definedName name="_19_503">#REF!</definedName>
    <definedName name="_19_710">#REF!</definedName>
    <definedName name="_190a4_">[0]!_190a4_</definedName>
    <definedName name="_190N30_">#REF!</definedName>
    <definedName name="_191a4_">'[7]10昇降機'!_xlbgnm.a4</definedName>
    <definedName name="_191N31_">#REF!</definedName>
    <definedName name="_192N32_">#REF!</definedName>
    <definedName name="_193N33_">#REF!</definedName>
    <definedName name="_194N34_">#REF!</definedName>
    <definedName name="_195a5_">[0]!_195a5_</definedName>
    <definedName name="_195N4_">#REF!</definedName>
    <definedName name="_196a5_">'[7]10昇降機'!_xlbgnm.a5</definedName>
    <definedName name="_196N5_">#REF!</definedName>
    <definedName name="_197N6_">#REF!</definedName>
    <definedName name="_198N7_">#REF!</definedName>
    <definedName name="_199N8_">#REF!</definedName>
    <definedName name="_19P">[18]代価表01!#REF!</definedName>
    <definedName name="_19ページ">#N/A</definedName>
    <definedName name="_19内外装工事">#REF!</definedName>
    <definedName name="_1A">[6]仮設解体!#REF!</definedName>
    <definedName name="_１Ｌ">#REF!</definedName>
    <definedName name="_1P">[18]代価表01!#REF!</definedName>
    <definedName name="_1の計">'[19]#REF'!$H$23</definedName>
    <definedName name="_1ページ">#N/A</definedName>
    <definedName name="_1月">#REF!</definedName>
    <definedName name="_1直接仮工事">#REF!</definedName>
    <definedName name="_2">#REF!</definedName>
    <definedName name="_2_">#REF!</definedName>
    <definedName name="_2_1">[3]照明基礎!#REF!</definedName>
    <definedName name="_2_17">#REF!</definedName>
    <definedName name="_20">#N/A</definedName>
    <definedName name="_20_12">#REF!</definedName>
    <definedName name="_20_17">#REF!</definedName>
    <definedName name="_20_504">#REF!</definedName>
    <definedName name="_20_8">#REF!</definedName>
    <definedName name="_200">#REF!</definedName>
    <definedName name="_200a6_">[0]!_200a6_</definedName>
    <definedName name="_200N9_">#REF!</definedName>
    <definedName name="_201">#REF!</definedName>
    <definedName name="_201A">[6]仮設解体!#REF!</definedName>
    <definedName name="_201a6_">'[7]10昇降機'!_xlbgnm.a6</definedName>
    <definedName name="_201B">[6]仮設解体!#REF!</definedName>
    <definedName name="_201C">[6]仮設解体!#REF!</definedName>
    <definedName name="_201V1_">#REF!</definedName>
    <definedName name="_202">[6]仮設解体!#REF!</definedName>
    <definedName name="_202A">[6]仮設解体!#REF!</definedName>
    <definedName name="_202B">[6]仮設解体!#REF!</definedName>
    <definedName name="_202V10_">#REF!</definedName>
    <definedName name="_203">[6]仮設解体!#REF!</definedName>
    <definedName name="_203A">[6]仮設解体!#REF!</definedName>
    <definedName name="_203B">[6]仮設解体!#REF!</definedName>
    <definedName name="_203V11_">#REF!</definedName>
    <definedName name="_204">[6]仮設解体!#REF!</definedName>
    <definedName name="_204V12_">#REF!</definedName>
    <definedName name="_205">#REF!</definedName>
    <definedName name="_205A">[6]仮設解体!#REF!</definedName>
    <definedName name="_205a7_">[0]!_205a7_</definedName>
    <definedName name="_205B">[6]仮設解体!#REF!</definedName>
    <definedName name="_205C">[6]仮設解体!#REF!</definedName>
    <definedName name="_205V13_">#REF!</definedName>
    <definedName name="_206">[6]仮設解体!#REF!</definedName>
    <definedName name="_206a7_">'[7]10昇降機'!_xlbgnm.a7</definedName>
    <definedName name="_206V14_">#REF!</definedName>
    <definedName name="_207">[6]仮設解体!#REF!</definedName>
    <definedName name="_207V15_">#REF!</definedName>
    <definedName name="_208">[6]仮設解体!#REF!</definedName>
    <definedName name="_208V16_">#REF!</definedName>
    <definedName name="_209V17_">#REF!</definedName>
    <definedName name="_20a11_">[0]!_20a11_</definedName>
    <definedName name="_20P">[18]代価表01!#REF!</definedName>
    <definedName name="_20ページ">#N/A</definedName>
    <definedName name="_20仕上ﾕﾆｯﾄ工事">#REF!</definedName>
    <definedName name="_21">#REF!</definedName>
    <definedName name="_21_13">#REF!</definedName>
    <definedName name="_21_18">#REF!</definedName>
    <definedName name="_21_505">#REF!</definedName>
    <definedName name="_21_9">#REF!</definedName>
    <definedName name="_210a8_">[0]!_210a8_</definedName>
    <definedName name="_210V18_">#REF!</definedName>
    <definedName name="_211a8_">'[7]10昇降機'!_xlbgnm.a8</definedName>
    <definedName name="_211V19_">#REF!</definedName>
    <definedName name="_212V2_">#REF!</definedName>
    <definedName name="_213V20_">#REF!</definedName>
    <definedName name="_214V21_">#REF!</definedName>
    <definedName name="_215a9_">[0]!_215a9_</definedName>
    <definedName name="_215V22_">#REF!</definedName>
    <definedName name="_216a9_">'[7]10昇降機'!_xlbgnm.a9</definedName>
    <definedName name="_216V23_">#REF!</definedName>
    <definedName name="_217V24_">#REF!</definedName>
    <definedName name="_218V25_">#REF!</definedName>
    <definedName name="_219V26_">#REF!</definedName>
    <definedName name="_21A111_">[0]!_21A111_</definedName>
    <definedName name="_21P">[18]代価表01!#REF!</definedName>
    <definedName name="_21tﾌﾞﾙﾄﾞｰｻﾞ">[20]単価表!#REF!</definedName>
    <definedName name="_21ページ">#N/A</definedName>
    <definedName name="_21外構工事">#REF!</definedName>
    <definedName name="_22">#REF!</definedName>
    <definedName name="_22_0_K" hidden="1">#REF!</definedName>
    <definedName name="_22_14">#REF!</definedName>
    <definedName name="_22_19">#REF!</definedName>
    <definedName name="_220ap1_">[0]!_220ap1_</definedName>
    <definedName name="_220V27_">#REF!</definedName>
    <definedName name="_221ap1_">[0]!_221ap1_</definedName>
    <definedName name="_221V28_">#REF!</definedName>
    <definedName name="_222V29_">#REF!</definedName>
    <definedName name="_223B1_">'[4]86動産'!#REF!</definedName>
    <definedName name="_223V3_">#REF!</definedName>
    <definedName name="_224b3_">#REF!</definedName>
    <definedName name="_224V30_">#REF!</definedName>
    <definedName name="_225V31_">#REF!</definedName>
    <definedName name="_226C_">#REF!</definedName>
    <definedName name="_226V32_">#REF!</definedName>
    <definedName name="_227V33_">#REF!</definedName>
    <definedName name="_228D_KEY">#REF!</definedName>
    <definedName name="_228V34_">#REF!</definedName>
    <definedName name="_229EK1_">[13]名前一覧表!$A$14</definedName>
    <definedName name="_229V35_">#REF!</definedName>
    <definedName name="_22A111_">[0]!_22A111_</definedName>
    <definedName name="_22C_">#REF!</definedName>
    <definedName name="_22P">[18]代価表01!#REF!</definedName>
    <definedName name="＿22の計">'[21]ｃ.自動制御機器'!#REF!</definedName>
    <definedName name="_22ページ">#N/A</definedName>
    <definedName name="_23">#N/A</definedName>
    <definedName name="_23_15">#REF!</definedName>
    <definedName name="_23_2">[3]照明基礎!#REF!</definedName>
    <definedName name="_230EZ1_">[13]名前一覧表!$A$16</definedName>
    <definedName name="_230V36_">#REF!</definedName>
    <definedName name="_231V37_">#REF!</definedName>
    <definedName name="_232V38_">#REF!</definedName>
    <definedName name="_233V4_">#REF!</definedName>
    <definedName name="_234f1_">[0]!_234f1_</definedName>
    <definedName name="_234V5_">#REF!</definedName>
    <definedName name="_235f1_">'[7]10昇降機'!_xlbgnm.f1</definedName>
    <definedName name="_235V6_">#REF!</definedName>
    <definedName name="_236V7_">#REF!</definedName>
    <definedName name="_237V8_">#REF!</definedName>
    <definedName name="_238V9_">#REF!</definedName>
    <definedName name="_239f10_">[0]!_239f10_</definedName>
    <definedName name="_23A111_">[0]!_23A111_</definedName>
    <definedName name="_23D_KEY">#REF!</definedName>
    <definedName name="_23P">[18]代価表01!#REF!</definedName>
    <definedName name="_23ページ">#N/A</definedName>
    <definedName name="_24">#N/A</definedName>
    <definedName name="_24_16">#REF!</definedName>
    <definedName name="_24_20">#REF!</definedName>
    <definedName name="_24_601">#REF!</definedName>
    <definedName name="_240f10_">'[7]10昇降機'!_xlbgnm.f10</definedName>
    <definedName name="_244f11_">[0]!_244f11_</definedName>
    <definedName name="_245f11_">'[7]10昇降機'!_xlbgnm.f11</definedName>
    <definedName name="_249f12_">[0]!_249f12_</definedName>
    <definedName name="_24P">[18]代価表01!#REF!</definedName>
    <definedName name="_24W_C1">#REF!</definedName>
    <definedName name="_24ページ">#N/A</definedName>
    <definedName name="_25">#N/A</definedName>
    <definedName name="_25_17">#REF!</definedName>
    <definedName name="_25_21">#REF!</definedName>
    <definedName name="_25_602">#REF!</definedName>
    <definedName name="_250f12_">'[7]10昇降機'!_xlbgnm.f12</definedName>
    <definedName name="_254f13_">[0]!_254f13_</definedName>
    <definedName name="_255f13_">'[7]10昇降機'!_xlbgnm.f13</definedName>
    <definedName name="_259f14_">[0]!_259f14_</definedName>
    <definedName name="_25A111_">[0]!_25A111_</definedName>
    <definedName name="_25P">[18]代価表01!#REF!</definedName>
    <definedName name="_25W_C2">#REF!</definedName>
    <definedName name="_25ページ">#N/A</definedName>
    <definedName name="_26">#N/A</definedName>
    <definedName name="_26_18">#REF!</definedName>
    <definedName name="_26_22">#REF!</definedName>
    <definedName name="_26_603">#REF!</definedName>
    <definedName name="_260f14_">'[7]10昇降機'!_xlbgnm.f14</definedName>
    <definedName name="_264f15_">[0]!_264f15_</definedName>
    <definedName name="_265f15_">'[7]10昇降機'!_xlbgnm.f15</definedName>
    <definedName name="_269f2_">[0]!_269f2_</definedName>
    <definedName name="_26a12_">[0]!_26a12_</definedName>
    <definedName name="_26P">[18]代価表01!#REF!</definedName>
    <definedName name="_26W_FL">#REF!</definedName>
    <definedName name="_27">#N/A</definedName>
    <definedName name="_27_0_K" hidden="1">#REF!</definedName>
    <definedName name="_27_19">#REF!</definedName>
    <definedName name="_27_23">#REF!</definedName>
    <definedName name="_27_604">#REF!</definedName>
    <definedName name="_270f2_">'[7]10昇降機'!_xlbgnm.f2</definedName>
    <definedName name="_274f3_">[0]!_274f3_</definedName>
    <definedName name="_275f3_">'[7]10昇降機'!_xlbgnm.f3</definedName>
    <definedName name="_279f4_">[0]!_279f4_</definedName>
    <definedName name="_27a12_">[0]!_27a12_</definedName>
    <definedName name="_27P">[18]代価表01!#REF!</definedName>
    <definedName name="_27下80_1">#REF!</definedName>
    <definedName name="_28">#N/A</definedName>
    <definedName name="_28_0_K" hidden="1">#REF!</definedName>
    <definedName name="_28_24">#REF!</definedName>
    <definedName name="_28_605">#REF!</definedName>
    <definedName name="_280f4_">'[7]10昇降機'!_xlbgnm.f4</definedName>
    <definedName name="_284f5_">[0]!_284f5_</definedName>
    <definedName name="_285f5_">'[7]10昇降機'!_xlbgnm.f5</definedName>
    <definedName name="_289f6_">[0]!_289f6_</definedName>
    <definedName name="_28a12_">[0]!_28a12_</definedName>
    <definedName name="_28P">[18]代価表01!#REF!</definedName>
    <definedName name="_28下80_3">#REF!</definedName>
    <definedName name="_29">[18]代価表01!#REF!</definedName>
    <definedName name="_29_0_S" hidden="1">#REF!</definedName>
    <definedName name="_29_2">[3]照明基礎!#REF!</definedName>
    <definedName name="_29_3">#REF!</definedName>
    <definedName name="_29_606">#REF!</definedName>
    <definedName name="_290f6_">'[7]10昇降機'!_xlbgnm.f6</definedName>
    <definedName name="_294f7_">[0]!_294f7_</definedName>
    <definedName name="_295f7_">'[7]10昇降機'!_xlbgnm.f7</definedName>
    <definedName name="_299f8_">[0]!_299f8_</definedName>
    <definedName name="_29P">[18]代価表01!#REF!</definedName>
    <definedName name="_29上80_1">#REF!</definedName>
    <definedName name="_2K" hidden="1">#REF!</definedName>
    <definedName name="_２Ｌ">#REF!</definedName>
    <definedName name="_2P">[18]代価表01!#REF!</definedName>
    <definedName name="_2の計">'[21]ｃ.自動制御機器'!#REF!</definedName>
    <definedName name="_2ページ">#N/A</definedName>
    <definedName name="_2月">#REF!</definedName>
    <definedName name="_2土工事">#REF!</definedName>
    <definedName name="_3">#REF!</definedName>
    <definedName name="_3_">#REF!</definedName>
    <definedName name="_3_01">#REF!</definedName>
    <definedName name="_3_10">[3]照明基礎!#REF!</definedName>
    <definedName name="_3_19">#REF!</definedName>
    <definedName name="_30">[18]代価表01!#REF!</definedName>
    <definedName name="_30_01">#REF!</definedName>
    <definedName name="_30_20">#REF!</definedName>
    <definedName name="_30_31">#REF!</definedName>
    <definedName name="_30_607">#REF!</definedName>
    <definedName name="_300">#REF!</definedName>
    <definedName name="_300f8_">'[7]10昇降機'!_xlbgnm.f8</definedName>
    <definedName name="_301">#REF!</definedName>
    <definedName name="_304f9_">[0]!_304f9_</definedName>
    <definedName name="_305f9_">'[7]10昇降機'!_xlbgnm.f9</definedName>
    <definedName name="_306J6_">[22]経費内訳!#REF!</definedName>
    <definedName name="_308k1_">[0]!_308k1_</definedName>
    <definedName name="_309N1_">#REF!</definedName>
    <definedName name="_30a12_">[0]!_30a12_</definedName>
    <definedName name="_30P">[18]代価表01!#REF!</definedName>
    <definedName name="_30上80_2">#REF!</definedName>
    <definedName name="_31">#REF!</definedName>
    <definedName name="_31_02">#REF!</definedName>
    <definedName name="_31_21">#REF!</definedName>
    <definedName name="_31_32">#REF!</definedName>
    <definedName name="_31_608">#REF!</definedName>
    <definedName name="_310N10_">#REF!</definedName>
    <definedName name="_311N11_">#REF!</definedName>
    <definedName name="_312N12_">#REF!</definedName>
    <definedName name="_313N13_">#REF!</definedName>
    <definedName name="_314N14_">#REF!</definedName>
    <definedName name="_315N15_">#REF!</definedName>
    <definedName name="_316N16_">#REF!</definedName>
    <definedName name="_317N17_">#REF!</definedName>
    <definedName name="_318N18_">#REF!</definedName>
    <definedName name="_319N19_">#REF!</definedName>
    <definedName name="_31a13_">[0]!_31a13_</definedName>
    <definedName name="_31P">[18]代価表01!#REF!</definedName>
    <definedName name="_31上80_3">#REF!</definedName>
    <definedName name="_32">#REF!</definedName>
    <definedName name="_32_0_K" hidden="1">#REF!</definedName>
    <definedName name="_32_03">#REF!</definedName>
    <definedName name="_32_22">#REF!</definedName>
    <definedName name="_32_4">#REF!</definedName>
    <definedName name="_32_609">#REF!</definedName>
    <definedName name="_320N2_">#REF!</definedName>
    <definedName name="_321N20_">#REF!</definedName>
    <definedName name="_322N21_">#REF!</definedName>
    <definedName name="_323N22_">#REF!</definedName>
    <definedName name="_324N23_">#REF!</definedName>
    <definedName name="_325N24_">#REF!</definedName>
    <definedName name="_326N25_">#REF!</definedName>
    <definedName name="_327N26_">#REF!</definedName>
    <definedName name="_328N27_">#REF!</definedName>
    <definedName name="_329N28_">#REF!</definedName>
    <definedName name="_32a13_">[0]!_32a13_</definedName>
    <definedName name="_32P">[18]代価表01!#REF!</definedName>
    <definedName name="_33">#REF!</definedName>
    <definedName name="_33_0_K" hidden="1">#REF!</definedName>
    <definedName name="_33_04">#REF!</definedName>
    <definedName name="_33_23">#REF!</definedName>
    <definedName name="_33_5">#REF!</definedName>
    <definedName name="_33_610">#REF!</definedName>
    <definedName name="_330N29_">#REF!</definedName>
    <definedName name="_331N3_">#REF!</definedName>
    <definedName name="_332N30_">#REF!</definedName>
    <definedName name="_333N31_">#REF!</definedName>
    <definedName name="_334N32_">#REF!</definedName>
    <definedName name="_335N33_">#REF!</definedName>
    <definedName name="_336N34_">#REF!</definedName>
    <definedName name="_337N4_">#REF!</definedName>
    <definedName name="_338N5_">#REF!</definedName>
    <definedName name="_339N6_">#REF!</definedName>
    <definedName name="_33a13_">[0]!_33a13_</definedName>
    <definedName name="_33P">[18]代価表01!#REF!</definedName>
    <definedName name="_34">[18]代価表01!#REF!</definedName>
    <definedName name="_34_0_K" hidden="1">#REF!</definedName>
    <definedName name="_34_05">#REF!</definedName>
    <definedName name="_34_24">#REF!</definedName>
    <definedName name="_34_501">#REF!</definedName>
    <definedName name="_34_611">#REF!</definedName>
    <definedName name="_340N7_">#REF!</definedName>
    <definedName name="_341N8_">#REF!</definedName>
    <definedName name="_342N9_">#REF!</definedName>
    <definedName name="_344P1_">#REF!</definedName>
    <definedName name="_346ｐ１０_">#REF!</definedName>
    <definedName name="_348P2_">#REF!</definedName>
    <definedName name="_34P">[18]代価表01!#REF!</definedName>
    <definedName name="_35">[18]代価表01!#REF!</definedName>
    <definedName name="_35_06">#REF!</definedName>
    <definedName name="_35_3">#REF!</definedName>
    <definedName name="_35_502">#REF!</definedName>
    <definedName name="_35_612">#REF!</definedName>
    <definedName name="_350P4_">#REF!</definedName>
    <definedName name="_352P5_">#REF!</definedName>
    <definedName name="_354P6_">#REF!</definedName>
    <definedName name="_356P7_">#REF!</definedName>
    <definedName name="_358P8_">#REF!</definedName>
    <definedName name="_35a13_">[0]!_35a13_</definedName>
    <definedName name="_35P">[18]代価表01!#REF!</definedName>
    <definedName name="_36">[18]代価表01!#REF!</definedName>
    <definedName name="_36_07">#REF!</definedName>
    <definedName name="_36_31">#REF!</definedName>
    <definedName name="_36_503">#REF!</definedName>
    <definedName name="_36_613">#REF!</definedName>
    <definedName name="_360P9_">#REF!</definedName>
    <definedName name="_361s1_">#REF!</definedName>
    <definedName name="_362V1_">#REF!</definedName>
    <definedName name="_363V10_">#REF!</definedName>
    <definedName name="_364V11_">#REF!</definedName>
    <definedName name="_365V12_">#REF!</definedName>
    <definedName name="_366V13_">#REF!</definedName>
    <definedName name="_367V14_">#REF!</definedName>
    <definedName name="_368V15_">#REF!</definedName>
    <definedName name="_369V16_">#REF!</definedName>
    <definedName name="_36a14_">[0]!_36a14_</definedName>
    <definedName name="_36P">[18]代価表01!#REF!</definedName>
    <definedName name="_37">[18]代価表01!#REF!</definedName>
    <definedName name="_37_08">#REF!</definedName>
    <definedName name="_37_32">#REF!</definedName>
    <definedName name="_37_504">#REF!</definedName>
    <definedName name="_37_614">#REF!</definedName>
    <definedName name="_370V17_">#REF!</definedName>
    <definedName name="_371V18_">#REF!</definedName>
    <definedName name="_372V19_">#REF!</definedName>
    <definedName name="_373V2_">#REF!</definedName>
    <definedName name="_374V20_">#REF!</definedName>
    <definedName name="_375V21_">#REF!</definedName>
    <definedName name="_376V22_">#REF!</definedName>
    <definedName name="_377V23_">#REF!</definedName>
    <definedName name="_378V24_">#REF!</definedName>
    <definedName name="_379V25_">#REF!</definedName>
    <definedName name="_37a14_">[0]!_37a14_</definedName>
    <definedName name="_37P">[18]代価表01!#REF!</definedName>
    <definedName name="_38">[18]代価表01!#REF!</definedName>
    <definedName name="_38_09">#REF!</definedName>
    <definedName name="_38_4">#REF!</definedName>
    <definedName name="_38_505">#REF!</definedName>
    <definedName name="_38_615">#REF!</definedName>
    <definedName name="_380V26_">#REF!</definedName>
    <definedName name="_381V27_">#REF!</definedName>
    <definedName name="_382V28_">#REF!</definedName>
    <definedName name="_383V29_">#REF!</definedName>
    <definedName name="_384V3_">#REF!</definedName>
    <definedName name="_385V30_">#REF!</definedName>
    <definedName name="_386V31_">#REF!</definedName>
    <definedName name="_387V32_">#REF!</definedName>
    <definedName name="_388V33_">#REF!</definedName>
    <definedName name="_389V34_">#REF!</definedName>
    <definedName name="_38a14_">[0]!_38a14_</definedName>
    <definedName name="_38P">[18]代価表01!#REF!</definedName>
    <definedName name="_39">[18]代価表01!#REF!</definedName>
    <definedName name="_39_5">#REF!</definedName>
    <definedName name="_39_51">#REF!</definedName>
    <definedName name="_39_616">#REF!</definedName>
    <definedName name="_390V35_">#REF!</definedName>
    <definedName name="_391V36_">#REF!</definedName>
    <definedName name="_392V37_">#REF!</definedName>
    <definedName name="_393V38_">#REF!</definedName>
    <definedName name="_394V4_">#REF!</definedName>
    <definedName name="_395V5_">#REF!</definedName>
    <definedName name="_396V6_">#REF!</definedName>
    <definedName name="_397V7_">#REF!</definedName>
    <definedName name="_398V8_">#REF!</definedName>
    <definedName name="_399V9_">#REF!</definedName>
    <definedName name="_39P">[18]代価表01!#REF!</definedName>
    <definedName name="_3K" hidden="1">[23]人件費!#REF!</definedName>
    <definedName name="_3P">[18]代価表01!#REF!</definedName>
    <definedName name="_3S" hidden="1">[23]人件費!#REF!</definedName>
    <definedName name="_3コン工事">#REF!</definedName>
    <definedName name="_3の計">'[21]ｃ.自動制御機器'!#REF!</definedName>
    <definedName name="_3ページ">#N/A</definedName>
    <definedName name="_3月">#REF!</definedName>
    <definedName name="_4">#REF!</definedName>
    <definedName name="_4_">#REF!</definedName>
    <definedName name="_4_0_K" hidden="1">[24]人件費!#REF!</definedName>
    <definedName name="_4_01">#REF!</definedName>
    <definedName name="_4_02">#REF!</definedName>
    <definedName name="_4_11">[3]照明基礎!#REF!</definedName>
    <definedName name="_4_2">#REF!</definedName>
    <definedName name="_4_617">#REF!</definedName>
    <definedName name="_40">[18]代価表01!#REF!</definedName>
    <definedName name="_40_501">#REF!</definedName>
    <definedName name="_40_52">#REF!</definedName>
    <definedName name="_40_617">#REF!</definedName>
    <definedName name="_400">#REF!</definedName>
    <definedName name="_401">#REF!</definedName>
    <definedName name="_401W_C1">#REF!</definedName>
    <definedName name="_402">#REF!</definedName>
    <definedName name="_403">#REF!</definedName>
    <definedName name="_403W_C2">#REF!</definedName>
    <definedName name="_404">#REF!</definedName>
    <definedName name="_405">#REF!</definedName>
    <definedName name="_405W_FL">#REF!</definedName>
    <definedName name="_407下80_1">#REF!</definedName>
    <definedName name="_409下80_2">#REF!</definedName>
    <definedName name="_40a14_">[0]!_40a14_</definedName>
    <definedName name="_40P">[18]代価表01!#REF!</definedName>
    <definedName name="_41">#REF!</definedName>
    <definedName name="_41_502">#REF!</definedName>
    <definedName name="_41_6">#REF!</definedName>
    <definedName name="_41_618">#REF!</definedName>
    <definedName name="_411下80_3">#REF!</definedName>
    <definedName name="_413上80_1">#REF!</definedName>
    <definedName name="_415上80_2">#REF!</definedName>
    <definedName name="_417上80_3">#REF!</definedName>
    <definedName name="_41a2_">[0]!_41a2_</definedName>
    <definedName name="_42_1">[3]照明基礎!#REF!</definedName>
    <definedName name="_42_503">#REF!</definedName>
    <definedName name="_42_601">#REF!</definedName>
    <definedName name="_42_619">#REF!</definedName>
    <definedName name="_42a2_">[0]!_42a2_</definedName>
    <definedName name="_４２Ｌ">#REF!</definedName>
    <definedName name="_43_504">#REF!</definedName>
    <definedName name="_43_602">#REF!</definedName>
    <definedName name="_43_620">#REF!</definedName>
    <definedName name="_43a2_">[0]!_43a2_</definedName>
    <definedName name="_44_505">#REF!</definedName>
    <definedName name="_44_603">#REF!</definedName>
    <definedName name="_45_51">#REF!</definedName>
    <definedName name="_45_604">#REF!</definedName>
    <definedName name="_45a2_">[0]!_45a2_</definedName>
    <definedName name="_46">#REF!</definedName>
    <definedName name="_46_0_S" hidden="1">#REF!</definedName>
    <definedName name="_46_10">[3]照明基礎!#REF!</definedName>
    <definedName name="_46_52">#REF!</definedName>
    <definedName name="_46_605">#REF!</definedName>
    <definedName name="_46_701">#REF!</definedName>
    <definedName name="_46a3_">[0]!_46a3_</definedName>
    <definedName name="_47_0_S" hidden="1">#REF!</definedName>
    <definedName name="_47_6">#REF!</definedName>
    <definedName name="_47_606">#REF!</definedName>
    <definedName name="_47_702">#REF!</definedName>
    <definedName name="_47a3_">[0]!_47a3_</definedName>
    <definedName name="_48_601">#REF!</definedName>
    <definedName name="_48_607">#REF!</definedName>
    <definedName name="_48_703">#REF!</definedName>
    <definedName name="_48a3_">[0]!_48a3_</definedName>
    <definedName name="_49_602">#REF!</definedName>
    <definedName name="_49_608">#REF!</definedName>
    <definedName name="_49_704">#REF!</definedName>
    <definedName name="_4K" hidden="1">#REF!</definedName>
    <definedName name="_４Ｌ">#REF!</definedName>
    <definedName name="_4P">[18]代価表01!#REF!</definedName>
    <definedName name="_4S" hidden="1">#REF!</definedName>
    <definedName name="_4の計">'[21]ｃ.自動制御機器'!#REF!</definedName>
    <definedName name="_4ページ">#N/A</definedName>
    <definedName name="_4型枠工事">#REF!</definedName>
    <definedName name="_4月">#REF!</definedName>
    <definedName name="_5">#N/A</definedName>
    <definedName name="_5_">#REF!</definedName>
    <definedName name="_5_0_K" hidden="1">#REF!</definedName>
    <definedName name="_5_0_S" hidden="1">[24]人件費!#REF!</definedName>
    <definedName name="_5_01">#REF!</definedName>
    <definedName name="_5_02">#REF!</definedName>
    <definedName name="_5_03">#REF!</definedName>
    <definedName name="_5_2">[3]照明基礎!#REF!</definedName>
    <definedName name="_5_618">#REF!</definedName>
    <definedName name="_50">#REF!</definedName>
    <definedName name="_50_11">[3]照明基礎!#REF!</definedName>
    <definedName name="_50_603">#REF!</definedName>
    <definedName name="_50_609">#REF!</definedName>
    <definedName name="_50_705">#REF!</definedName>
    <definedName name="_500">#REF!</definedName>
    <definedName name="_501">#REF!</definedName>
    <definedName name="_502">[25]西原小仕訳!#REF!</definedName>
    <definedName name="_503">[25]西原小仕訳!#REF!</definedName>
    <definedName name="_504">[25]西原小仕訳!#REF!</definedName>
    <definedName name="_505">[25]西原小仕訳!#REF!</definedName>
    <definedName name="_50a3_">[0]!_50a3_</definedName>
    <definedName name="_51">[6]金建代価!#REF!</definedName>
    <definedName name="_51_604">#REF!</definedName>
    <definedName name="_51_61">#REF!</definedName>
    <definedName name="_51_706">#REF!</definedName>
    <definedName name="_516">[26]集計!#REF!</definedName>
    <definedName name="_517">[26]集計!#REF!</definedName>
    <definedName name="_518">[26]集計!#REF!</definedName>
    <definedName name="_519">[26]集計!#REF!</definedName>
    <definedName name="_51a4_">[0]!_51a4_</definedName>
    <definedName name="_52">[6]金建代価!#REF!</definedName>
    <definedName name="_52_12">#REF!</definedName>
    <definedName name="_52_605">#REF!</definedName>
    <definedName name="_52_610">#REF!</definedName>
    <definedName name="_52_707">#REF!</definedName>
    <definedName name="_520">[26]集計!#REF!</definedName>
    <definedName name="_521">#N/A</definedName>
    <definedName name="_522">#N/A</definedName>
    <definedName name="_523">#N/A</definedName>
    <definedName name="_524">[26]集計!#REF!</definedName>
    <definedName name="_525">[26]集計!#REF!</definedName>
    <definedName name="_52a4_">[0]!_52a4_</definedName>
    <definedName name="_53_606">#REF!</definedName>
    <definedName name="_53_611">#REF!</definedName>
    <definedName name="_53_708">#REF!</definedName>
    <definedName name="_53a4_">[0]!_53a4_</definedName>
    <definedName name="_54_13">#REF!</definedName>
    <definedName name="_54_607">#REF!</definedName>
    <definedName name="_54_612">#REF!</definedName>
    <definedName name="_54_709">#REF!</definedName>
    <definedName name="_55_608">#REF!</definedName>
    <definedName name="_55_613">#REF!</definedName>
    <definedName name="_55_710">#REF!</definedName>
    <definedName name="_55a4_">[0]!_55a4_</definedName>
    <definedName name="_56">#REF!</definedName>
    <definedName name="_56_14">#REF!</definedName>
    <definedName name="_56_609">#REF!</definedName>
    <definedName name="_56_614">#REF!</definedName>
    <definedName name="_56a5_">[0]!_56a5_</definedName>
    <definedName name="_57_61">#REF!</definedName>
    <definedName name="_57_615">#REF!</definedName>
    <definedName name="_57a5_">[0]!_57a5_</definedName>
    <definedName name="_58_15">#REF!</definedName>
    <definedName name="_58_610">#REF!</definedName>
    <definedName name="_58_616">#REF!</definedName>
    <definedName name="_58a5_">[0]!_58a5_</definedName>
    <definedName name="_59_611">#REF!</definedName>
    <definedName name="_59_617">#REF!</definedName>
    <definedName name="_5J打出し">#REF!</definedName>
    <definedName name="_５Ｌ">#REF!</definedName>
    <definedName name="_5P">[18]代価表01!#REF!</definedName>
    <definedName name="_5S" hidden="1">#REF!</definedName>
    <definedName name="_5の計">'[21]ｃ.自動制御機器'!#REF!</definedName>
    <definedName name="_5ページ">#N/A</definedName>
    <definedName name="_5月">#REF!</definedName>
    <definedName name="_5鉄筋工事">#REF!</definedName>
    <definedName name="_6">#N/A</definedName>
    <definedName name="_6.6KV_CVT_60°_3C">#REF!</definedName>
    <definedName name="_6.6KV_CVT_60°_3C_ﾗｯｸ">#REF!</definedName>
    <definedName name="_6.6KV_CVT60ﾟ_3C">[27]複合単価!#REF!</definedName>
    <definedName name="_6_0_K" hidden="1">#REF!</definedName>
    <definedName name="_6_0_S" hidden="1">#REF!</definedName>
    <definedName name="_6_02">#REF!</definedName>
    <definedName name="_6_03">#REF!</definedName>
    <definedName name="_6_04">#REF!</definedName>
    <definedName name="_6_619">#REF!</definedName>
    <definedName name="_60_16">#REF!</definedName>
    <definedName name="_60_612">#REF!</definedName>
    <definedName name="_60_618">#REF!</definedName>
    <definedName name="_600">#REF!</definedName>
    <definedName name="_601">[25]西原小仕訳!#REF!</definedName>
    <definedName name="_602">[25]西原小仕訳!#REF!</definedName>
    <definedName name="_603">[25]西原小仕訳!#REF!</definedName>
    <definedName name="_604">[25]西原小仕訳!#REF!</definedName>
    <definedName name="_605">[25]西原小仕訳!#REF!</definedName>
    <definedName name="_606">[25]西原小仕訳!#REF!</definedName>
    <definedName name="_607">[25]西原小仕訳!#REF!</definedName>
    <definedName name="_608">[25]西原小仕訳!#REF!</definedName>
    <definedName name="_609">[25]西原小仕訳!#REF!</definedName>
    <definedName name="_60a10_">_60a10_</definedName>
    <definedName name="_60a5_">[0]!_60a5_</definedName>
    <definedName name="_61">#REF!</definedName>
    <definedName name="_61_613">#REF!</definedName>
    <definedName name="_61_619">#REF!</definedName>
    <definedName name="_610">[25]西原小仕訳!#REF!</definedName>
    <definedName name="_611">[25]西原小仕訳!#REF!</definedName>
    <definedName name="_612">[25]西原小仕訳!#REF!</definedName>
    <definedName name="_613">[25]西原小仕訳!#REF!</definedName>
    <definedName name="_614">[25]西原小仕訳!#REF!</definedName>
    <definedName name="_615">[25]西原小仕訳!#REF!</definedName>
    <definedName name="_616">[25]西原小仕訳!#REF!</definedName>
    <definedName name="_617">#N/A</definedName>
    <definedName name="_618">#N/A</definedName>
    <definedName name="_619">#N/A</definedName>
    <definedName name="_61a6_">[0]!_61a6_</definedName>
    <definedName name="_62">#REF!</definedName>
    <definedName name="_62_17">#REF!</definedName>
    <definedName name="_62_614">#REF!</definedName>
    <definedName name="_62_62">#REF!</definedName>
    <definedName name="_620">#N/A</definedName>
    <definedName name="_621">[26]仕訳!#REF!</definedName>
    <definedName name="_622">[26]仕訳!#REF!</definedName>
    <definedName name="_62a6_">[0]!_62a6_</definedName>
    <definedName name="_63_615">#REF!</definedName>
    <definedName name="_63_620">#REF!</definedName>
    <definedName name="_63a10_">_63a10_</definedName>
    <definedName name="_63a6_">[0]!_63a6_</definedName>
    <definedName name="_64_18">#REF!</definedName>
    <definedName name="_64_616">#REF!</definedName>
    <definedName name="_64_7">#REF!</definedName>
    <definedName name="_64a11_">_64a11_</definedName>
    <definedName name="_65_617">#REF!</definedName>
    <definedName name="_65_701">#REF!</definedName>
    <definedName name="_65a6_">[0]!_65a6_</definedName>
    <definedName name="_66">#REF!</definedName>
    <definedName name="_66_0_S" hidden="1">#REF!</definedName>
    <definedName name="_66_19">#REF!</definedName>
    <definedName name="_66_618">#REF!</definedName>
    <definedName name="_66_702">#REF!</definedName>
    <definedName name="_66a7_">[0]!_66a7_</definedName>
    <definedName name="_67_0_S" hidden="1">#REF!</definedName>
    <definedName name="_67_619">#REF!</definedName>
    <definedName name="_67_703">#REF!</definedName>
    <definedName name="_67a11_">_67a11_</definedName>
    <definedName name="_67a7_">[0]!_67a7_</definedName>
    <definedName name="_68_0_S" hidden="1">#REF!</definedName>
    <definedName name="_68_62">#REF!</definedName>
    <definedName name="_68_704">#REF!</definedName>
    <definedName name="_68A111_">_68A111_</definedName>
    <definedName name="_68a7_">[0]!_68a7_</definedName>
    <definedName name="_69_620">#REF!</definedName>
    <definedName name="_69_705">#REF!</definedName>
    <definedName name="_6A1_">'[4]86動産'!#REF!</definedName>
    <definedName name="_6K" hidden="1">#REF!</definedName>
    <definedName name="_6P">[18]代価表01!#REF!</definedName>
    <definedName name="_6の計">'[21]ｃ.自動制御機器'!#REF!</definedName>
    <definedName name="_6ページ">#N/A</definedName>
    <definedName name="_6月">#REF!</definedName>
    <definedName name="_6鉄骨工事">#REF!</definedName>
    <definedName name="_7">#N/A</definedName>
    <definedName name="_7_0_K" hidden="1">#REF!</definedName>
    <definedName name="_7_0_S" hidden="1">#REF!</definedName>
    <definedName name="_7_03">#REF!</definedName>
    <definedName name="_7_04">#REF!</definedName>
    <definedName name="_7_05">#REF!</definedName>
    <definedName name="_7_1">[15]鏡!#REF!</definedName>
    <definedName name="_7_2">[15]鏡!#REF!</definedName>
    <definedName name="_7_62">#REF!</definedName>
    <definedName name="_70_2">[3]照明基礎!#REF!</definedName>
    <definedName name="_70_7">#REF!</definedName>
    <definedName name="_70_706">#REF!</definedName>
    <definedName name="_700">#REF!</definedName>
    <definedName name="_701">[25]西原小仕訳!#REF!</definedName>
    <definedName name="_702">[25]西原小仕訳!#REF!</definedName>
    <definedName name="_703">[25]西原小仕訳!#REF!</definedName>
    <definedName name="_704">[25]西原小仕訳!#REF!</definedName>
    <definedName name="_705">[25]西原小仕訳!#REF!</definedName>
    <definedName name="_706">[26]仕訳!#REF!</definedName>
    <definedName name="_707">[26]仕訳!#REF!</definedName>
    <definedName name="_708">[26]仕訳!#REF!</definedName>
    <definedName name="_709">[26]仕訳!#REF!</definedName>
    <definedName name="_70a7_">[0]!_70a7_</definedName>
    <definedName name="_71">#REF!</definedName>
    <definedName name="_71_701">#REF!</definedName>
    <definedName name="_71_707">#REF!</definedName>
    <definedName name="_710">[26]仕訳!#REF!</definedName>
    <definedName name="_711">[26]仕訳!#REF!</definedName>
    <definedName name="_712">[26]仕訳!#REF!</definedName>
    <definedName name="_71A111_">_71A111_</definedName>
    <definedName name="_71a8_">[0]!_71a8_</definedName>
    <definedName name="_72_20">#REF!</definedName>
    <definedName name="_72_702">#REF!</definedName>
    <definedName name="_72_708">#REF!</definedName>
    <definedName name="_72a12_">_72a12_</definedName>
    <definedName name="_72a8_">[0]!_72a8_</definedName>
    <definedName name="_73_703">#REF!</definedName>
    <definedName name="_73_709">#REF!</definedName>
    <definedName name="_73a8_">[0]!_73a8_</definedName>
    <definedName name="_74_21">#REF!</definedName>
    <definedName name="_74_704">#REF!</definedName>
    <definedName name="_74_710">#REF!</definedName>
    <definedName name="_75" localSheetId="2">#REF!</definedName>
    <definedName name="_75_705">#REF!</definedName>
    <definedName name="_75_8">#REF!</definedName>
    <definedName name="_75a12_">_75a12_</definedName>
    <definedName name="_75a8_">[0]!_75a8_</definedName>
    <definedName name="_76">#REF!</definedName>
    <definedName name="_76_22">#REF!</definedName>
    <definedName name="_76_706">#REF!</definedName>
    <definedName name="_76_9">#REF!</definedName>
    <definedName name="_76a13_">_76a13_</definedName>
    <definedName name="_76a9_">[0]!_76a9_</definedName>
    <definedName name="_77_707">#REF!</definedName>
    <definedName name="_77A1_">'[4]86動産'!#REF!</definedName>
    <definedName name="_77a9_">[0]!_77a9_</definedName>
    <definedName name="_78_23">#REF!</definedName>
    <definedName name="_78_708">#REF!</definedName>
    <definedName name="_78a10_">[16]!_xlbgnm.a10</definedName>
    <definedName name="_78a9_">[0]!_78a9_</definedName>
    <definedName name="_79_709">#REF!</definedName>
    <definedName name="_79a11_">[16]!_xlbgnm.a11</definedName>
    <definedName name="_79a13_">_79a13_</definedName>
    <definedName name="_7P">[18]代価表01!#REF!</definedName>
    <definedName name="_7S" hidden="1">#REF!</definedName>
    <definedName name="_7の計">'[21]ｃ.自動制御機器'!#REF!</definedName>
    <definedName name="_7ページ">#N/A</definedName>
    <definedName name="_7既製コン工">#REF!</definedName>
    <definedName name="_7月">#REF!</definedName>
    <definedName name="_8">#N/A</definedName>
    <definedName name="_8_0_S" hidden="1">#REF!</definedName>
    <definedName name="_8_04">#REF!</definedName>
    <definedName name="_8_05">#REF!</definedName>
    <definedName name="_8_06">#REF!</definedName>
    <definedName name="_8_620">#REF!</definedName>
    <definedName name="_80_24">#REF!</definedName>
    <definedName name="_80_710">#REF!</definedName>
    <definedName name="_800">#REF!</definedName>
    <definedName name="_801">#REF!</definedName>
    <definedName name="_802">#REF!</definedName>
    <definedName name="_803">#REF!</definedName>
    <definedName name="_804">#REF!</definedName>
    <definedName name="_80A111_">[16]!_xlbgnm.A111</definedName>
    <definedName name="_80a14_">_80a14_</definedName>
    <definedName name="_80a9_">[0]!_80a9_</definedName>
    <definedName name="_81">#REF!</definedName>
    <definedName name="_81_8">#REF!</definedName>
    <definedName name="_81a12_">[16]!_xlbgnm.a12</definedName>
    <definedName name="_81ap1_">[0]!_81ap1_</definedName>
    <definedName name="_82_9">#REF!</definedName>
    <definedName name="_82a13_">[16]!_xlbgnm.a13</definedName>
    <definedName name="_82ap1_">[0]!_82ap1_</definedName>
    <definedName name="_83_3">#REF!</definedName>
    <definedName name="_83A1_">'[4]86動産'!#REF!</definedName>
    <definedName name="_83a14_">[16]!_xlbgnm.a14</definedName>
    <definedName name="_83ap1_">[0]!_83ap1_</definedName>
    <definedName name="_84a2_">[16]!_xlbgnm.a2</definedName>
    <definedName name="_85_31">#REF!</definedName>
    <definedName name="_85a10_">'[7]10昇降機'!_xlbgnm.a10</definedName>
    <definedName name="_85a3_">[16]!_xlbgnm.a3</definedName>
    <definedName name="_85ap1_">[0]!_85ap1_</definedName>
    <definedName name="_86">#REF!</definedName>
    <definedName name="_86a4_">[16]!_xlbgnm.a4</definedName>
    <definedName name="_86b3_">#REF!</definedName>
    <definedName name="_87_32">#REF!</definedName>
    <definedName name="_87a11_">'[7]10昇降機'!_xlbgnm.a11</definedName>
    <definedName name="_87a2_">_87a2_</definedName>
    <definedName name="_87a5_">[16]!_xlbgnm.a5</definedName>
    <definedName name="_87f1_">[0]!_87f1_</definedName>
    <definedName name="_88a3_">_88a3_</definedName>
    <definedName name="_88a6_">[16]!_xlbgnm.a6</definedName>
    <definedName name="_88f1_">[0]!_88f1_</definedName>
    <definedName name="_89A111_">'[7]10昇降機'!_xlbgnm.A111</definedName>
    <definedName name="_89a7_">[16]!_xlbgnm.a7</definedName>
    <definedName name="_89f1_">[0]!_89f1_</definedName>
    <definedName name="_8P">[18]代価表01!#REF!</definedName>
    <definedName name="_8の計">'[21]ｃ.自動制御機器'!#REF!</definedName>
    <definedName name="_8ページ">#N/A</definedName>
    <definedName name="_8月">#REF!</definedName>
    <definedName name="_8防水工事">#REF!</definedName>
    <definedName name="_9">#N/A</definedName>
    <definedName name="_9_0_S" hidden="1">#REF!</definedName>
    <definedName name="_9_05">#REF!</definedName>
    <definedName name="_9_06">#REF!</definedName>
    <definedName name="_9_07">#REF!</definedName>
    <definedName name="_9_7">#REF!</definedName>
    <definedName name="_90_4">#REF!</definedName>
    <definedName name="_900">#REF!</definedName>
    <definedName name="_901">#REF!</definedName>
    <definedName name="_902">#REF!</definedName>
    <definedName name="_90a8_">[16]!_xlbgnm.a8</definedName>
    <definedName name="_91a12_">'[7]10昇降機'!_xlbgnm.a12</definedName>
    <definedName name="_91a3_">_91a3_</definedName>
    <definedName name="_91a9_">[16]!_xlbgnm.a9</definedName>
    <definedName name="_91f1_">[0]!_91f1_</definedName>
    <definedName name="_92a4_">_92a4_</definedName>
    <definedName name="_92C_">#REF!</definedName>
    <definedName name="_92f10_">[0]!_92f10_</definedName>
    <definedName name="_93_5">#REF!</definedName>
    <definedName name="_93a13_">'[7]10昇降機'!_xlbgnm.a13</definedName>
    <definedName name="_93D_KEY">#REF!</definedName>
    <definedName name="_93f10_">[0]!_93f10_</definedName>
    <definedName name="_94_501">#REF!</definedName>
    <definedName name="_94f1_">[16]!_xlbgnm.f1</definedName>
    <definedName name="_94f10_">[0]!_94f10_</definedName>
    <definedName name="_95_502">#REF!</definedName>
    <definedName name="_95a14_">'[7]10昇降機'!_xlbgnm.a14</definedName>
    <definedName name="_95a4_">_95a4_</definedName>
    <definedName name="_95f10_">[16]!_xlbgnm.f10</definedName>
    <definedName name="_96_503">#REF!</definedName>
    <definedName name="_96a5_">_96a5_</definedName>
    <definedName name="_96f10_">[0]!_96f10_</definedName>
    <definedName name="_96f11_">[16]!_xlbgnm.f11</definedName>
    <definedName name="_97_504">#REF!</definedName>
    <definedName name="_97a2_">'[7]10昇降機'!_xlbgnm.a2</definedName>
    <definedName name="_97f11_">[0]!_97f11_</definedName>
    <definedName name="_97f12_">[16]!_xlbgnm.f12</definedName>
    <definedName name="_98_505">#REF!</definedName>
    <definedName name="_98f11_">[0]!_98f11_</definedName>
    <definedName name="_98f13_">[16]!_xlbgnm.f13</definedName>
    <definedName name="_99a3_">'[7]10昇降機'!_xlbgnm.a3</definedName>
    <definedName name="_99a5_">_99a5_</definedName>
    <definedName name="_99f11_">[0]!_99f11_</definedName>
    <definedName name="_99f14_">[16]!_xlbgnm.f14</definedName>
    <definedName name="_9P">[18]代価表01!#REF!</definedName>
    <definedName name="_9P_">[18]代価表01!#REF!</definedName>
    <definedName name="_9S" hidden="1">#REF!</definedName>
    <definedName name="_9ページ">#N/A</definedName>
    <definedName name="_9月">#REF!</definedName>
    <definedName name="_9石工事">#REF!</definedName>
    <definedName name="_A1">'[4]86動産'!#REF!</definedName>
    <definedName name="_A10">#REF!</definedName>
    <definedName name="_A11">#REF!</definedName>
    <definedName name="_A111" localSheetId="5">'内訳書(空調・換気）'!_A111</definedName>
    <definedName name="_A111">[5]!_xlbgnm.A111</definedName>
    <definedName name="_A12">#REF!</definedName>
    <definedName name="_A13">#REF!</definedName>
    <definedName name="_A14">#REF!</definedName>
    <definedName name="_A15">#REF!</definedName>
    <definedName name="_A16">#REF!</definedName>
    <definedName name="_A17">#REF!</definedName>
    <definedName name="_A18">#REF!</definedName>
    <definedName name="_A19">#REF!</definedName>
    <definedName name="_A2">#REF!</definedName>
    <definedName name="_ａ２０">#REF!</definedName>
    <definedName name="_A21">#REF!</definedName>
    <definedName name="_A22">#REF!</definedName>
    <definedName name="_A23">#REF!</definedName>
    <definedName name="_A24">#REF!</definedName>
    <definedName name="_A25">#REF!</definedName>
    <definedName name="_A26">#REF!</definedName>
    <definedName name="_A27">#REF!</definedName>
    <definedName name="_A28">#REF!</definedName>
    <definedName name="_A29">#REF!</definedName>
    <definedName name="_A3">#REF!</definedName>
    <definedName name="_A30">#REF!</definedName>
    <definedName name="_A31">#REF!</definedName>
    <definedName name="_A32">#REF!</definedName>
    <definedName name="_Ａ３２１">#REF!</definedName>
    <definedName name="_Ａ３２２">#REF!</definedName>
    <definedName name="_A33">#REF!</definedName>
    <definedName name="_A34">#REF!</definedName>
    <definedName name="_A35">#REF!</definedName>
    <definedName name="_A36">#REF!</definedName>
    <definedName name="_A37">#REF!</definedName>
    <definedName name="_A38">#REF!</definedName>
    <definedName name="_A39">#REF!</definedName>
    <definedName name="_A4">#REF!</definedName>
    <definedName name="_A40">#REF!</definedName>
    <definedName name="_A41">#REF!</definedName>
    <definedName name="_A42">#REF!</definedName>
    <definedName name="_A43">#REF!</definedName>
    <definedName name="_A44">#REF!</definedName>
    <definedName name="_A45">#REF!</definedName>
    <definedName name="_A46">#REF!</definedName>
    <definedName name="_A47">#REF!</definedName>
    <definedName name="_A48">#REF!</definedName>
    <definedName name="_A49">#REF!</definedName>
    <definedName name="_A5">#REF!</definedName>
    <definedName name="_A50">#REF!</definedName>
    <definedName name="_A51">#REF!</definedName>
    <definedName name="_A52">#REF!</definedName>
    <definedName name="_A53">#REF!</definedName>
    <definedName name="_A54">#REF!</definedName>
    <definedName name="_A55">#REF!</definedName>
    <definedName name="_A56">#REF!</definedName>
    <definedName name="_A57">#REF!</definedName>
    <definedName name="_A58">#REF!</definedName>
    <definedName name="_A59">#REF!</definedName>
    <definedName name="_A6">#REF!</definedName>
    <definedName name="_A60">#REF!</definedName>
    <definedName name="_A600000">#REF!</definedName>
    <definedName name="_A61">#REF!</definedName>
    <definedName name="_A62">#REF!</definedName>
    <definedName name="_A63">#REF!</definedName>
    <definedName name="_A64">#REF!</definedName>
    <definedName name="_A65">#REF!</definedName>
    <definedName name="_A66">#REF!</definedName>
    <definedName name="_A67">#REF!</definedName>
    <definedName name="_A68">#REF!</definedName>
    <definedName name="_A69">#REF!</definedName>
    <definedName name="_A7">#REF!</definedName>
    <definedName name="_A70">#REF!</definedName>
    <definedName name="_A71">#REF!</definedName>
    <definedName name="_A73">#REF!</definedName>
    <definedName name="_A74">#REF!</definedName>
    <definedName name="_A75">#REF!</definedName>
    <definedName name="_A76">#REF!</definedName>
    <definedName name="_A77">#REF!</definedName>
    <definedName name="_A78">#REF!</definedName>
    <definedName name="_A79">#REF!</definedName>
    <definedName name="_A8">#REF!</definedName>
    <definedName name="_A81">#REF!</definedName>
    <definedName name="_A82">#REF!</definedName>
    <definedName name="_A9">#REF!</definedName>
    <definedName name="_ap1" localSheetId="5">'内訳書(空調・換気）'!_ap1</definedName>
    <definedName name="_ap1">[5]!_xlbgnm.ap1</definedName>
    <definedName name="_B">'[28]代価表(C)'!#REF!</definedName>
    <definedName name="_b1" hidden="1">[8]拾い計算書!$Y$8:$Y$49</definedName>
    <definedName name="_b3">#REF!</definedName>
    <definedName name="_Ｂ３２２">#REF!</definedName>
    <definedName name="_C">#REF!</definedName>
    <definedName name="_Ｃ１６２">#REF!</definedName>
    <definedName name="_C25_AA17_">#N/A</definedName>
    <definedName name="_Ｃ３２１">#REF!</definedName>
    <definedName name="_Ｃ３２２">#REF!</definedName>
    <definedName name="_C63_AA57_">#N/A</definedName>
    <definedName name="_CA25_AE17__RF_">#N/A</definedName>
    <definedName name="_CA25_AE57_">#N/A</definedName>
    <definedName name="_CA63_AE57_">#N/A</definedName>
    <definedName name="_CA63_AE57__RF_">#N/A</definedName>
    <definedName name="_CB25..J25_B35_">#N/A</definedName>
    <definedName name="_CB25_Z17_">#N/A</definedName>
    <definedName name="_CB63..J63_B73_">#N/A</definedName>
    <definedName name="_CB63_Z57_">#N/A</definedName>
    <definedName name="_CC25_AB17_">#N/A</definedName>
    <definedName name="_CC63_AB57_">#N/A</definedName>
    <definedName name="_CD49_AC48_">#N/A</definedName>
    <definedName name="_CD9_AC8_">#N/A</definedName>
    <definedName name="_CLN11">#REF!</definedName>
    <definedName name="_CR35_AC17_">#N/A</definedName>
    <definedName name="_CR35_AC17__RUA">#N/A</definedName>
    <definedName name="_CR73_AC57_">#N/A</definedName>
    <definedName name="_CUT20">#REF!</definedName>
    <definedName name="_CUT200">#REF!</definedName>
    <definedName name="_CUT201">#REF!</definedName>
    <definedName name="_CUT202">#REF!</definedName>
    <definedName name="_CUT211">#REF!</definedName>
    <definedName name="_d1" hidden="1">[8]拾い計算書!$Y$8:$Y$49</definedName>
    <definedName name="_Ｄ３２２">#REF!</definedName>
    <definedName name="_D42">[11]複合・ｺﾝｾﾝﾄ電話!#REF!</definedName>
    <definedName name="_D43">[11]複合・ｺﾝｾﾝﾄ電話!#REF!</definedName>
    <definedName name="_DA1">[9]条件入力!$K$30</definedName>
    <definedName name="_DAN11">#REF!</definedName>
    <definedName name="_DAN111">#REF!</definedName>
    <definedName name="_DAN112">#REF!</definedName>
    <definedName name="_DAN21">#REF!</definedName>
    <definedName name="_DAN22">#REF!</definedName>
    <definedName name="_DAN23">#REF!</definedName>
    <definedName name="_DAN24">#REF!</definedName>
    <definedName name="_DAT1">#N/A</definedName>
    <definedName name="_DAT2">#N/A</definedName>
    <definedName name="_DAT3">#N/A</definedName>
    <definedName name="_DAT4">#N/A</definedName>
    <definedName name="_DAT5">#N/A</definedName>
    <definedName name="_Dist_Values" hidden="1">[29]明細書!#REF!</definedName>
    <definedName name="_DWN2">[30]木建!#REF!</definedName>
    <definedName name="_e1" hidden="1">[8]拾い計算書!$Y$8:$Y$49</definedName>
    <definedName name="_Ｅ３２２">#REF!</definedName>
    <definedName name="_E42">[11]複合・ｺﾝｾﾝﾄ電話!#REF!</definedName>
    <definedName name="_EK1">[13]名前一覧表!$A$14</definedName>
    <definedName name="_ERR1">#REF!</definedName>
    <definedName name="_ERR2">#REF!</definedName>
    <definedName name="_ERR3">#REF!</definedName>
    <definedName name="_EZ1">[13]名前一覧表!$A$16</definedName>
    <definedName name="_f1" localSheetId="5">'内訳書(空調・換気）'!_f1</definedName>
    <definedName name="_f1">[5]!_xlbgnm.f1</definedName>
    <definedName name="_f10" localSheetId="5">'内訳書(空調・換気）'!_f10</definedName>
    <definedName name="_f10">[5]!_xlbgnm.f10</definedName>
    <definedName name="_f11" localSheetId="5">'内訳書(空調・換気）'!_f11</definedName>
    <definedName name="_f11">[5]!_xlbgnm.f11</definedName>
    <definedName name="_f12" localSheetId="5">'内訳書(空調・換気）'!_f12</definedName>
    <definedName name="_f12">[5]!_xlbgnm.f12</definedName>
    <definedName name="_f13" localSheetId="5">'内訳書(空調・換気）'!_f13</definedName>
    <definedName name="_f13">[5]!_xlbgnm.f13</definedName>
    <definedName name="_f14" localSheetId="5">'内訳書(空調・換気）'!_f14</definedName>
    <definedName name="_f14">[5]!_xlbgnm.f14</definedName>
    <definedName name="_f15" localSheetId="5">'内訳書(空調・換気）'!_f15</definedName>
    <definedName name="_f15">[5]!_xlbgnm.f15</definedName>
    <definedName name="_f2" localSheetId="5">'内訳書(空調・換気）'!_f2</definedName>
    <definedName name="_f2">[5]!_xlbgnm.f2</definedName>
    <definedName name="_f3" localSheetId="5">'内訳書(空調・換気）'!_f3</definedName>
    <definedName name="_f3">[5]!_xlbgnm.f3</definedName>
    <definedName name="_Ｆ３２１">#REF!</definedName>
    <definedName name="_f4" localSheetId="5">'内訳書(空調・換気）'!_f4</definedName>
    <definedName name="_f4">[5]!_xlbgnm.f4</definedName>
    <definedName name="_f5" localSheetId="5">'内訳書(空調・換気）'!_f5</definedName>
    <definedName name="_f5">[5]!_xlbgnm.f5</definedName>
    <definedName name="_f6" localSheetId="5">'内訳書(空調・換気）'!_f6</definedName>
    <definedName name="_f6">[5]!_xlbgnm.f6</definedName>
    <definedName name="_f7" localSheetId="5">'内訳書(空調・換気）'!_f7</definedName>
    <definedName name="_f7">[5]!_xlbgnm.f7</definedName>
    <definedName name="_f8" localSheetId="5">'内訳書(空調・換気）'!_f8</definedName>
    <definedName name="_f8">[5]!_xlbgnm.f8</definedName>
    <definedName name="_f9" localSheetId="5">'内訳書(空調・換気）'!_f9</definedName>
    <definedName name="_f9">[5]!_xlbgnm.f9</definedName>
    <definedName name="_Fill" hidden="1">#REF!</definedName>
    <definedName name="_Fill2" hidden="1">[32]工事仕訳書!#REF!</definedName>
    <definedName name="_FR">#REF!</definedName>
    <definedName name="_FR2_">#REF!</definedName>
    <definedName name="_FS">#REF!</definedName>
    <definedName name="_FS_R_">#REF!</definedName>
    <definedName name="_G">'[33]代価総括(B)'!#REF!</definedName>
    <definedName name="_Ｇ３２１">#REF!</definedName>
    <definedName name="_GJY1">[13]名前一覧表!$A$15</definedName>
    <definedName name="_GOTO_A1_">#N/A</definedName>
    <definedName name="_Ｈ２５０">#REF!</definedName>
    <definedName name="_HHU125">[9]条件入力!$K$78</definedName>
    <definedName name="_HHU150">[9]条件入力!$K$270</definedName>
    <definedName name="_HHU200">[9]条件入力!$K$102</definedName>
    <definedName name="_HLP1">#REF!</definedName>
    <definedName name="_HLP2">#REF!</definedName>
    <definedName name="_HLP3">#REF!</definedName>
    <definedName name="_HLP4">#REF!</definedName>
    <definedName name="_HLP5">#REF!</definedName>
    <definedName name="_HOME_">#REF!</definedName>
    <definedName name="_HYO01">[34]仕訳書!#REF!</definedName>
    <definedName name="_HYO02">[34]仕訳書!#REF!</definedName>
    <definedName name="_HYO03">[34]仕訳書!#REF!</definedName>
    <definedName name="_HYO04">[34]仕訳書!#REF!</definedName>
    <definedName name="_HYO05">[34]仕訳書!#REF!</definedName>
    <definedName name="_HYO06">[34]仕訳書!#REF!</definedName>
    <definedName name="_HYO07">[34]仕訳書!#REF!</definedName>
    <definedName name="_HYO08">[34]仕訳書!#REF!</definedName>
    <definedName name="_HYO09">[34]仕訳書!#REF!</definedName>
    <definedName name="_HYO10">[34]仕訳書!#REF!</definedName>
    <definedName name="_HYO11">[34]仕訳書!#REF!</definedName>
    <definedName name="_HYO12">[34]仕訳書!#REF!</definedName>
    <definedName name="_HYO13">[34]仕訳書!#REF!</definedName>
    <definedName name="_HYO14">[34]仕訳書!#REF!</definedName>
    <definedName name="_HYO15">[34]仕訳書!#REF!</definedName>
    <definedName name="_HYO16">[34]仕訳書!#REF!</definedName>
    <definedName name="_HYO17">[34]仕訳書!#REF!</definedName>
    <definedName name="_HYO18">[34]仕訳書!#REF!</definedName>
    <definedName name="_HYO19">[34]仕訳書!#REF!</definedName>
    <definedName name="_HYO20">[34]仕訳書!#REF!</definedName>
    <definedName name="_HYO21">[34]仕訳書!#REF!</definedName>
    <definedName name="_HYO22">[34]仕訳書!#REF!</definedName>
    <definedName name="_HYO23">[34]仕訳書!#REF!</definedName>
    <definedName name="_HYO24">[34]仕訳書!#REF!</definedName>
    <definedName name="_HYO25">[34]仕訳書!#REF!</definedName>
    <definedName name="_HYO26">[34]仕訳書!#REF!</definedName>
    <definedName name="_HYO27">[34]仕訳書!#REF!</definedName>
    <definedName name="_HYO28">[34]仕訳書!#REF!</definedName>
    <definedName name="_HYO29">[34]仕訳書!#REF!</definedName>
    <definedName name="_HYO30">[34]仕訳書!#REF!</definedName>
    <definedName name="_HYO31">#REF!</definedName>
    <definedName name="_HYO32">[34]仕訳書!#REF!</definedName>
    <definedName name="_HYO33">[34]仕訳書!#REF!</definedName>
    <definedName name="_HYO34">#REF!</definedName>
    <definedName name="_HYO35">[34]仕訳書!#REF!</definedName>
    <definedName name="_I1">#REF!</definedName>
    <definedName name="_I2">#REF!</definedName>
    <definedName name="_I3">#REF!</definedName>
    <definedName name="_Ｊ５００">#REF!</definedName>
    <definedName name="_J554">[11]複合・ｺﾝｾﾝﾄ電話!#REF!</definedName>
    <definedName name="_J6">[22]経費内訳!#REF!</definedName>
    <definedName name="_JB1">[13]名前一覧表!$A$10</definedName>
    <definedName name="_JS1">[13]名前一覧表!$A$12</definedName>
    <definedName name="_JY1">#REF!</definedName>
    <definedName name="_k1" localSheetId="5">'内訳書(空調・換気）'!_k1</definedName>
    <definedName name="_ｋ1" hidden="1">{#N/A,#N/A,FALSE,"Sheet16";#N/A,#N/A,FALSE,"Sheet16"}</definedName>
    <definedName name="_Ｋ１００">#REF!</definedName>
    <definedName name="_K250">[11]複合・ｺﾝｾﾝﾄ電話!#REF!</definedName>
    <definedName name="_KA1">[9]条件入力!$K$126</definedName>
    <definedName name="_ka2" localSheetId="5">'内訳書(空調・換気）'!_ka2</definedName>
    <definedName name="_ka2">[0]!_ka2</definedName>
    <definedName name="_Key1" hidden="1">#REF!</definedName>
    <definedName name="_KEY10" hidden="1">[2]人件費!#REF!</definedName>
    <definedName name="_Key2" hidden="1">#REF!</definedName>
    <definedName name="_KG1">#REF!</definedName>
    <definedName name="_KIS11">#REF!</definedName>
    <definedName name="_kk1">#REF!</definedName>
    <definedName name="_KOU1">#REF!</definedName>
    <definedName name="_KOU2">#REF!</definedName>
    <definedName name="_KOU3">#REF!</definedName>
    <definedName name="_KOU4">#REF!</definedName>
    <definedName name="_kou5">#REF!</definedName>
    <definedName name="_kou6">#REF!</definedName>
    <definedName name="_kou7">#REF!</definedName>
    <definedName name="_KS1">[13]名前一覧表!$A$11</definedName>
    <definedName name="_KY1">#REF!</definedName>
    <definedName name="_Ｌ２５０">#REF!</definedName>
    <definedName name="_M">#REF!</definedName>
    <definedName name="_M_?__">#REF!</definedName>
    <definedName name="_M100">[11]複合・ｺﾝｾﾝﾄ電話!#REF!</definedName>
    <definedName name="_Ｍ１３">#REF!</definedName>
    <definedName name="_Ｍ１８">#REF!</definedName>
    <definedName name="_Ｍ２７">#REF!</definedName>
    <definedName name="_m3">[20]単価表!#REF!</definedName>
    <definedName name="_Ｍ３６">#REF!</definedName>
    <definedName name="_M40">[11]複合・ｺﾝｾﾝﾄ電話!#REF!</definedName>
    <definedName name="_MatMult_A" hidden="1">#REF!</definedName>
    <definedName name="_MatMult_AxB" hidden="1">#REF!</definedName>
    <definedName name="_MatMult_B" hidden="1">#REF!</definedName>
    <definedName name="_MSG1">#REF!</definedName>
    <definedName name="_N1">#REF!</definedName>
    <definedName name="_N10">#REF!</definedName>
    <definedName name="_N11">#REF!</definedName>
    <definedName name="_N12">#REF!</definedName>
    <definedName name="_N13">#REF!</definedName>
    <definedName name="_N14">#REF!</definedName>
    <definedName name="_N15">#REF!</definedName>
    <definedName name="_N16">#REF!</definedName>
    <definedName name="_N17">#REF!</definedName>
    <definedName name="_N18">#REF!</definedName>
    <definedName name="_N19">#REF!</definedName>
    <definedName name="_N2">#REF!</definedName>
    <definedName name="_N20">#REF!</definedName>
    <definedName name="_N21">#REF!</definedName>
    <definedName name="_N22">#REF!</definedName>
    <definedName name="_N23">#REF!</definedName>
    <definedName name="_N24">#REF!</definedName>
    <definedName name="_N25">#REF!</definedName>
    <definedName name="_N26">#REF!</definedName>
    <definedName name="_N27">#REF!</definedName>
    <definedName name="_N28">#REF!</definedName>
    <definedName name="_N29">#REF!</definedName>
    <definedName name="_N3">#REF!</definedName>
    <definedName name="_N30">#REF!</definedName>
    <definedName name="_N31">#REF!</definedName>
    <definedName name="_N32">#REF!</definedName>
    <definedName name="_N33">#REF!</definedName>
    <definedName name="_N34">#REF!</definedName>
    <definedName name="_N4">#REF!</definedName>
    <definedName name="_N5">#REF!</definedName>
    <definedName name="_Ｎ５０">#REF!</definedName>
    <definedName name="_N6">#REF!</definedName>
    <definedName name="_N7">[9]条件入力!$C$48</definedName>
    <definedName name="_N8">#REF!</definedName>
    <definedName name="_N9">#REF!</definedName>
    <definedName name="_no1" hidden="1">#REF!</definedName>
    <definedName name="_OK2">#REF!</definedName>
    <definedName name="_OK3">#REF!</definedName>
    <definedName name="_OP1">[10]共通!$B$2</definedName>
    <definedName name="_Order1" hidden="1">1</definedName>
    <definedName name="_Order2" hidden="1">1</definedName>
    <definedName name="_P">#REF!</definedName>
    <definedName name="_P1">#REF!</definedName>
    <definedName name="_ｐ１０">#REF!</definedName>
    <definedName name="_P2">#REF!</definedName>
    <definedName name="_p3">#REF!</definedName>
    <definedName name="_P4">#REF!</definedName>
    <definedName name="_Ｐ４０">#REF!</definedName>
    <definedName name="_P5">#REF!</definedName>
    <definedName name="_P6">#REF!</definedName>
    <definedName name="_P7">#REF!</definedName>
    <definedName name="_P8">#REF!</definedName>
    <definedName name="_P9">#REF!</definedName>
    <definedName name="_PA1">#N/A</definedName>
    <definedName name="_PA2">#N/A</definedName>
    <definedName name="_PA3">#N/A</definedName>
    <definedName name="_PA4">#N/A</definedName>
    <definedName name="_PA5">#N/A</definedName>
    <definedName name="_Parse_In" hidden="1">#REF!</definedName>
    <definedName name="_PAT1">#REF!</definedName>
    <definedName name="_PAT19">#REF!</definedName>
    <definedName name="_PAT28">#REF!</definedName>
    <definedName name="_PAT4">#REF!</definedName>
    <definedName name="_PAT5">#REF!</definedName>
    <definedName name="_PAT6">#REF!</definedName>
    <definedName name="_PAT7">#REF!</definedName>
    <definedName name="_PAT8">#REF!</definedName>
    <definedName name="_PAT9">#REF!</definedName>
    <definedName name="_PG1">#REF!</definedName>
    <definedName name="_PG2">#N/A</definedName>
    <definedName name="_PPCAR_?__">#REF!</definedName>
    <definedName name="_PPOML5_MT0_MB0">#N/A</definedName>
    <definedName name="_PPR">#REF!</definedName>
    <definedName name="_PPR_BS_._RIGHT">#REF!</definedName>
    <definedName name="_PPR_BS__?_._RI">#REF!</definedName>
    <definedName name="_PPRB6..R77_">#N/A</definedName>
    <definedName name="_PPRB6..R81_AGQ">#N/A</definedName>
    <definedName name="_PPRX3..AG81_AG">#N/A</definedName>
    <definedName name="_PPRX6..AG81_AG">#N/A</definedName>
    <definedName name="_PRC10">#REF!</definedName>
    <definedName name="_PRC100">#REF!</definedName>
    <definedName name="_PRC11">#REF!</definedName>
    <definedName name="_PRC20">#REF!</definedName>
    <definedName name="_PRC200">#REF!</definedName>
    <definedName name="_PRC21">#REF!</definedName>
    <definedName name="_PRC301">#REF!</definedName>
    <definedName name="_PRC401">#REF!</definedName>
    <definedName name="_PRC402">#REF!</definedName>
    <definedName name="_PRC511">#REF!</definedName>
    <definedName name="_PRC611">#REF!</definedName>
    <definedName name="_PRC711">#REF!</definedName>
    <definedName name="_PRC811">#REF!</definedName>
    <definedName name="_PRC911">#REF!</definedName>
    <definedName name="_PRD10">#REF!</definedName>
    <definedName name="_PRD11">#REF!</definedName>
    <definedName name="_PRK11">#REF!</definedName>
    <definedName name="_PRK12">#REF!</definedName>
    <definedName name="_PRK21">#REF!</definedName>
    <definedName name="_PRK22">#REF!</definedName>
    <definedName name="_PRT10">#REF!</definedName>
    <definedName name="_PRT13">#REF!</definedName>
    <definedName name="_PRT2">#REF!</definedName>
    <definedName name="_PRY100">#REF!</definedName>
    <definedName name="_PRY101">#REF!</definedName>
    <definedName name="_PRY111">#REF!</definedName>
    <definedName name="_PRY200">#REF!</definedName>
    <definedName name="_PRY201">#REF!</definedName>
    <definedName name="_PRY211">#REF!</definedName>
    <definedName name="_PRY300">#REF!</definedName>
    <definedName name="_PRZ100">#REF!</definedName>
    <definedName name="_PT10">[6]仮設解体!#REF!</definedName>
    <definedName name="_Ｑ６０">#REF!</definedName>
    <definedName name="_R1">[27]複合単価!#REF!</definedName>
    <definedName name="_R3">[27]複合単価!#REF!</definedName>
    <definedName name="_Ｒ４０">#REF!</definedName>
    <definedName name="_R5">[27]複合単価!#REF!</definedName>
    <definedName name="_R57">[27]複合単価!#REF!</definedName>
    <definedName name="_R6">[27]複合単価!#REF!</definedName>
    <definedName name="_R7">[27]複合単価!#REF!</definedName>
    <definedName name="_R8">[27]複合単価!#REF!</definedName>
    <definedName name="_RE">#REF!</definedName>
    <definedName name="_Regression_Int" hidden="1">1</definedName>
    <definedName name="_RF_">#REF!</definedName>
    <definedName name="_RNLR">#REF!</definedName>
    <definedName name="_S">[35]アネモ!$T$16</definedName>
    <definedName name="_s1">#REF!</definedName>
    <definedName name="_S15">[11]複合・ｺﾝｾﾝﾄ電話!#REF!</definedName>
    <definedName name="_Ｓ３０">#REF!</definedName>
    <definedName name="_Sort" hidden="1">#REF!</definedName>
    <definedName name="_SOU1">#REF!</definedName>
    <definedName name="_SS1">#N/A</definedName>
    <definedName name="_SS2">#N/A</definedName>
    <definedName name="_SS3">#N/A</definedName>
    <definedName name="_SS4">#N/A</definedName>
    <definedName name="_STC11">#REF!</definedName>
    <definedName name="_SUB1">#REF!</definedName>
    <definedName name="_SW1">#REF!</definedName>
    <definedName name="_SW2">#REF!</definedName>
    <definedName name="_SZ1">[14]諸経費!$F$32</definedName>
    <definedName name="_T1">[9]条件入力!$P$17</definedName>
    <definedName name="_Ｔ６０">#REF!</definedName>
    <definedName name="_T85">[11]複合・ｺﾝｾﾝﾄ電話!#REF!</definedName>
    <definedName name="_TA1">#REF!</definedName>
    <definedName name="_TA10">#REF!</definedName>
    <definedName name="_TA11">#REF!</definedName>
    <definedName name="_TA12">#REF!</definedName>
    <definedName name="_TA13">#REF!</definedName>
    <definedName name="_TA14">#REF!</definedName>
    <definedName name="_TA15">#REF!</definedName>
    <definedName name="_TA16">#REF!</definedName>
    <definedName name="_TA17">#REF!</definedName>
    <definedName name="_TA18">#REF!</definedName>
    <definedName name="_TA19">#REF!</definedName>
    <definedName name="_TA2">#REF!</definedName>
    <definedName name="_TA20">#REF!</definedName>
    <definedName name="_TA21">#REF!</definedName>
    <definedName name="_TA22">#REF!</definedName>
    <definedName name="_TA23">#REF!</definedName>
    <definedName name="_TA24">#REF!</definedName>
    <definedName name="_TA25">#REF!</definedName>
    <definedName name="_TA3">#REF!</definedName>
    <definedName name="_ta30">[9]条件入力!$H$37</definedName>
    <definedName name="_TA4">#REF!</definedName>
    <definedName name="_TA5">#REF!</definedName>
    <definedName name="_TA6">#REF!</definedName>
    <definedName name="_TA7">#REF!</definedName>
    <definedName name="_TA8">#REF!</definedName>
    <definedName name="_TA9">#REF!</definedName>
    <definedName name="_Table1_In1" hidden="1">#REF!</definedName>
    <definedName name="_Table1_Out" hidden="1">#REF!</definedName>
    <definedName name="_TK1">[13]名前一覧表!$A$3</definedName>
    <definedName name="_TS1">#REF!</definedName>
    <definedName name="_TS2">#REF!</definedName>
    <definedName name="_TS3">#REF!</definedName>
    <definedName name="_TS4">#REF!</definedName>
    <definedName name="_TS5">#REF!</definedName>
    <definedName name="_TS6">#REF!</definedName>
    <definedName name="_ty1">#REF!</definedName>
    <definedName name="_ty2">#REF!</definedName>
    <definedName name="_ty3">#REF!</definedName>
    <definedName name="_Ｕ１００">#REF!</definedName>
    <definedName name="_U130">[11]複合・ｺﾝｾﾝﾄ電話!#REF!</definedName>
    <definedName name="_UES100">#REF!</definedName>
    <definedName name="_UES101">#REF!</definedName>
    <definedName name="_UES102">#REF!</definedName>
    <definedName name="_UES111">#REF!</definedName>
    <definedName name="_UES112">#REF!</definedName>
    <definedName name="_UES200">#REF!</definedName>
    <definedName name="_UES202">#REF!</definedName>
    <definedName name="_UES212">#REF!</definedName>
    <definedName name="_UP1">[13]名前一覧表!$A$9</definedName>
    <definedName name="_V1">#REF!</definedName>
    <definedName name="_V10">[11]複合・ｺﾝｾﾝﾄ電話!#REF!</definedName>
    <definedName name="_V11">#REF!</definedName>
    <definedName name="_V12">#REF!</definedName>
    <definedName name="_V13">#REF!</definedName>
    <definedName name="_V14">#REF!</definedName>
    <definedName name="_V15">#REF!</definedName>
    <definedName name="_V16">#REF!</definedName>
    <definedName name="_V17">#REF!</definedName>
    <definedName name="_V18">#REF!</definedName>
    <definedName name="_V19">#REF!</definedName>
    <definedName name="_V2">#REF!</definedName>
    <definedName name="_V20">#REF!</definedName>
    <definedName name="_V21">#REF!</definedName>
    <definedName name="_V22">#REF!</definedName>
    <definedName name="_V23">#REF!</definedName>
    <definedName name="_V24">#REF!</definedName>
    <definedName name="_V25">#REF!</definedName>
    <definedName name="_V26">#REF!</definedName>
    <definedName name="_V27">#REF!</definedName>
    <definedName name="_V28">#REF!</definedName>
    <definedName name="_V29">#REF!</definedName>
    <definedName name="_V3">#REF!</definedName>
    <definedName name="_V30">#REF!</definedName>
    <definedName name="_V31">#REF!</definedName>
    <definedName name="_V32">#REF!</definedName>
    <definedName name="_V33">#REF!</definedName>
    <definedName name="_V34">#REF!</definedName>
    <definedName name="_V35">#REF!</definedName>
    <definedName name="_V36">#REF!</definedName>
    <definedName name="_V37">#REF!</definedName>
    <definedName name="_V38">#REF!</definedName>
    <definedName name="_V4">#REF!</definedName>
    <definedName name="_V5">#REF!</definedName>
    <definedName name="_V6">#REF!</definedName>
    <definedName name="_Ｖ６０">#REF!</definedName>
    <definedName name="_V7">#REF!</definedName>
    <definedName name="_V8">#REF!</definedName>
    <definedName name="_V9">#REF!</definedName>
    <definedName name="_W40">[11]複合・ｺﾝｾﾝﾄ電話!#REF!</definedName>
    <definedName name="_Ｗ６">#REF!</definedName>
    <definedName name="_WCS_?__">#REF!</definedName>
    <definedName name="_ＷＤ７">#REF!</definedName>
    <definedName name="_ＷＤ８">#REF!</definedName>
    <definedName name="_WGDPIC1L0_SQQ">#N/A</definedName>
    <definedName name="_WGZY">#REF!</definedName>
    <definedName name="_WXC">#REF!</definedName>
    <definedName name="_WXLA0__?__Q">#REF!</definedName>
    <definedName name="_Ｘ１３">#REF!</definedName>
    <definedName name="_X30">[11]複合・ｺﾝｾﾝﾄ電話!#REF!</definedName>
    <definedName name="_Ｙ１３">#REF!</definedName>
    <definedName name="_Y18">[11]複合・ｺﾝｾﾝﾄ電話!#REF!</definedName>
    <definedName name="_YN1">#REF!</definedName>
    <definedName name="_YN2">#REF!</definedName>
    <definedName name="_Z130">[11]複合・ｺﾝｾﾝﾄ電話!#REF!</definedName>
    <definedName name="_Ｚ４１">#REF!</definedName>
    <definedName name="_ｼｮｯﾌﾟﾗｲ">[11]複合・ｺﾝｾﾝﾄ電話!#REF!</definedName>
    <definedName name="_安全費">[36]諸経費計算書!#REF!</definedName>
    <definedName name="_一般管理費等">[36]諸経費計算書!#REF!</definedName>
    <definedName name="_印刷_">#REF!</definedName>
    <definedName name="_運搬費">[36]諸経費計算書!#REF!</definedName>
    <definedName name="_営繕費">[36]諸経費計算書!#REF!</definedName>
    <definedName name="_仮設費">[36]諸経費計算書!#REF!</definedName>
    <definedName name="_技術管理費">[36]諸経費計算書!#REF!</definedName>
    <definedName name="_技術費">[36]諸経費計算書!#REF!</definedName>
    <definedName name="_現場間接費">[36]諸経費計算書!#REF!</definedName>
    <definedName name="_終了">#REF!</definedName>
    <definedName name="_準備費">[36]諸経費計算書!#REF!</definedName>
    <definedName name="_消費税相当額">[36]諸経費計算書!#REF!</definedName>
    <definedName name="_据付工間接費">[36]諸経費計算書!#REF!</definedName>
    <definedName name="_補助材料費">[36]諸経費計算書!#REF!</definedName>
    <definedName name="\">'[37]10内訳変'!#REF!</definedName>
    <definedName name="\0">#REF!</definedName>
    <definedName name="\1">[38]諸経費計算表!$R$3:$AA$38</definedName>
    <definedName name="\11">[39]結果ｼｰﾄ!$C$75</definedName>
    <definedName name="\1234">#REF!</definedName>
    <definedName name="\2">'[37]10内訳変'!#REF!</definedName>
    <definedName name="￥3">#REF!</definedName>
    <definedName name="\5">#REF!</definedName>
    <definedName name="\a">#REF!</definedName>
    <definedName name="\A1">#REF!</definedName>
    <definedName name="\A4">#REF!</definedName>
    <definedName name="\AA">#N/A</definedName>
    <definedName name="\AB">#N/A</definedName>
    <definedName name="\AC">#N/A</definedName>
    <definedName name="\AN">[40]結果ｼｰﾄ!$C$94</definedName>
    <definedName name="\aoki">#REF!</definedName>
    <definedName name="\b">#REF!</definedName>
    <definedName name="\B2">[41]立木調査!#REF!</definedName>
    <definedName name="\B4">#REF!</definedName>
    <definedName name="\c">#REF!</definedName>
    <definedName name="\d">#REF!</definedName>
    <definedName name="\e">#REF!</definedName>
    <definedName name="\EK">[40]結果ｼｰﾄ!$C$98</definedName>
    <definedName name="\f">#REF!</definedName>
    <definedName name="\g">#REF!</definedName>
    <definedName name="\GK">[40]結果ｼｰﾄ!$D$145</definedName>
    <definedName name="\GKR">[40]当初諸経費!$G$76</definedName>
    <definedName name="\h">#REF!</definedName>
    <definedName name="\HAN">[13]結果ｼｰﾄ!$C$95</definedName>
    <definedName name="\HEK">[13]結果ｼｰﾄ!$C$99</definedName>
    <definedName name="\HEZ">[13]結果ｼｰﾄ!$C$107</definedName>
    <definedName name="\HGJY">[13]結果ｼｰﾄ!$C$103</definedName>
    <definedName name="\HGK">[13]結果ｼｰﾄ!$D$146</definedName>
    <definedName name="\HIP">[13]結果ｼｰﾄ!$C$181</definedName>
    <definedName name="\HJB">[13]結果ｼｰﾄ!$C$83</definedName>
    <definedName name="\HJK">[13]結果ｼｰﾄ!$C$141</definedName>
    <definedName name="\HJS">[13]結果ｼｰﾄ!$C$91</definedName>
    <definedName name="\HKG">[13]結果ｼｰﾄ!$C$175</definedName>
    <definedName name="\HKK">[13]結果ｼｰﾄ!$D$40</definedName>
    <definedName name="\HKS">[13]結果ｼｰﾄ!$C$87</definedName>
    <definedName name="\HKU">[13]結果ｼｰﾄ!$C$191</definedName>
    <definedName name="\HMUSYOU">[13]結果ｼｰﾄ!$C$34</definedName>
    <definedName name="\hou2">#REF!</definedName>
    <definedName name="\HSIKYU">[13]結果ｼｰﾄ!$C$30</definedName>
    <definedName name="\HSIKYU1">[13]結果ｼｰﾄ!$C$30</definedName>
    <definedName name="\HSY">[13]結果ｼｰﾄ!$C$195</definedName>
    <definedName name="\HSY1">[13]結果ｼｰﾄ!$C$195</definedName>
    <definedName name="\HTAISYOU">[13]結果ｼｰﾄ!$C$50</definedName>
    <definedName name="\HTAISYOU1">[13]結果ｼｰﾄ!$C$50</definedName>
    <definedName name="\HTK">[13]結果ｼｰﾄ!$C$26</definedName>
    <definedName name="\HTK1">[13]結果ｼｰﾄ!$C$26</definedName>
    <definedName name="\HTUMIKEI">[13]結果ｼｰﾄ!$C$75</definedName>
    <definedName name="\HUK">[13]結果ｼｰﾄ!$C$199</definedName>
    <definedName name="\HUP">[13]結果ｼｰﾄ!$C$79</definedName>
    <definedName name="\HUP1">[13]結果ｼｰﾄ!$C$79</definedName>
    <definedName name="\HYO01">#REF!</definedName>
    <definedName name="\HYO11">#REF!</definedName>
    <definedName name="\i">#REF!</definedName>
    <definedName name="\IP">[40]結果ｼｰﾄ!$C$179</definedName>
    <definedName name="\j">#REF!</definedName>
    <definedName name="\JB">[40]結果ｼｰﾄ!$C$82</definedName>
    <definedName name="\JK">[40]結果ｼｰﾄ!$C$140</definedName>
    <definedName name="\k">#REF!</definedName>
    <definedName name="\k2">#REF!</definedName>
    <definedName name="\KK">[40]結果ｼｰﾄ!$D$39</definedName>
    <definedName name="\KKR">[40]当初諸経費!$K$18</definedName>
    <definedName name="\l">#REF!</definedName>
    <definedName name="\LOOK3">[43]配線IE!#REF!</definedName>
    <definedName name="\LOOK4">[43]配線IE!#REF!</definedName>
    <definedName name="\LOOK5">[43]配線IE!#REF!</definedName>
    <definedName name="\LOOK6">[44]配線IE!#REF!</definedName>
    <definedName name="\m">#REF!</definedName>
    <definedName name="\M1">#REF!</definedName>
    <definedName name="\M2">#REF!</definedName>
    <definedName name="\M3">#REF!</definedName>
    <definedName name="\M4">#REF!</definedName>
    <definedName name="\n">#REF!</definedName>
    <definedName name="\o">'[42]10内訳変'!#REF!</definedName>
    <definedName name="\p">#REF!</definedName>
    <definedName name="\p2">#REF!</definedName>
    <definedName name="\q">'[42]10内訳変'!#REF!</definedName>
    <definedName name="\r">#REF!</definedName>
    <definedName name="\s">#REF!</definedName>
    <definedName name="\t">#REF!</definedName>
    <definedName name="\TMJ">'[45]建具廻-1'!$IG$1:$IG$4</definedName>
    <definedName name="\u">[18]代価表01!#REF!</definedName>
    <definedName name="\UP">[40]結果ｼｰﾄ!$C$78</definedName>
    <definedName name="\v">#REF!</definedName>
    <definedName name="\VB">#N/A</definedName>
    <definedName name="\w">#REF!</definedName>
    <definedName name="\WA">#N/A</definedName>
    <definedName name="\x">#REF!</definedName>
    <definedName name="\XA">#N/A</definedName>
    <definedName name="\XB">#N/A</definedName>
    <definedName name="\XC">#N/A</definedName>
    <definedName name="\XD">#N/A</definedName>
    <definedName name="\y">#REF!</definedName>
    <definedName name="\YA">#N/A</definedName>
    <definedName name="\YB">#N/A</definedName>
    <definedName name="\YC">#N/A</definedName>
    <definedName name="\YD">#N/A</definedName>
    <definedName name="\YU">#N/A</definedName>
    <definedName name="\z">#REF!</definedName>
    <definedName name="□部分柱">#REF!</definedName>
    <definedName name="①A6">#REF!</definedName>
    <definedName name="②">#REF!</definedName>
    <definedName name="②A80">#REF!</definedName>
    <definedName name="③">#REF!</definedName>
    <definedName name="③A154">#REF!</definedName>
    <definedName name="④">#REF!</definedName>
    <definedName name="④A228">#REF!</definedName>
    <definedName name="⑤">#REF!</definedName>
    <definedName name="⑤A302">#REF!</definedName>
    <definedName name="⑥">#REF!</definedName>
    <definedName name="⑥A376">#REF!</definedName>
    <definedName name="⑦">#REF!</definedName>
    <definedName name="⑦A450">#REF!</definedName>
    <definedName name="⑧">#REF!</definedName>
    <definedName name="⑧A524">#REF!</definedName>
    <definedName name="⑨">#REF!</definedName>
    <definedName name="⑨A598">#REF!</definedName>
    <definedName name="⑩">#REF!</definedName>
    <definedName name="⑩A672">#REF!</definedName>
    <definedName name="⑪">#REF!</definedName>
    <definedName name="⑪X6">#REF!</definedName>
    <definedName name="⑫">#REF!</definedName>
    <definedName name="⑫X80">#REF!</definedName>
    <definedName name="⑬">#REF!</definedName>
    <definedName name="⑬X154">#REF!</definedName>
    <definedName name="⑭">#REF!</definedName>
    <definedName name="⑭X228">#REF!</definedName>
    <definedName name="⑮">#REF!</definedName>
    <definedName name="⑮X302">#REF!</definedName>
    <definedName name="⑯">#REF!</definedName>
    <definedName name="⑯X376">#REF!</definedName>
    <definedName name="⑰X450">#REF!</definedName>
    <definedName name="⑱X524">#REF!</definedName>
    <definedName name="⑲X598">#REF!</definedName>
    <definedName name="⑳X672">#REF!</definedName>
    <definedName name="Ⅱ" hidden="1">{#N/A,#N/A,FALSE,"Sheet16";#N/A,#N/A,FALSE,"Sheet16"}</definedName>
    <definedName name="A">#REF!</definedName>
    <definedName name="Ａ．直接工事費">#REF!</definedName>
    <definedName name="A_0">#REF!</definedName>
    <definedName name="A_1">#REF!</definedName>
    <definedName name="A_10">#REF!</definedName>
    <definedName name="A_11">#REF!</definedName>
    <definedName name="A_12">#REF!</definedName>
    <definedName name="A_13">#REF!</definedName>
    <definedName name="A_14">#REF!</definedName>
    <definedName name="A_15">#REF!</definedName>
    <definedName name="A_16">#REF!</definedName>
    <definedName name="A_2">#REF!</definedName>
    <definedName name="A_3">#REF!</definedName>
    <definedName name="A_4">#REF!</definedName>
    <definedName name="A_5">#REF!</definedName>
    <definedName name="A_6">#REF!</definedName>
    <definedName name="A_7">#REF!</definedName>
    <definedName name="A_8">#REF!</definedName>
    <definedName name="A_9">#REF!</definedName>
    <definedName name="A_MENU">#REF!</definedName>
    <definedName name="A_アセチレン">#REF!</definedName>
    <definedName name="A_ガソリン">#REF!</definedName>
    <definedName name="A_プロパンガス">#REF!</definedName>
    <definedName name="A_軽油">#REF!</definedName>
    <definedName name="A_酸素">#REF!</definedName>
    <definedName name="A_代価">#REF!</definedName>
    <definedName name="A_代価_J">#REF!</definedName>
    <definedName name="A_代価_J_1">#REF!</definedName>
    <definedName name="A_代価_P">#REF!</definedName>
    <definedName name="A_代価_P_1">#REF!</definedName>
    <definedName name="A1_">[46]複１!#REF!</definedName>
    <definedName name="A10金属建具">#REF!</definedName>
    <definedName name="A11雑工事">#REF!</definedName>
    <definedName name="A1M54EASY">[47]!A1M54EASY</definedName>
    <definedName name="A1M54SET">[47]!A1M54SET</definedName>
    <definedName name="A1直接仮設工事">#REF!</definedName>
    <definedName name="A2土工事">#REF!</definedName>
    <definedName name="A3ｺﾝｸﾘｰﾄ工事">#REF!</definedName>
    <definedName name="A4型枠">#REF!</definedName>
    <definedName name="a50ち５０">#REF!</definedName>
    <definedName name="A5鉄筋">#REF!</definedName>
    <definedName name="A6既製ｺﾝｸﾘｰﾄ">#REF!</definedName>
    <definedName name="A7防水">#REF!</definedName>
    <definedName name="A8金属">#REF!</definedName>
    <definedName name="A9左官">#REF!</definedName>
    <definedName name="AA">#N/A</definedName>
    <definedName name="aaa" localSheetId="5">'内訳書(空調・換気）'!aaa</definedName>
    <definedName name="aaa">[0]!aaa</definedName>
    <definedName name="aaaa">[49]見積依頼書!#REF!</definedName>
    <definedName name="aaaaa" localSheetId="5">'内訳書(空調・換気）'!aaaaa</definedName>
    <definedName name="aaaaa">[0]!aaaaa</definedName>
    <definedName name="aaaaaa">[48]H12単価!#REF!</definedName>
    <definedName name="AAAAAAAA3" hidden="1">[32]工事仕訳書!#REF!</definedName>
    <definedName name="AAAAAAAAAA2" hidden="1">'[31]代価表2-3'!#REF!</definedName>
    <definedName name="aab">'[50]86動産'!#REF!</definedName>
    <definedName name="AB">[18]代価表01!#REF!</definedName>
    <definedName name="AB1601..AB1602_">[51]ガラリ!#REF!</definedName>
    <definedName name="ABCD">#REF!</definedName>
    <definedName name="AC">[52]仮設解体!#REF!</definedName>
    <definedName name="Access_Button" hidden="1">"農集拾い書_Sheet1_List"</definedName>
    <definedName name="Access_Button1" hidden="1">"材料入力_データ格納用シート_List1"</definedName>
    <definedName name="AccessDatabase" hidden="1">"D:\My Documents\DENKI\材料入力.mdb"</definedName>
    <definedName name="AD">[52]仮設解体!#REF!</definedName>
    <definedName name="AE1.2_4P">#REF!</definedName>
    <definedName name="AE1.2_6C">#REF!</definedName>
    <definedName name="AEND">#REF!</definedName>
    <definedName name="AG">[52]仮設解体!#REF!</definedName>
    <definedName name="AGK">#REF!</definedName>
    <definedName name="AGQ">#REF!</definedName>
    <definedName name="AGR">#REF!</definedName>
    <definedName name="AGS">#REF!</definedName>
    <definedName name="AIK">#REF!</definedName>
    <definedName name="AJ">[52]仮設解体!#REF!</definedName>
    <definedName name="AJ128..AX165_">#REF!</definedName>
    <definedName name="AJ128..AX65_">#REF!</definedName>
    <definedName name="AJ128..AX65_1">#REF!</definedName>
    <definedName name="AJ170..AX207_">#REF!</definedName>
    <definedName name="AJ170..AX207_1">#REF!</definedName>
    <definedName name="AJ2..AX39_">#REF!</definedName>
    <definedName name="AJ2..AX39_1">#REF!</definedName>
    <definedName name="AJ212..AX249_">#REF!</definedName>
    <definedName name="AJ212..AX249_1">#REF!</definedName>
    <definedName name="AJ254..AX291_">#REF!</definedName>
    <definedName name="AJ254..AX291_1">#REF!</definedName>
    <definedName name="AJ45..AX81_">#REF!</definedName>
    <definedName name="AJ45..AX81_1">#REF!</definedName>
    <definedName name="AJ86..AX123_">#REF!</definedName>
    <definedName name="AJ86..AX23_">#REF!</definedName>
    <definedName name="AJ86..AX23_1">#REF!</definedName>
    <definedName name="AKK">#REF!</definedName>
    <definedName name="AKS">#REF!</definedName>
    <definedName name="ALERT1">#REF!</definedName>
    <definedName name="AN">[13]名前一覧表!$A$13</definedName>
    <definedName name="AQ">[52]仮設解体!#REF!</definedName>
    <definedName name="AREA_N">#REF!</definedName>
    <definedName name="AREA2">#REF!</definedName>
    <definedName name="AREA3">#REF!</definedName>
    <definedName name="AREA4">#REF!</definedName>
    <definedName name="AREA5">#REF!</definedName>
    <definedName name="AREA6">#REF!</definedName>
    <definedName name="as" localSheetId="5">'内訳書(空調・換気）'!as</definedName>
    <definedName name="as">[0]!as</definedName>
    <definedName name="as_cut_1_40">#REF!</definedName>
    <definedName name="as_cut_1_60">#REF!</definedName>
    <definedName name="AS_CUT_100_1">#REF!</definedName>
    <definedName name="AS_CUT_100_80">#REF!</definedName>
    <definedName name="AS_CUT_250_1">#REF!</definedName>
    <definedName name="AS_CUT_250_80">#REF!</definedName>
    <definedName name="AS_CUT_50_1">#REF!</definedName>
    <definedName name="AS_CUT_50_80">#REF!</definedName>
    <definedName name="asasb" hidden="1">#REF!</definedName>
    <definedName name="ASDF">#REF!</definedName>
    <definedName name="asq" localSheetId="5">'内訳書(空調・換気）'!asq</definedName>
    <definedName name="asq">[0]!asq</definedName>
    <definedName name="ASW">#REF!</definedName>
    <definedName name="aszx" localSheetId="5">'内訳書(空調・換気）'!aszx</definedName>
    <definedName name="aszx">[0]!aszx</definedName>
    <definedName name="AS舗装_4cm">#REF!</definedName>
    <definedName name="AS舗装_6cm">#REF!</definedName>
    <definedName name="ATU">#REF!</definedName>
    <definedName name="AW">[52]仮設解体!#REF!</definedName>
    <definedName name="AZ">[52]仮設解体!#REF!</definedName>
    <definedName name="AそSW" localSheetId="5">[200]入力画面!$P$9</definedName>
    <definedName name="AそSW">[53]入力画面!$P$9</definedName>
    <definedName name="AりSW" localSheetId="5">[200]入力画面!$N$10</definedName>
    <definedName name="AりSW">[53]入力画面!$N$10</definedName>
    <definedName name="A営業SW">#REF!</definedName>
    <definedName name="A下SW" localSheetId="5">[200]入力画面!$N$9</definedName>
    <definedName name="A下SW">[53]入力画面!$N$9</definedName>
    <definedName name="A改SW" localSheetId="5">[200]入力画面!$R$9</definedName>
    <definedName name="A改SW">[53]入力画面!$R$9</definedName>
    <definedName name="Ａ工区">#REF!</definedName>
    <definedName name="A主SW" localSheetId="5">[200]入力画面!$M$9</definedName>
    <definedName name="A主SW">[53]入力画面!$M$9</definedName>
    <definedName name="A主体SW">#REF!</definedName>
    <definedName name="A新SW" localSheetId="5">[200]入力画面!$Q$9</definedName>
    <definedName name="A新SW">[53]入力画面!$Q$9</definedName>
    <definedName name="Ａ代価表" localSheetId="5">'内訳書(空調・換気）'!Ａ代価表</definedName>
    <definedName name="Ａ代価表">[0]!Ａ代価表</definedName>
    <definedName name="A鉄SW" localSheetId="5">[200]入力画面!$P$10</definedName>
    <definedName name="A鉄SW">[53]入力画面!$P$10</definedName>
    <definedName name="A鉄改SW" localSheetId="5">[200]入力画面!$R$10</definedName>
    <definedName name="A鉄改SW">[53]入力画面!$R$10</definedName>
    <definedName name="A鉄新SW" localSheetId="5">[200]入力画面!$Q$10</definedName>
    <definedName name="A鉄新SW">[53]入力画面!$Q$10</definedName>
    <definedName name="B">#REF!</definedName>
    <definedName name="Ｂ．間接費">#REF!</definedName>
    <definedName name="B_1">#REF!</definedName>
    <definedName name="B_10">#REF!</definedName>
    <definedName name="B_2">#REF!</definedName>
    <definedName name="B_3">#REF!</definedName>
    <definedName name="B_4">#REF!</definedName>
    <definedName name="B_5">#REF!</definedName>
    <definedName name="B_6">#REF!</definedName>
    <definedName name="B_7">#REF!</definedName>
    <definedName name="B_8">#REF!</definedName>
    <definedName name="B_9">#REF!</definedName>
    <definedName name="B_代価">#REF!</definedName>
    <definedName name="B_代価_J">#REF!</definedName>
    <definedName name="B_代価_J_1">#REF!</definedName>
    <definedName name="B_代価_P">#REF!</definedName>
    <definedName name="B_代価_P_1">#REF!</definedName>
    <definedName name="B128..P165_">#REF!</definedName>
    <definedName name="B128..P165_1">#REF!</definedName>
    <definedName name="B170..P207_">#REF!</definedName>
    <definedName name="B170..P207_1">#REF!</definedName>
    <definedName name="B2..P39_">#REF!</definedName>
    <definedName name="B2..P39_1">#REF!</definedName>
    <definedName name="B212..P249_">#REF!</definedName>
    <definedName name="B212..P249_1">#REF!</definedName>
    <definedName name="B254..P291_">#REF!</definedName>
    <definedName name="B254..P291_1">#REF!</definedName>
    <definedName name="B296..P333_">#REF!</definedName>
    <definedName name="B296..P333_1">#REF!</definedName>
    <definedName name="Ｂ３２２ａ">#REF!</definedName>
    <definedName name="B338..P375_">#REF!</definedName>
    <definedName name="B338..P375_1">#REF!</definedName>
    <definedName name="B380..P417_">#REF!</definedName>
    <definedName name="B380..P417_1">#REF!</definedName>
    <definedName name="B422..P459_">#REF!</definedName>
    <definedName name="B422..P459_1">#REF!</definedName>
    <definedName name="B442..P459_">#REF!</definedName>
    <definedName name="B45..P81_">#REF!</definedName>
    <definedName name="B45..P81_1">#REF!</definedName>
    <definedName name="Ｂ４試験杭">#REF!</definedName>
    <definedName name="B86..P123_">#REF!</definedName>
    <definedName name="B86..P123_1">#REF!</definedName>
    <definedName name="B86..P23_">#REF!</definedName>
    <definedName name="bai">[9]条件入力!$D$3</definedName>
    <definedName name="BB">#N/A</definedName>
    <definedName name="ｂｂｂｂ">#REF!</definedName>
    <definedName name="BC">'[54]86動産'!#REF!</definedName>
    <definedName name="BG">[52]仮設解体!#REF!</definedName>
    <definedName name="BH">[52]仮設解体!#REF!</definedName>
    <definedName name="BK_1">#REF!</definedName>
    <definedName name="BK_2">#REF!</definedName>
    <definedName name="BK_9">#REF!</definedName>
    <definedName name="BLNK1">#REF!</definedName>
    <definedName name="boレキ">[55]ﾎﾞｰﾘﾝｸﾞ単価!$F$161</definedName>
    <definedName name="bo砂">[55]ﾎﾞｰﾘﾝｸﾞ単価!$F$104</definedName>
    <definedName name="bo軟１">[55]ﾎﾞｰﾘﾝｸﾞ単価!$F$277</definedName>
    <definedName name="BRK">#REF!</definedName>
    <definedName name="BRK_1">#REF!</definedName>
    <definedName name="BRK_2">#REF!</definedName>
    <definedName name="BRK_9">#REF!</definedName>
    <definedName name="ＢＴ">[6]金建代価!#REF!</definedName>
    <definedName name="BUNDEN">#REF!</definedName>
    <definedName name="BUNEN">[10]共通!$B$8</definedName>
    <definedName name="BY">[52]仮設解体!#REF!</definedName>
    <definedName name="ＢぐＧＪ">[6]仮設解体!#REF!</definedName>
    <definedName name="ＢんＭＫＪＨ">[6]仮設解体!#REF!</definedName>
    <definedName name="B下り" hidden="1">{#N/A,#N/A,FALSE,"Sheet16";#N/A,#N/A,FALSE,"Sheet16"}</definedName>
    <definedName name="Ｂ共通仮設工事">#REF!</definedName>
    <definedName name="Ｂ工区">#REF!</definedName>
    <definedName name="B工種別" hidden="1">{#N/A,#N/A,FALSE,"Sheet16";#N/A,#N/A,FALSE,"Sheet16"}</definedName>
    <definedName name="C_">#N/A</definedName>
    <definedName name="C_1">#REF!</definedName>
    <definedName name="C_2">#REF!</definedName>
    <definedName name="C_3">#REF!</definedName>
    <definedName name="C_4">#REF!</definedName>
    <definedName name="C_HANI">#REF!</definedName>
    <definedName name="C_代価">#REF!</definedName>
    <definedName name="C_代価_J">#REF!</definedName>
    <definedName name="C_代価_J_1">#REF!</definedName>
    <definedName name="C_代価_P">#REF!</definedName>
    <definedName name="C_代価_P_1">#REF!</definedName>
    <definedName name="CANON">[56]変電見積!#REF!</definedName>
    <definedName name="CASE">[10]共通!$B$6</definedName>
    <definedName name="CB">#REF!</definedName>
    <definedName name="cc">#REF!</definedName>
    <definedName name="CCP0.5_10P_ﾋﾟｯﾄ">#REF!</definedName>
    <definedName name="CCP0.5_30P">#REF!</definedName>
    <definedName name="CCP0.5_30P_FEP">#REF!</definedName>
    <definedName name="CCP0.5_30P_ﾋﾟｯﾄ">#REF!</definedName>
    <definedName name="CD">[52]仮設解体!#REF!</definedName>
    <definedName name="CH">#REF!</definedName>
    <definedName name="cha">#REF!</definedName>
    <definedName name="CHT">#REF!</definedName>
    <definedName name="CLA">#REF!</definedName>
    <definedName name="CLB">#REF!</definedName>
    <definedName name="CLN11D">#REF!</definedName>
    <definedName name="CLN21D">#REF!</definedName>
    <definedName name="CNTW">#REF!</definedName>
    <definedName name="COLA1">#REF!</definedName>
    <definedName name="COLA2">#REF!</definedName>
    <definedName name="COLA3">#REF!</definedName>
    <definedName name="COLA4">#REF!</definedName>
    <definedName name="COLB1">#REF!</definedName>
    <definedName name="COLB2">#REF!</definedName>
    <definedName name="COLB3">#REF!</definedName>
    <definedName name="COLB4">#REF!</definedName>
    <definedName name="COLC">#REF!</definedName>
    <definedName name="COLP">#REF!</definedName>
    <definedName name="COLR1">#REF!</definedName>
    <definedName name="COLT">#REF!</definedName>
    <definedName name="COLY">#REF!</definedName>
    <definedName name="COLZ">#REF!</definedName>
    <definedName name="conc18">#REF!</definedName>
    <definedName name="COP">[9]条件入力!$K$54</definedName>
    <definedName name="COPY1">#REF!</definedName>
    <definedName name="COPY10">#REF!</definedName>
    <definedName name="COPY11">#REF!</definedName>
    <definedName name="COPY12">#REF!</definedName>
    <definedName name="COPY13">#REF!</definedName>
    <definedName name="COPY14">#REF!</definedName>
    <definedName name="COPY15">#REF!</definedName>
    <definedName name="COPY16">#REF!</definedName>
    <definedName name="COPY17">#REF!</definedName>
    <definedName name="COPY18">#REF!</definedName>
    <definedName name="COPY19">#REF!</definedName>
    <definedName name="COPY2">#REF!</definedName>
    <definedName name="COPY20">#REF!</definedName>
    <definedName name="COPY21">#REF!</definedName>
    <definedName name="COPY22">#REF!</definedName>
    <definedName name="COPY23">#REF!</definedName>
    <definedName name="COPY3">#REF!</definedName>
    <definedName name="COPY4">#REF!</definedName>
    <definedName name="COPY5">#REF!</definedName>
    <definedName name="COPY6">#REF!</definedName>
    <definedName name="COPY7">#REF!</definedName>
    <definedName name="COPY8">#REF!</definedName>
    <definedName name="COPY9">#REF!</definedName>
    <definedName name="COST">[6]金建代価!#REF!</definedName>
    <definedName name="COUNT">#REF!</definedName>
    <definedName name="COUNT2">[30]木建!#REF!</definedName>
    <definedName name="COUNTA">#REF!</definedName>
    <definedName name="COUNTA1">#REF!</definedName>
    <definedName name="COUNTA2">#REF!</definedName>
    <definedName name="COUNTA3">#REF!</definedName>
    <definedName name="COUNTA4">#REF!</definedName>
    <definedName name="COUNTB0">#N/A</definedName>
    <definedName name="COUNTB1">#REF!</definedName>
    <definedName name="COUNTB2">#REF!</definedName>
    <definedName name="COUNTB3">#REF!</definedName>
    <definedName name="COUNTB4">#REF!</definedName>
    <definedName name="COUNTC">#REF!</definedName>
    <definedName name="COUNTE0">#N/A</definedName>
    <definedName name="COUNTE1">#REF!</definedName>
    <definedName name="COUNTE3">#N/A</definedName>
    <definedName name="COUNTER">#REF!</definedName>
    <definedName name="COUNTER2">#REF!</definedName>
    <definedName name="COUNTF1">#REF!</definedName>
    <definedName name="COUNTH0">#N/A</definedName>
    <definedName name="COUNTJ0">#N/A</definedName>
    <definedName name="COUNTK0">#N/A</definedName>
    <definedName name="COUNTM0">#N/A</definedName>
    <definedName name="COUNTN0">#N/A</definedName>
    <definedName name="COUNTQ0">#N/A</definedName>
    <definedName name="COUNTR1">#REF!</definedName>
    <definedName name="COUNTT0">#N/A</definedName>
    <definedName name="COUNTV0">#N/A</definedName>
    <definedName name="COUNTV3">#N/A</definedName>
    <definedName name="COUNTW0">#N/A</definedName>
    <definedName name="COUNTW1">#REF!</definedName>
    <definedName name="COUNTWA0">#N/A</definedName>
    <definedName name="COUNTXB0">#N/A</definedName>
    <definedName name="COUNTYA0">#N/A</definedName>
    <definedName name="COUNTYB0">#N/A</definedName>
    <definedName name="COはつり">#REF!</definedName>
    <definedName name="CPEV_S_0.9_2P">#REF!</definedName>
    <definedName name="CPEV_S0.9_3P">[27]複合単価!#REF!</definedName>
    <definedName name="CPEV0.9_7P">#REF!</definedName>
    <definedName name="CPEV1.2_3P">#REF!</definedName>
    <definedName name="CPEV1.2_7P">#REF!</definedName>
    <definedName name="ＣＲ">[6]仮設解体!#REF!</definedName>
    <definedName name="_xlnm.Criteria">#REF!</definedName>
    <definedName name="Criteria_MI">#REF!</definedName>
    <definedName name="ＣＲＰ">#REF!</definedName>
    <definedName name="CS">#REF!</definedName>
    <definedName name="CT">#REF!</definedName>
    <definedName name="CV200ﾟ_4C">[27]複合単価!#REF!</definedName>
    <definedName name="CV200ﾟ_4C_ﾗｯｸ">[27]複合単価!#REF!</definedName>
    <definedName name="CV200°_4C">#REF!</definedName>
    <definedName name="CV200°_4C_ﾗｯｸ">#REF!</definedName>
    <definedName name="cvb">[6]金建代価!#REF!</definedName>
    <definedName name="CVV_S1.25°_10C">#REF!</definedName>
    <definedName name="CVV_S1.25°_10C_ﾗｯｸ">#REF!</definedName>
    <definedName name="CVV_S1.25°_15C">#REF!</definedName>
    <definedName name="CVV_S1.25°_15C_ﾗｯｸ">#REF!</definedName>
    <definedName name="CVV_S1.25°_20C">#REF!</definedName>
    <definedName name="CVV_S1.25°_20C_ﾗｯｸ">#REF!</definedName>
    <definedName name="CVV_S1.25°_５C">#REF!</definedName>
    <definedName name="CVV_S1.25°_8C">#REF!</definedName>
    <definedName name="CVV_S1.25°_8C_ﾗｯｸ">#REF!</definedName>
    <definedName name="ＣＹんＢ">[6]仮設解体!#REF!</definedName>
    <definedName name="Ｃう゛">#REF!</definedName>
    <definedName name="Ｃ工区">#REF!</definedName>
    <definedName name="Ｃ代価" localSheetId="5">'内訳書(空調・換気）'!Ｃ代価</definedName>
    <definedName name="Ｃ代価">[0]!Ｃ代価</definedName>
    <definedName name="Ｃ代価表" localSheetId="5">'内訳書(空調・換気）'!Ｃ代価表</definedName>
    <definedName name="Ｃ代価表">[0]!Ｃ代価表</definedName>
    <definedName name="Ｃ代価表一覧表">#REF!</definedName>
    <definedName name="D">#REF!</definedName>
    <definedName name="D_1">#REF!</definedName>
    <definedName name="D_10">#REF!</definedName>
    <definedName name="D_11">#REF!</definedName>
    <definedName name="D_12">#REF!</definedName>
    <definedName name="D_13">#REF!</definedName>
    <definedName name="D_14">#REF!</definedName>
    <definedName name="D_15">#REF!</definedName>
    <definedName name="D_16">#REF!</definedName>
    <definedName name="D_17">#REF!</definedName>
    <definedName name="D_18">#REF!</definedName>
    <definedName name="D_19">#REF!</definedName>
    <definedName name="D_2">#REF!</definedName>
    <definedName name="D_20">#REF!</definedName>
    <definedName name="D_21">#REF!</definedName>
    <definedName name="D_22">#REF!</definedName>
    <definedName name="D_23">#REF!</definedName>
    <definedName name="D_24">#REF!</definedName>
    <definedName name="D_25">#REF!</definedName>
    <definedName name="D_26">#REF!</definedName>
    <definedName name="D_27">#REF!</definedName>
    <definedName name="D_28">#REF!</definedName>
    <definedName name="D_3">#REF!</definedName>
    <definedName name="D_4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_HANI">#REF!</definedName>
    <definedName name="D_MENU">#REF!</definedName>
    <definedName name="D_代価">#REF!</definedName>
    <definedName name="D_代価_J">#REF!</definedName>
    <definedName name="D_代価_J_1">#REF!</definedName>
    <definedName name="D_代価_P">#REF!</definedName>
    <definedName name="D_代価_P_1">#REF!</definedName>
    <definedName name="Ｄ１工区">#REF!</definedName>
    <definedName name="Ｄ２工区">#REF!</definedName>
    <definedName name="Ｄ３工区">#REF!</definedName>
    <definedName name="Ｄ４工区">#REF!</definedName>
    <definedName name="DAI">#REF!</definedName>
    <definedName name="DAIK1">#REF!</definedName>
    <definedName name="DAIK2">#REF!</definedName>
    <definedName name="ＤＡＩＫＡ">#REF!</definedName>
    <definedName name="DAT_MENU">#N/A</definedName>
    <definedName name="DATA">#REF!</definedName>
    <definedName name="_xlnm.Database">#REF!</definedName>
    <definedName name="Database_MI">#REF!</definedName>
    <definedName name="DAY">#REF!</definedName>
    <definedName name="Db">#REF!</definedName>
    <definedName name="DC">[52]仮設解体!#REF!</definedName>
    <definedName name="ＤＣＱお">#REF!</definedName>
    <definedName name="ｄｄｄ">[57]立木調査!#REF!</definedName>
    <definedName name="DDDD">#REF!</definedName>
    <definedName name="ddddddddddd" localSheetId="5">'内訳書(空調・換気）'!ddddddddddd</definedName>
    <definedName name="ddddddddddd">[0]!ddddddddddd</definedName>
    <definedName name="de">[6]金建代価!#REF!</definedName>
    <definedName name="dehu">[6]金建代価!#REF!</definedName>
    <definedName name="denryoku">#REF!</definedName>
    <definedName name="der">#REF!</definedName>
    <definedName name="dery" localSheetId="5">'内訳書(空調・換気）'!dery</definedName>
    <definedName name="dery">[0]!dery</definedName>
    <definedName name="df">#REF!</definedName>
    <definedName name="dfg">#REF!</definedName>
    <definedName name="ＤＦＧＺ">#REF!</definedName>
    <definedName name="dfh">[6]仮設解体!#REF!</definedName>
    <definedName name="DIKA">#REF!</definedName>
    <definedName name="DNN">#N/A</definedName>
    <definedName name="DO">#REF!</definedName>
    <definedName name="DOKOU">#REF!</definedName>
    <definedName name="DOS">#REF!</definedName>
    <definedName name="DQ">[52]仮設解体!#REF!</definedName>
    <definedName name="DR">[52]仮設解体!#REF!</definedName>
    <definedName name="DU">[52]仮設解体!#REF!</definedName>
    <definedName name="DWN">[30]ｺﾝｸﾘｰﾄ!#REF!</definedName>
    <definedName name="E">#N/A</definedName>
    <definedName name="E_1">#REF!</definedName>
    <definedName name="E_2">#REF!</definedName>
    <definedName name="E_3">#N/A</definedName>
    <definedName name="E_4">#N/A</definedName>
    <definedName name="E_5">#N/A</definedName>
    <definedName name="E_代価">#REF!</definedName>
    <definedName name="E_代価_J">#REF!</definedName>
    <definedName name="E_代価_J_1">#REF!</definedName>
    <definedName name="E_代価_P">#REF!</definedName>
    <definedName name="E_代価_P_1">#REF!</definedName>
    <definedName name="E60_">#REF!</definedName>
    <definedName name="ED">[52]仮設解体!#REF!</definedName>
    <definedName name="edit1">"エディット 61"</definedName>
    <definedName name="ee" hidden="1">#REF!</definedName>
    <definedName name="EEE">[58]数量集計!#REF!</definedName>
    <definedName name="eer" localSheetId="5">'内訳書(空調・換気）'!eer</definedName>
    <definedName name="eer">[0]!eer</definedName>
    <definedName name="EF">[52]仮設解体!#REF!</definedName>
    <definedName name="efr">[6]仮設解体!#REF!</definedName>
    <definedName name="EGK">#REF!</definedName>
    <definedName name="EGS">#REF!</definedName>
    <definedName name="EIK">#REF!</definedName>
    <definedName name="EK">[13]名前一覧表!$A$14</definedName>
    <definedName name="EKK">#REF!</definedName>
    <definedName name="EKS">#REF!</definedName>
    <definedName name="ＥＬＶ盤">#REF!</definedName>
    <definedName name="EN">#REF!</definedName>
    <definedName name="END">#REF!</definedName>
    <definedName name="EO">#N/A</definedName>
    <definedName name="erft">[6]金建代価!#REF!</definedName>
    <definedName name="erg" localSheetId="5">'内訳書(空調・換気）'!erg</definedName>
    <definedName name="erg">[0]!erg</definedName>
    <definedName name="ery" localSheetId="5">'内訳書(空調・換気）'!ery</definedName>
    <definedName name="ery">[0]!ery</definedName>
    <definedName name="eryu">[6]金建代価!#REF!</definedName>
    <definedName name="ES">[9]条件入力!$I$5</definedName>
    <definedName name="ESW">#REF!</definedName>
    <definedName name="etj" localSheetId="5">'内訳書(空調・換気）'!etj</definedName>
    <definedName name="etj">[0]!etj</definedName>
    <definedName name="EV">[52]仮設解体!#REF!</definedName>
    <definedName name="ew" localSheetId="5">'内訳書(空調・換気）'!ew</definedName>
    <definedName name="ew">[0]!ew</definedName>
    <definedName name="_xlnm.Extract">#REF!</definedName>
    <definedName name="Extract_MI">#REF!</definedName>
    <definedName name="EZ">[13]名前一覧表!$A$16</definedName>
    <definedName name="EそSW" localSheetId="5">[200]入力画面!$P$6</definedName>
    <definedName name="EそSW">[53]入力画面!$P$6</definedName>
    <definedName name="E営業SW">#REF!</definedName>
    <definedName name="E下SW" localSheetId="5">[200]入力画面!$N$6</definedName>
    <definedName name="E下SW">[53]入力画面!$N$6</definedName>
    <definedName name="E改SW" localSheetId="5">[200]入力画面!$R$6</definedName>
    <definedName name="E改SW">[53]入力画面!$R$6</definedName>
    <definedName name="Ｅ工区">#REF!</definedName>
    <definedName name="E主SW">[59]入力画面!$M$6</definedName>
    <definedName name="E主体SW">#REF!</definedName>
    <definedName name="E新SW" localSheetId="5">[200]入力画面!$Q$6</definedName>
    <definedName name="E新SW">[53]入力画面!$Q$6</definedName>
    <definedName name="E製造SW">#REF!</definedName>
    <definedName name="E代価一覧" localSheetId="5">'内訳書(空調・換気）'!E代価一覧</definedName>
    <definedName name="E代価一覧">[0]!E代価一覧</definedName>
    <definedName name="E単独SW">[60]入力②!#REF!</definedName>
    <definedName name="E労少SW" localSheetId="5">[200]入力画面!$O$6</definedName>
    <definedName name="E労少SW">[53]入力画面!$O$6</definedName>
    <definedName name="F">#REF!</definedName>
    <definedName name="F_1">#REF!</definedName>
    <definedName name="F_2">#REF!</definedName>
    <definedName name="F_3">#REF!</definedName>
    <definedName name="F_RD">#REF!</definedName>
    <definedName name="F_SV">#REF!</definedName>
    <definedName name="F_代価">#REF!</definedName>
    <definedName name="F_代価_J">#REF!</definedName>
    <definedName name="F_代価_J_1">#REF!</definedName>
    <definedName name="F_代価_P">#REF!</definedName>
    <definedName name="F_代価_P_1">#REF!</definedName>
    <definedName name="F2_83">[27]複合単価!#REF!</definedName>
    <definedName name="FD">[52]仮設解体!#REF!</definedName>
    <definedName name="ＦＤＧ" localSheetId="5">'内訳書(空調・換気）'!ＦＤＧ</definedName>
    <definedName name="ＦＤＧ">[0]!ＦＤＧ</definedName>
    <definedName name="ｆｄｘ" localSheetId="5">'内訳書(空調・換気）'!ｆｄｘ</definedName>
    <definedName name="ｆｄｘ">[0]!ｆｄｘ</definedName>
    <definedName name="ＦＤっＧ">#REF!</definedName>
    <definedName name="ff" localSheetId="5">'内訳書(空調・換気）'!ff</definedName>
    <definedName name="ff">[0]!ff</definedName>
    <definedName name="FFF">[58]数量集計!#REF!</definedName>
    <definedName name="FG">[52]仮設解体!#REF!</definedName>
    <definedName name="FGD">[61]比較1!$B$2:$E$52</definedName>
    <definedName name="fgh">[6]金建代価!#REF!</definedName>
    <definedName name="fgy">[6]仮設解体!#REF!</definedName>
    <definedName name="FILE">#REF!</definedName>
    <definedName name="FILENAME">#REF!</definedName>
    <definedName name="FL">#N/A</definedName>
    <definedName name="ＦＬＡＧ">#REF!</definedName>
    <definedName name="FMBﾘﾝｸﾞ">#REF!</definedName>
    <definedName name="FP150ﾟ_3C">[27]複合単価!#REF!</definedName>
    <definedName name="FP150ﾟ_3C_ﾗｯｸ">[27]複合単価!#REF!</definedName>
    <definedName name="FP60ﾟ_3C">[27]複合単価!#REF!</definedName>
    <definedName name="FP60ﾟ_3C___ﾗｯｸ">[27]複合単価!#REF!</definedName>
    <definedName name="ＦＰＱ">#REF!</definedName>
    <definedName name="FR">[52]仮設解体!#REF!</definedName>
    <definedName name="ｆｒｄｓ" localSheetId="5">'内訳書(空調・換気）'!ｆｒｄｓ</definedName>
    <definedName name="ｆｒｄｓ">[0]!ｆｒｄｓ</definedName>
    <definedName name="FROM">#REF!</definedName>
    <definedName name="ＦＲＴ">#REF!</definedName>
    <definedName name="ＦＳＦ">#REF!</definedName>
    <definedName name="FUKU2">[43]配線IE!#REF!</definedName>
    <definedName name="FUKU3">[43]配線IE!#REF!</definedName>
    <definedName name="FUKU4">[43]配線IE!#REF!</definedName>
    <definedName name="FUKU5">[44]配線IE!#REF!</definedName>
    <definedName name="fvt">[6]仮設解体!#REF!</definedName>
    <definedName name="FX3S01設置夜">#REF!</definedName>
    <definedName name="FX3S01設置夜特">#REF!</definedName>
    <definedName name="FX3S02設置夜">#REF!</definedName>
    <definedName name="FX3S02設置夜特">#REF!</definedName>
    <definedName name="ｆっｙ">#REF!</definedName>
    <definedName name="G">#REF!</definedName>
    <definedName name="G_0">#REF!</definedName>
    <definedName name="G_1">#REF!</definedName>
    <definedName name="G_代価">#REF!</definedName>
    <definedName name="G_代価_J">#REF!</definedName>
    <definedName name="G_代価_J_1">#REF!</definedName>
    <definedName name="G_代価_P">#REF!</definedName>
    <definedName name="G_代価_P_1">#REF!</definedName>
    <definedName name="G32..J33_">#REF!</definedName>
    <definedName name="GA">#REF!</definedName>
    <definedName name="gaieki">#REF!</definedName>
    <definedName name="gaihiyo">#REF!</definedName>
    <definedName name="GAMEN1">[62]吸込口!#REF!</definedName>
    <definedName name="GB">#REF!</definedName>
    <definedName name="GC">#REF!</definedName>
    <definedName name="GD">#REF!</definedName>
    <definedName name="GENBA">#REF!</definedName>
    <definedName name="GETG単位">INDEX([63]!GUSEDB,MATCH(#REF!,[63]!GUSECODE,0),4)</definedName>
    <definedName name="GETG単価">#N/A</definedName>
    <definedName name="GETG備考">INDEX([63]!GUSEDB,MATCH(#REF!,[63]!GUSECODE,0),6)</definedName>
    <definedName name="GETG名称">INDEX([63]!GUSEDB,MATCH(#REF!,[63]!GUSECODE,0),2)</definedName>
    <definedName name="GETK単位">INDEX(KUSEDB,MATCH(#REF!,KUSECODE,0),12)</definedName>
    <definedName name="GETK単価">INDEX(KUSEDB,MATCH(#REF!,KUSECODE,0),14)</definedName>
    <definedName name="GETK名称">#REF!&amp;" "&amp;INDEX(KUSEDB,MATCH(#REF!,KUSECODE,0),2)</definedName>
    <definedName name="GETM単位">INDEX(MUSEDB,MATCH(#REF!,MUSECODE,0),12)</definedName>
    <definedName name="GETM単価">INDEX(MUSEDB,MATCH(#REF!,MUSECODE,0),14)</definedName>
    <definedName name="GETM名称">#REF!&amp;" "&amp;INDEX(MUSEDB,MATCH(#REF!,MUSECODE,0),2)</definedName>
    <definedName name="GETT単位">#N/A</definedName>
    <definedName name="GETT単価">#N/A</definedName>
    <definedName name="GETT備考">#N/A</definedName>
    <definedName name="GETT名称">#N/A</definedName>
    <definedName name="GETU単価">#N/A</definedName>
    <definedName name="GETU備考">#N/A</definedName>
    <definedName name="GETU名称">#N/A</definedName>
    <definedName name="GETY単位">#N/A</definedName>
    <definedName name="GETY単価">#N/A</definedName>
    <definedName name="GETY備考">#N/A</definedName>
    <definedName name="GETY名称">#N/A</definedName>
    <definedName name="GET金額">IF([64]工作物!XFC1="","",ROUNDDOWN([64]工作物!XFC1*[64]工作物!XFD1,0))</definedName>
    <definedName name="GET形状寸法">#N/A</definedName>
    <definedName name="GET形状寸法G">INDEX([63]!GUSEDB,MATCH(#REF!,[63]!GUSECODE,0),3)</definedName>
    <definedName name="GET形状寸法K">GET形状寸法K1&amp;"×"&amp;GET形状寸法K2</definedName>
    <definedName name="GET形状寸法K1">INDEX(KUSEDB,MATCH(#REF!,KUSECODE,0),6)</definedName>
    <definedName name="GET形状寸法K2">INDEX(KUSEDB,MATCH(#REF!,KUSECODE,0),7)</definedName>
    <definedName name="GET形状寸法M">GET形状寸法M1&amp;"×"&amp;GET形状寸法M2</definedName>
    <definedName name="GET形状寸法M1">INDEX(MUSEDB,MATCH(#REF!,MUSECODE,0),6)</definedName>
    <definedName name="GET形状寸法M2">INDEX(MUSEDB,MATCH(#REF!,MUSECODE,0),7)</definedName>
    <definedName name="GET形状寸法T">#N/A</definedName>
    <definedName name="GET施番">ROW()-ROW([63]!施番)</definedName>
    <definedName name="GET単価">#N/A</definedName>
    <definedName name="ＧＦ">#REF!</definedName>
    <definedName name="gfh" localSheetId="5">'内訳書(空調・換気）'!gfh</definedName>
    <definedName name="gfh">[0]!gfh</definedName>
    <definedName name="gg">'[65]植栽 (1)'!#REF!</definedName>
    <definedName name="gggg">#REF!</definedName>
    <definedName name="ｇｇｇｇｇ">#REF!</definedName>
    <definedName name="gggggg">#REF!</definedName>
    <definedName name="GH">[52]仮設解体!#REF!</definedName>
    <definedName name="ＧＨＤＲＹんＣＦ">#REF!</definedName>
    <definedName name="ghj">[6]仮設解体!#REF!</definedName>
    <definedName name="ghtht" localSheetId="5">'内訳書(空調・換気）'!ghtht</definedName>
    <definedName name="ghtht">[0]!ghtht</definedName>
    <definedName name="GI">[52]仮設解体!#REF!</definedName>
    <definedName name="GJY">[13]名前一覧表!$A$15</definedName>
    <definedName name="GK">[66]Sheet3!$A$18</definedName>
    <definedName name="GN">#REF!</definedName>
    <definedName name="GO">#REF!</definedName>
    <definedName name="GOUKEI">#REF!</definedName>
    <definedName name="GPUMP1">#REF!</definedName>
    <definedName name="ＧＳ勝央" hidden="1">{#N/A,#N/A,FALSE,"Sheet16";#N/A,#N/A,FALSE,"Sheet16"}</definedName>
    <definedName name="GT">#REF!</definedName>
    <definedName name="GUSECODE">#N/A</definedName>
    <definedName name="GUSEDB">#N/A</definedName>
    <definedName name="GV">[52]仮設解体!#REF!</definedName>
    <definedName name="GY">[52]仮設解体!#REF!</definedName>
    <definedName name="ＧＹＪひい">[6]仮設解体!#REF!</definedName>
    <definedName name="ｇｙｋ">#REF!</definedName>
    <definedName name="ＧＹじＨ">[6]金建代価!#REF!</definedName>
    <definedName name="ＧふＪっＫ">[6]仮設解体!#REF!</definedName>
    <definedName name="H">#REF!</definedName>
    <definedName name="H_1">#REF!</definedName>
    <definedName name="H_2">#REF!</definedName>
    <definedName name="H_3">#REF!</definedName>
    <definedName name="H_3ｍ・期間2ヶ月">[48]集計表!#REF!</definedName>
    <definedName name="H_4">#N/A</definedName>
    <definedName name="H_5">#N/A</definedName>
    <definedName name="H_6">#N/A</definedName>
    <definedName name="H_7">#N/A</definedName>
    <definedName name="H_8">#N/A</definedName>
    <definedName name="H_9">#N/A</definedName>
    <definedName name="H_代価">#REF!</definedName>
    <definedName name="H10単価">#REF!</definedName>
    <definedName name="H11単価">#REF!</definedName>
    <definedName name="H12工単">#REF!</definedName>
    <definedName name="H15工作物単価">[67]単価表!$A$5:$G$3033</definedName>
    <definedName name="H2_0909">[68]複合!$AA$24</definedName>
    <definedName name="H2_9">#REF!</definedName>
    <definedName name="H2_9_R2K_60">[27]複合単価!#REF!</definedName>
    <definedName name="H2_9_R8K_60">[27]複合単価!#REF!</definedName>
    <definedName name="H9単価">#REF!</definedName>
    <definedName name="HANI">#REF!</definedName>
    <definedName name="HANI_C">#REF!</definedName>
    <definedName name="HANI_D">#REF!</definedName>
    <definedName name="HCODELIST">#N/A</definedName>
    <definedName name="HE">#REF!</definedName>
    <definedName name="HEAD">#REF!</definedName>
    <definedName name="HELP">[6]仮設解体!#REF!</definedName>
    <definedName name="HG">#REF!</definedName>
    <definedName name="ＨＧＦ">#REF!</definedName>
    <definedName name="ＨＧＦＤＦ">#REF!</definedName>
    <definedName name="ｈｈ">[69]金建!$BC$1998</definedName>
    <definedName name="HH_TYPE">#REF!</definedName>
    <definedName name="ｈｈｈ">[69]金建!$BL$1998</definedName>
    <definedName name="hhha" localSheetId="5">'内訳書(空調・換気）'!hhha</definedName>
    <definedName name="hhha">[0]!hhha</definedName>
    <definedName name="ｈｈｈｈ" localSheetId="5">'内訳書(空調・換気）'!ｈｈｈｈ</definedName>
    <definedName name="ｈｈｈｈ">[0]!ｈｈｈｈ</definedName>
    <definedName name="ｈｈｈｈｈ">#REF!</definedName>
    <definedName name="HH工事控除長">#REF!</definedName>
    <definedName name="HH数量">#REF!</definedName>
    <definedName name="higa" localSheetId="5">'内訳書(空調・換気）'!higa</definedName>
    <definedName name="higa">[0]!higa</definedName>
    <definedName name="hikaku">#REF!</definedName>
    <definedName name="HINICHI">[10]共通!$C$14</definedName>
    <definedName name="HJ">[52]仮設解体!#REF!</definedName>
    <definedName name="HKAKU" hidden="1">#REF!</definedName>
    <definedName name="ＨＫじい">[6]仮設解体!#REF!</definedName>
    <definedName name="HO">#REF!</definedName>
    <definedName name="HP_S1.2_5P">#REF!</definedName>
    <definedName name="HP1.2_5C">#REF!</definedName>
    <definedName name="HP1.2_5P">#REF!</definedName>
    <definedName name="HP1.2_5P__ﾗｯｸ">[27]複合単価!#REF!</definedName>
    <definedName name="HP1.2_5P_FEP">#REF!</definedName>
    <definedName name="HP1.2_5P_ｶﾝﾛ">#REF!</definedName>
    <definedName name="HP1.2_5P_ﾍｲｶﾂ">#REF!</definedName>
    <definedName name="HP1.2_5P_ﾗｯｸ">#REF!</definedName>
    <definedName name="HP1.2_6C">#REF!</definedName>
    <definedName name="HP1.2_7P">[27]複合単価!#REF!</definedName>
    <definedName name="HP1.2_7P_ﾗｯｸ">[27]複合単価!#REF!</definedName>
    <definedName name="HV">#REF!</definedName>
    <definedName name="ＨＹ">[6]金建代価!#REF!</definedName>
    <definedName name="HYOU">#REF!</definedName>
    <definedName name="HYOU1">#REF!</definedName>
    <definedName name="HYOUJI1">[44]配線IE!#REF!</definedName>
    <definedName name="HYOUJI2">[44]配線IE!#REF!</definedName>
    <definedName name="ＨＹこいっＪ">[6]仮設解体!#REF!</definedName>
    <definedName name="ＨじいっＪ">[6]仮設解体!#REF!</definedName>
    <definedName name="H金額L">#N/A</definedName>
    <definedName name="I">#REF!</definedName>
    <definedName name="I_1">#REF!</definedName>
    <definedName name="I_10">#N/A</definedName>
    <definedName name="I_11">#N/A</definedName>
    <definedName name="I_12">#N/A</definedName>
    <definedName name="I_2">#N/A</definedName>
    <definedName name="I_3">#N/A</definedName>
    <definedName name="I_4">#N/A</definedName>
    <definedName name="I_5">#N/A</definedName>
    <definedName name="I_6">#N/A</definedName>
    <definedName name="I_7">#N/A</definedName>
    <definedName name="I_8">#N/A</definedName>
    <definedName name="I_9">#N/A</definedName>
    <definedName name="I5p430">#REF!</definedName>
    <definedName name="IHI">#REF!</definedName>
    <definedName name="III">[58]数量集計!#REF!</definedName>
    <definedName name="IJ">[52]仮設解体!#REF!</definedName>
    <definedName name="IK">[52]仮設解体!#REF!</definedName>
    <definedName name="ikh">[6]仮設解体!#REF!</definedName>
    <definedName name="IL">[52]仮設解体!#REF!</definedName>
    <definedName name="IM">[52]仮設解体!#REF!</definedName>
    <definedName name="IN">[52]仮設解体!#REF!</definedName>
    <definedName name="IN_KNN">#REF!</definedName>
    <definedName name="INDEX">[18]代価表01!#REF!</definedName>
    <definedName name="INDEX20">#REF!</definedName>
    <definedName name="INDEX35">#REF!</definedName>
    <definedName name="INDEX48">#REF!</definedName>
    <definedName name="INPUT">#REF!</definedName>
    <definedName name="INPUT2">#REF!</definedName>
    <definedName name="INSATU">#REF!</definedName>
    <definedName name="INSERTR">#REF!</definedName>
    <definedName name="IP">[14]諸経費!$M$25</definedName>
    <definedName name="IPN">#REF!</definedName>
    <definedName name="IPPAN">#REF!</definedName>
    <definedName name="IQ">[52]仮設解体!#REF!</definedName>
    <definedName name="IR">[52]仮設解体!#REF!</definedName>
    <definedName name="itennn">#REF!</definedName>
    <definedName name="ITVﾗｯｸ架">[27]複合単価!#REF!</definedName>
    <definedName name="ITVﾗｯｸ取付工事費・調整費">[27]複合単価!#REF!</definedName>
    <definedName name="IY">[52]仮設解体!#REF!</definedName>
    <definedName name="Iﾍﾟｰｼﾞ">#REF!</definedName>
    <definedName name="I石張り">#REF!</definedName>
    <definedName name="J">[18]代価表01!#REF!</definedName>
    <definedName name="J_1">#REF!</definedName>
    <definedName name="J_10">#N/A</definedName>
    <definedName name="J_11">#N/A</definedName>
    <definedName name="J_2">#REF!</definedName>
    <definedName name="J_3">#REF!</definedName>
    <definedName name="J_4">#N/A</definedName>
    <definedName name="J_5">#N/A</definedName>
    <definedName name="J_6">#N/A</definedName>
    <definedName name="J_7">#N/A</definedName>
    <definedName name="J_8">#N/A</definedName>
    <definedName name="J_9">#N/A</definedName>
    <definedName name="JB">[13]名前一覧表!$A$10</definedName>
    <definedName name="ｊｈんｇｆ">#REF!</definedName>
    <definedName name="ji">[6]仮設解体!#REF!</definedName>
    <definedName name="jin" hidden="1">#REF!</definedName>
    <definedName name="ｊｊｊ" localSheetId="5">'内訳書(空調・換気）'!ｊｊｊ</definedName>
    <definedName name="ｊｊｊ">[0]!ｊｊｊ</definedName>
    <definedName name="JK">[52]仮設解体!#REF!</definedName>
    <definedName name="jklulu">'[70]仕訳書（１期）'!#REF!</definedName>
    <definedName name="JS">[13]名前一覧表!$A$12</definedName>
    <definedName name="JV発注">#REF!</definedName>
    <definedName name="JY">[14]諸経費!$F$17</definedName>
    <definedName name="ＪっこおＭ">[6]金建代価!#REF!</definedName>
    <definedName name="ｊひ" localSheetId="5">'内訳書(空調・換気）'!ｊひ</definedName>
    <definedName name="ｊひ">[0]!ｊひ</definedName>
    <definedName name="K">#REF!</definedName>
    <definedName name="K_1">#REF!</definedName>
    <definedName name="K_10">#REF!</definedName>
    <definedName name="K_11">#REF!</definedName>
    <definedName name="K_12">#REF!</definedName>
    <definedName name="K_13">#REF!</definedName>
    <definedName name="K_14">#REF!</definedName>
    <definedName name="K_15">#REF!</definedName>
    <definedName name="K_16">#REF!</definedName>
    <definedName name="K_2">#REF!</definedName>
    <definedName name="K_3">#REF!</definedName>
    <definedName name="K_4">#REF!</definedName>
    <definedName name="K_5">#REF!</definedName>
    <definedName name="K_6">#REF!</definedName>
    <definedName name="K_7">#REF!</definedName>
    <definedName name="K_8">#REF!</definedName>
    <definedName name="K_9">#REF!</definedName>
    <definedName name="K_ALL">#REF!</definedName>
    <definedName name="K_C">#REF!</definedName>
    <definedName name="K_MENU1">#REF!</definedName>
    <definedName name="K_P">#REF!</definedName>
    <definedName name="KA">#REF!</definedName>
    <definedName name="KAI_CON">#REF!</definedName>
    <definedName name="KAI_CON2">#REF!</definedName>
    <definedName name="KAI_E">#REF!</definedName>
    <definedName name="KAI_X">#REF!</definedName>
    <definedName name="KAKU">#REF!</definedName>
    <definedName name="kamoku">#REF!</definedName>
    <definedName name="KAN">#REF!</definedName>
    <definedName name="kari">#REF!</definedName>
    <definedName name="karizyuukyo">#REF!</definedName>
    <definedName name="KASET">[9]条件入力!$K$246</definedName>
    <definedName name="KD">#REF!</definedName>
    <definedName name="KD_OWN">#REF!</definedName>
    <definedName name="keihi" hidden="1">[71]工事仕訳書!#REF!</definedName>
    <definedName name="KEIHI1">#REF!</definedName>
    <definedName name="KEIHI2">[30]木建!#REF!</definedName>
    <definedName name="KEISAN">[62]吸込口!#REF!</definedName>
    <definedName name="KEISEN">#REF!</definedName>
    <definedName name="KeySell">#REF!</definedName>
    <definedName name="KG">[14]諸経費!$F$22</definedName>
    <definedName name="KH">#REF!</definedName>
    <definedName name="KI">[52]仮設解体!#REF!</definedName>
    <definedName name="KIS11D">#REF!</definedName>
    <definedName name="KIS21D">#REF!</definedName>
    <definedName name="KJI">#REF!</definedName>
    <definedName name="KK">#N/A</definedName>
    <definedName name="ｋｋｋ" localSheetId="5">'内訳書(空調・換気）'!ｋｋｋ</definedName>
    <definedName name="ｋｋｋ">[0]!ｋｋｋ</definedName>
    <definedName name="ｋｋｋｋｋ">#REF!</definedName>
    <definedName name="kl">#REF!</definedName>
    <definedName name="klo">'[70]仕訳書（１期）'!#REF!</definedName>
    <definedName name="KM">[52]仮設解体!#REF!</definedName>
    <definedName name="KN">#REF!</definedName>
    <definedName name="KO">[52]仮設解体!#REF!</definedName>
    <definedName name="KONKYO">[10]共通!$B$7</definedName>
    <definedName name="KOS">#REF!</definedName>
    <definedName name="KOSA_1">#REF!</definedName>
    <definedName name="KOSA_2">#REF!</definedName>
    <definedName name="KOSA_3">#REF!</definedName>
    <definedName name="kosihara">#REF!</definedName>
    <definedName name="KOU">#REF!</definedName>
    <definedName name="KP_1">#REF!</definedName>
    <definedName name="KQ">[52]仮設解体!#REF!</definedName>
    <definedName name="KR">#REF!</definedName>
    <definedName name="KS">#REF!</definedName>
    <definedName name="KT">#REF!</definedName>
    <definedName name="KTRG">#REF!</definedName>
    <definedName name="KU">#REF!</definedName>
    <definedName name="KUSECODE">[64]金属製建具割合!$C$6:$C$49</definedName>
    <definedName name="KUSEDB">[64]金属製建具割合!$C$6:$P$49</definedName>
    <definedName name="KUSSA11">#REF!</definedName>
    <definedName name="KUSSAK">#REF!</definedName>
    <definedName name="KUSSAK1">#REF!</definedName>
    <definedName name="KUSSAK2">#REF!</definedName>
    <definedName name="KYOUTUU">#REF!</definedName>
    <definedName name="ＫぉＭＧＹ">[6]金建代価!#REF!</definedName>
    <definedName name="ＫじＨ">[6]仮設解体!#REF!</definedName>
    <definedName name="ＫじゅいＭんＧ">[6]仮設解体!#REF!</definedName>
    <definedName name="L">#REF!</definedName>
    <definedName name="L_1">#REF!</definedName>
    <definedName name="Ｌ_１_１">#REF!</definedName>
    <definedName name="Ｌ_１_２">#REF!</definedName>
    <definedName name="Ｌ_１_３">#REF!</definedName>
    <definedName name="Ｌ_１_４">#REF!</definedName>
    <definedName name="Ｌ_１_５">#REF!</definedName>
    <definedName name="Ｌ_１_６">#REF!</definedName>
    <definedName name="L_11">[11]複合・ｺﾝｾﾝﾄ電話!#REF!</definedName>
    <definedName name="L_12">[11]複合・ｺﾝｾﾝﾄ電話!#REF!</definedName>
    <definedName name="L_13">[11]複合・ｺﾝｾﾝﾄ電話!#REF!</definedName>
    <definedName name="L_14">[11]複合・ｺﾝｾﾝﾄ電話!#REF!</definedName>
    <definedName name="L_2">#REF!</definedName>
    <definedName name="Ｌ_２_１">#REF!</definedName>
    <definedName name="Ｌ_２_２">#REF!</definedName>
    <definedName name="L_21">[11]複合・ｺﾝｾﾝﾄ電話!#REF!</definedName>
    <definedName name="L_22">[11]複合・ｺﾝｾﾝﾄ電話!#REF!</definedName>
    <definedName name="L_23">[11]複合・ｺﾝｾﾝﾄ電話!#REF!</definedName>
    <definedName name="L_24">[11]複合・ｺﾝｾﾝﾄ電話!#REF!</definedName>
    <definedName name="L_25">[11]複合・ｺﾝｾﾝﾄ電話!#REF!</definedName>
    <definedName name="L_31">[11]複合・ｺﾝｾﾝﾄ電話!#REF!</definedName>
    <definedName name="L_32">[11]複合・ｺﾝｾﾝﾄ電話!#REF!</definedName>
    <definedName name="Ｌ_Ｂ１_１">#REF!</definedName>
    <definedName name="Ｌ_Ｍ１_１">#REF!</definedName>
    <definedName name="Ｌ_Ｍ１_２">#REF!</definedName>
    <definedName name="Ｌ_ＰＨ_１">#REF!</definedName>
    <definedName name="Ｌ_ＰＨ２_１">#REF!</definedName>
    <definedName name="L_非">[11]複合・ｺﾝｾﾝﾄ電話!#REF!</definedName>
    <definedName name="LABEL">#REF!</definedName>
    <definedName name="LASER">#REF!</definedName>
    <definedName name="list">#REF!</definedName>
    <definedName name="LIST_供用">#REF!</definedName>
    <definedName name="LIST_数量">#REF!</definedName>
    <definedName name="LIST_数量_1">#REF!</definedName>
    <definedName name="LIST_代価">#REF!</definedName>
    <definedName name="LIST_代価_1">#REF!</definedName>
    <definedName name="ll">#REF!</definedName>
    <definedName name="ｌｌｌ" hidden="1">#REF!</definedName>
    <definedName name="llll" localSheetId="5">'内訳書(空調・換気）'!llll</definedName>
    <definedName name="llll">[0]!llll</definedName>
    <definedName name="Ｌｎ">#REF!</definedName>
    <definedName name="LOAD">#REF!</definedName>
    <definedName name="lolo" localSheetId="5">'内訳書(空調・換気）'!lolo</definedName>
    <definedName name="lolo">[0]!lolo</definedName>
    <definedName name="LOOP">#REF!</definedName>
    <definedName name="LP_M">[11]複合・ｺﾝｾﾝﾄ電話!#REF!</definedName>
    <definedName name="LP_M_1">[11]複合・ｺﾝｾﾝﾄ電話!#REF!</definedName>
    <definedName name="LP_M_2">[11]複合・ｺﾝｾﾝﾄ電話!#REF!</definedName>
    <definedName name="LP_厨">[11]複合・ｺﾝｾﾝﾄ電話!#REF!</definedName>
    <definedName name="LU">[52]仮設解体!#REF!</definedName>
    <definedName name="LY">[52]仮設解体!#REF!</definedName>
    <definedName name="ＬこいＪ">[6]仮設解体!#REF!</definedName>
    <definedName name="ＬっＫＨ">[6]仮設解体!#REF!</definedName>
    <definedName name="L構造">#REF!</definedName>
    <definedName name="ｍ">[18]代価表01!#REF!</definedName>
    <definedName name="M_1">#N/A</definedName>
    <definedName name="M_2">#N/A</definedName>
    <definedName name="M_3">#N/A</definedName>
    <definedName name="M_4">#N/A</definedName>
    <definedName name="M_5">#N/A</definedName>
    <definedName name="M_6">#N/A</definedName>
    <definedName name="M_MENU">#REF!</definedName>
    <definedName name="M1_">#N/A</definedName>
    <definedName name="M100a">[11]複合・ｺﾝｾﾝﾄ電話!#REF!</definedName>
    <definedName name="㎡">#REF!</definedName>
    <definedName name="M3_">[18]代価表01!#REF!</definedName>
    <definedName name="M52948_T">#REF!</definedName>
    <definedName name="MAIN">#REF!</definedName>
    <definedName name="MAIN1">#REF!</definedName>
    <definedName name="MAIN2">#REF!</definedName>
    <definedName name="MAIN3">#REF!</definedName>
    <definedName name="MAIN4">#REF!</definedName>
    <definedName name="MC">[52]仮設解体!#REF!</definedName>
    <definedName name="ME_1">#N/A</definedName>
    <definedName name="MENU">#REF!</definedName>
    <definedName name="MENU_3">#REF!</definedName>
    <definedName name="MENU1">#REF!</definedName>
    <definedName name="MENU2">#REF!</definedName>
    <definedName name="MENU3">#REF!</definedName>
    <definedName name="MENU4">#REF!</definedName>
    <definedName name="MESSAGE">#REF!</definedName>
    <definedName name="ME代価" hidden="1">#REF!</definedName>
    <definedName name="MGH">#REF!</definedName>
    <definedName name="MGK">#REF!</definedName>
    <definedName name="MGS">#REF!</definedName>
    <definedName name="MH単価">#REF!</definedName>
    <definedName name="MI">[52]仮設解体!#REF!</definedName>
    <definedName name="mij">[6]金建代価!#REF!</definedName>
    <definedName name="MIK">#REF!</definedName>
    <definedName name="MJ">[52]仮設解体!#REF!</definedName>
    <definedName name="MK">[52]仮設解体!#REF!</definedName>
    <definedName name="MKH">#REF!</definedName>
    <definedName name="MKK">#REF!</definedName>
    <definedName name="MKS">#REF!</definedName>
    <definedName name="ＭＫっＪＨ">[6]仮設解体!#REF!</definedName>
    <definedName name="ML">[52]仮設解体!#REF!</definedName>
    <definedName name="MM">[18]代価表01!#REF!</definedName>
    <definedName name="ＭＭＭ" hidden="1">[2]人件費!#REF!</definedName>
    <definedName name="ＭＭＭＭ" hidden="1">[2]人件費!#REF!</definedName>
    <definedName name="MODE">#REF!</definedName>
    <definedName name="MODORU">'[12]建具廻-1'!$AH$44:$AH$45</definedName>
    <definedName name="Module18.並べ替え">[72]!Module18.並べ替え</definedName>
    <definedName name="moka">#REF!</definedName>
    <definedName name="MP">[52]仮設解体!#REF!</definedName>
    <definedName name="MSW">#REF!</definedName>
    <definedName name="MT">[52]仮設解体!#REF!</definedName>
    <definedName name="MTMR">#REF!</definedName>
    <definedName name="MU">[52]仮設解体!#REF!</definedName>
    <definedName name="MUSECODE">[64]木製建具割合!$C$6:$C$49</definedName>
    <definedName name="MUSEDB">[64]木製建具割合!$C$6:$P$49</definedName>
    <definedName name="MY">[52]仮設解体!#REF!</definedName>
    <definedName name="ＭこうっＪ">[6]仮設解体!#REF!</definedName>
    <definedName name="Ｍこおじゅ">[6]仮設解体!#REF!</definedName>
    <definedName name="MそSW" localSheetId="5">[200]入力画面!$P$7</definedName>
    <definedName name="MそSW">[53]入力画面!$P$7</definedName>
    <definedName name="ＭにＪＫ">[6]仮設解体!#REF!</definedName>
    <definedName name="ＭんＪふ">[6]仮設解体!#REF!</definedName>
    <definedName name="ＭんじゅＧＨ">[6]仮設解体!#REF!</definedName>
    <definedName name="M営業SW">#REF!</definedName>
    <definedName name="M下SW" localSheetId="5">[200]入力画面!$N$7</definedName>
    <definedName name="M下SW">[53]入力画面!$N$7</definedName>
    <definedName name="M改SW" localSheetId="5">[200]入力画面!$R$7</definedName>
    <definedName name="M改SW">[53]入力画面!$R$7</definedName>
    <definedName name="M主SW">[59]入力画面!$M$7</definedName>
    <definedName name="Ｍ主体SW">#REF!</definedName>
    <definedName name="M新SW" localSheetId="5">[200]入力画面!$Q$7</definedName>
    <definedName name="M新SW">[53]入力画面!$Q$7</definedName>
    <definedName name="M製造SW">#REF!</definedName>
    <definedName name="M単独SW">[60]入力②!#REF!</definedName>
    <definedName name="M労少SW" localSheetId="5">[200]入力画面!$O$7</definedName>
    <definedName name="M労少SW">[53]入力画面!$O$7</definedName>
    <definedName name="N">#REF!</definedName>
    <definedName name="N_1">#REF!</definedName>
    <definedName name="N_2">#REF!</definedName>
    <definedName name="N_3">#REF!</definedName>
    <definedName name="N_4">#REF!</definedName>
    <definedName name="N_MENU">#REF!</definedName>
    <definedName name="N_MENU1">#REF!</definedName>
    <definedName name="NA">#REF!</definedName>
    <definedName name="NAKA">#REF!</definedName>
    <definedName name="NAN">#REF!</definedName>
    <definedName name="NB">#REF!</definedName>
    <definedName name="NC">#REF!</definedName>
    <definedName name="ND">#REF!</definedName>
    <definedName name="negiri" hidden="1">#REF!</definedName>
    <definedName name="NEGO">#REF!</definedName>
    <definedName name="NH">[52]仮設解体!#REF!</definedName>
    <definedName name="NINGEN">[62]吸込口!#REF!</definedName>
    <definedName name="NJ">[52]仮設解体!#REF!</definedName>
    <definedName name="NK">#REF!</definedName>
    <definedName name="NL">#REF!</definedName>
    <definedName name="NLIST">#REF!</definedName>
    <definedName name="NM">[10]共通!$B$3</definedName>
    <definedName name="NMD">#REF!</definedName>
    <definedName name="NN">#REF!</definedName>
    <definedName name="nnh">#REF!</definedName>
    <definedName name="nnm">#REF!</definedName>
    <definedName name="nnn">#REF!</definedName>
    <definedName name="nnnn">#REF!</definedName>
    <definedName name="No">#REF!</definedName>
    <definedName name="NO.">#REF!</definedName>
    <definedName name="NO.2">#REF!</definedName>
    <definedName name="NO_1">#REF!</definedName>
    <definedName name="No8立竹木" hidden="1">[73]索引表!#REF!</definedName>
    <definedName name="nohara">[63]!nohara</definedName>
    <definedName name="NON" hidden="1">[2]人件費!#REF!</definedName>
    <definedName name="ＮＰ1">#REF!</definedName>
    <definedName name="ＮＰ2">#REF!</definedName>
    <definedName name="NT">#REF!</definedName>
    <definedName name="NU">[52]仮設解体!#REF!</definedName>
    <definedName name="NUMPAGE">#REF!</definedName>
    <definedName name="ＮＹ">[6]仮設解体!#REF!</definedName>
    <definedName name="ＮＹＨび">[6]仮設解体!#REF!</definedName>
    <definedName name="№1">#REF!</definedName>
    <definedName name="№2">#REF!</definedName>
    <definedName name="O">#REF!</definedName>
    <definedName name="O_1">#REF!</definedName>
    <definedName name="O_2">#REF!</definedName>
    <definedName name="O16Aj23">#REF!</definedName>
    <definedName name="OA">[52]仮設解体!#REF!</definedName>
    <definedName name="OB">[52]仮設解体!#REF!</definedName>
    <definedName name="OC">[52]仮設解体!#REF!</definedName>
    <definedName name="OF">[52]仮設解体!#REF!</definedName>
    <definedName name="OI">[52]仮設解体!#REF!</definedName>
    <definedName name="OK">#REF!</definedName>
    <definedName name="ＯＫＩ">#REF!</definedName>
    <definedName name="oku">[6]金建代価!#REF!</definedName>
    <definedName name="olu">[6]仮設解体!#REF!</definedName>
    <definedName name="ＯＭＵ" hidden="1">#REF!</definedName>
    <definedName name="oo">[74]代価表01!#REF!</definedName>
    <definedName name="oop">[74]代価表01!#REF!</definedName>
    <definedName name="OP">[52]仮設解体!#REF!</definedName>
    <definedName name="OPENC">#REF!</definedName>
    <definedName name="oppp" hidden="1">[74]代価表01!#REF!</definedName>
    <definedName name="OR">[52]仮設解体!#REF!</definedName>
    <definedName name="ORIENT2">#REF!</definedName>
    <definedName name="OT">[52]仮設解体!#REF!</definedName>
    <definedName name="OU">[52]仮設解体!#REF!</definedName>
    <definedName name="OW">[52]仮設解体!#REF!</definedName>
    <definedName name="OWARI">[62]吸込口!#REF!</definedName>
    <definedName name="P">[18]代価表01!#REF!</definedName>
    <definedName name="P.2">#REF!</definedName>
    <definedName name="P.3">#REF!</definedName>
    <definedName name="P.4">#REF!</definedName>
    <definedName name="P.SENTEI">#N/A</definedName>
    <definedName name="P_01">#REF!</definedName>
    <definedName name="P_02">#REF!</definedName>
    <definedName name="P_03">#REF!</definedName>
    <definedName name="P_04">#REF!</definedName>
    <definedName name="P_1">#REF!</definedName>
    <definedName name="Ｐ_１_１">#REF!</definedName>
    <definedName name="Ｐ_１_２">#REF!</definedName>
    <definedName name="Ｐ_１_３">#REF!</definedName>
    <definedName name="Ｐ_１_４">#REF!</definedName>
    <definedName name="Ｐ_１_５">#REF!</definedName>
    <definedName name="Ｐ_１_６">#REF!</definedName>
    <definedName name="P_11">[27]複合単価!#REF!</definedName>
    <definedName name="P_2">#REF!</definedName>
    <definedName name="P_21">[27]複合単価!#REF!</definedName>
    <definedName name="P_22">[27]複合単価!#REF!</definedName>
    <definedName name="P_23">[27]複合単価!#REF!</definedName>
    <definedName name="P_24">[27]複合単価!#REF!</definedName>
    <definedName name="P_3">#REF!</definedName>
    <definedName name="P_31">[27]複合単価!#REF!</definedName>
    <definedName name="P_4">#REF!</definedName>
    <definedName name="P_5">#REF!</definedName>
    <definedName name="P_6">#REF!</definedName>
    <definedName name="Ｐ_Ｂ１_１">#REF!</definedName>
    <definedName name="Ｐ_Ｍ１_１">#REF!</definedName>
    <definedName name="P_MENU">#REF!</definedName>
    <definedName name="Ｐ_ＰＨ_１">#REF!</definedName>
    <definedName name="Ｐ_Ｒ_１１">#REF!</definedName>
    <definedName name="Ｐ_Ｒ_１２">#REF!</definedName>
    <definedName name="Ｐ_Ｒ_１３">#REF!</definedName>
    <definedName name="Ｐ_Ｒ_１４">#REF!</definedName>
    <definedName name="P_R11">[27]複合単価!#REF!</definedName>
    <definedName name="P_R12">[27]複合単価!#REF!</definedName>
    <definedName name="P_R13">[27]複合単価!#REF!</definedName>
    <definedName name="P_R14">[27]複合単価!#REF!</definedName>
    <definedName name="P0">#REF!</definedName>
    <definedName name="P1_">#REF!</definedName>
    <definedName name="P10_">#REF!</definedName>
    <definedName name="P11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">#REF!</definedName>
    <definedName name="PAGE">#N/A</definedName>
    <definedName name="PAGE_N">#REF!</definedName>
    <definedName name="PAGE1">#REF!</definedName>
    <definedName name="PAGE10">#N/A</definedName>
    <definedName name="PAGE2">#REF!</definedName>
    <definedName name="PAGE3">#N/A</definedName>
    <definedName name="PAGE4">#N/A</definedName>
    <definedName name="PAGE5">#N/A</definedName>
    <definedName name="PAGE6">#N/A</definedName>
    <definedName name="PAGE7">#N/A</definedName>
    <definedName name="PAGE8">#N/A</definedName>
    <definedName name="PAGE9">#N/A</definedName>
    <definedName name="PAGENO">#REF!</definedName>
    <definedName name="PAPI03三期設置合計">#REF!</definedName>
    <definedName name="PAPI右側設置">#REF!</definedName>
    <definedName name="PAPI三期設置合計">#REF!</definedName>
    <definedName name="PAPI試験調整費">#REF!</definedName>
    <definedName name="PAPI設置合計">#REF!</definedName>
    <definedName name="PAPI設置夜">#REF!</definedName>
    <definedName name="PAPI設置夜特">#REF!</definedName>
    <definedName name="PAPI撤去夜再">#REF!</definedName>
    <definedName name="PAZI">#REF!</definedName>
    <definedName name="PB">[52]仮設解体!#REF!</definedName>
    <definedName name="pd">#REF!</definedName>
    <definedName name="PGNOTE">#REF!</definedName>
    <definedName name="PI">[52]仮設解体!#REF!</definedName>
    <definedName name="PIPE">#REF!</definedName>
    <definedName name="PJ">#N/A</definedName>
    <definedName name="PKAKAKU">#REF!</definedName>
    <definedName name="PL">[52]仮設解体!#REF!</definedName>
    <definedName name="PLEN">#REF!</definedName>
    <definedName name="PM">[52]仮設解体!#REF!</definedName>
    <definedName name="PMI">#REF!</definedName>
    <definedName name="PO">[52]仮設解体!#REF!</definedName>
    <definedName name="POINTER">'[12]建具廻-1'!$BU$6:$BU$11</definedName>
    <definedName name="ｐｐ">[75]土工!#REF!</definedName>
    <definedName name="PPP">[76]仮設!#REF!</definedName>
    <definedName name="PQ">[52]仮設解体!#REF!</definedName>
    <definedName name="PR">#REF!</definedName>
    <definedName name="PR_KBN">#REF!</definedName>
    <definedName name="PR_MSG">#REF!</definedName>
    <definedName name="PRC">#REF!</definedName>
    <definedName name="PRD">#REF!</definedName>
    <definedName name="PRI_1">#REF!</definedName>
    <definedName name="PRI_2">#REF!</definedName>
    <definedName name="PRI_3">#REF!</definedName>
    <definedName name="PRI_4">#REF!</definedName>
    <definedName name="PRI_5">#REF!</definedName>
    <definedName name="PRI_6">#REF!</definedName>
    <definedName name="PRI_7">#REF!</definedName>
    <definedName name="PRI_8">#REF!</definedName>
    <definedName name="PRIN1">#REF!</definedName>
    <definedName name="PRIN2">#REF!</definedName>
    <definedName name="PRIN3">#REF!</definedName>
    <definedName name="PRIN4">#REF!</definedName>
    <definedName name="PRINT">#REF!</definedName>
    <definedName name="_xlnm.Print_Area" localSheetId="3">'旧-見積'!$B$1:$T$43,'旧-見積'!$B$45:$T$87,'旧-見積'!$B$133:$T$175,'旧-見積'!$B$177:$T$219,'旧-見積'!$B$221:$T$263,'旧-見積'!$B$265:$T$307,'旧-見積'!$B$309:$T$351,'旧-見積'!$B$353:$T$395,'旧-見積'!$B$397:$T$439,'旧-見積'!$B$441:$T$483,'旧-見積'!$B$485:$T$527,'旧-見積'!$B$529:$T$572,'旧-見積'!$B$574:$T$616,'旧-見積'!$B$618:$T$660,'旧-見積'!$B$662:$T$704,'旧-見積'!$B$706:$T$748,'旧-見積'!$B$750:$T$793,'旧-見積'!$B$795:$T$837,'旧-見積'!$B$839:$T$881,'旧-見積'!$B$883:$T$925,'旧-見積'!$B$927:$T$969,'旧-見積'!$B$971:$T$1013,'旧-見積'!$B$1015:$T$1057,'旧-見積'!$B$1059:$T$1101,'旧-見積'!$B$1103:$T$1145,'旧-見積'!$B$1147:$T$1189,'旧-見積'!$B$1191:$T$1233,'旧-見積'!$B$1235:$T$1277,'旧-見積'!$B$1279:$T$1321,'旧-見積'!$B$1323:$T$1365,'旧-見積'!$B$1367:$T$1409,'旧-見積'!$B$1411:$T$1453,'旧-見積'!$B$1455:$T$1497,'旧-見積'!$B$89:$T$131</definedName>
    <definedName name="_xlnm.Print_Area" localSheetId="4">仕訳書!$E$6:$AA$41</definedName>
    <definedName name="_xlnm.Print_Area" localSheetId="2">'仕訳書 (磁気探査)'!$E$6:$AI$52</definedName>
    <definedName name="_xlnm.Print_Area" localSheetId="6">'内訳書(衛生など)'!$A$1:$O$1263</definedName>
    <definedName name="_xlnm.Print_Area" localSheetId="5">'内訳書(空調・換気）'!$A$7:$O$846</definedName>
    <definedName name="_xlnm.Print_Area">#REF!</definedName>
    <definedName name="Print_Area_MI">#REF!</definedName>
    <definedName name="PRINT_AREA_MI1">[49]見積依頼書!#REF!</definedName>
    <definedName name="PRINT_AREA1">'[77]86動産'!#REF!</definedName>
    <definedName name="Print_Area2">#REF!</definedName>
    <definedName name="PRINT_MENU">#N/A</definedName>
    <definedName name="_xlnm.Print_Titles" localSheetId="6">'内訳書(衛生など)'!$1:$6</definedName>
    <definedName name="_xlnm.Print_Titles" localSheetId="5">'内訳書(空調・換気）'!$1:$6</definedName>
    <definedName name="_xlnm.Print_Titles">#N/A</definedName>
    <definedName name="PRINT_TITLES_MI">#REF!</definedName>
    <definedName name="PRINT_TITLES_MI1">#REF!</definedName>
    <definedName name="PRINT_TITLES1">#REF!</definedName>
    <definedName name="PRINT_鏡">[6]仮設解体!#REF!</definedName>
    <definedName name="PRINT_全鏡">#REF!</definedName>
    <definedName name="PRINT_全内">[6]仮設解体!#REF!</definedName>
    <definedName name="PRINT_内">[6]仮設解体!#REF!</definedName>
    <definedName name="PRINT_内10">[6]仮設解体!#REF!</definedName>
    <definedName name="PRINT0">#REF!</definedName>
    <definedName name="print1">[78]複合単価表!$A$1:$Q$34</definedName>
    <definedName name="PRINT2">#REF!</definedName>
    <definedName name="PRINTAREA">#REF!</definedName>
    <definedName name="PRINTJUMP">#REF!</definedName>
    <definedName name="PRINTMANY">#REF!</definedName>
    <definedName name="PRINTONE">#REF!</definedName>
    <definedName name="PRINTPAGE">#REF!</definedName>
    <definedName name="PRINTSINGLE">#REF!</definedName>
    <definedName name="PRK">#REF!</definedName>
    <definedName name="prn">#REF!</definedName>
    <definedName name="PRSELECT">#REF!</definedName>
    <definedName name="PRT">#REF!</definedName>
    <definedName name="PRTS">#REF!</definedName>
    <definedName name="PRTS100">#REF!</definedName>
    <definedName name="PRTS110">#REF!</definedName>
    <definedName name="PRTS111">#REF!</definedName>
    <definedName name="PRTS112">#REF!</definedName>
    <definedName name="PRTS210">#REF!</definedName>
    <definedName name="PRTS211">#REF!</definedName>
    <definedName name="PRY">#REF!</definedName>
    <definedName name="PRZ">#REF!</definedName>
    <definedName name="PS">#REF!</definedName>
    <definedName name="PSET">#REF!</definedName>
    <definedName name="PT">[18]代価表01!#REF!</definedName>
    <definedName name="PTN">#REF!</definedName>
    <definedName name="PU3型蓋版据付工">[79]基礎単価!#REF!</definedName>
    <definedName name="PU3型蓋版撤去工">[79]基礎単価!#REF!</definedName>
    <definedName name="PU3型側溝撤去工">[79]基礎単価!#REF!</definedName>
    <definedName name="PU3型側溝復旧工">[79]基礎単価!#REF!</definedName>
    <definedName name="PY">[52]仮設解体!#REF!</definedName>
    <definedName name="ＰぉきＭ">[6]金建代価!#REF!</definedName>
    <definedName name="Q">#REF!</definedName>
    <definedName name="Q_1">#N/A</definedName>
    <definedName name="Q_2">#N/A</definedName>
    <definedName name="Q_3">#N/A</definedName>
    <definedName name="Q_4">#N/A</definedName>
    <definedName name="qab">#REF!</definedName>
    <definedName name="QB">[52]仮設解体!#REF!</definedName>
    <definedName name="qc">[6]仮設解体!#REF!</definedName>
    <definedName name="QD">[52]仮設解体!#REF!</definedName>
    <definedName name="ＱＦＪ">#REF!</definedName>
    <definedName name="QH">#REF!</definedName>
    <definedName name="QHL">#REF!</definedName>
    <definedName name="QI">[52]仮設解体!#REF!</definedName>
    <definedName name="QK">[52]仮設解体!#REF!</definedName>
    <definedName name="QM">[52]仮設解体!#REF!</definedName>
    <definedName name="ｑｑ" localSheetId="5">'内訳書(空調・換気）'!ｑｑ</definedName>
    <definedName name="ｑｑ">[0]!ｑｑ</definedName>
    <definedName name="qqq">#REF!</definedName>
    <definedName name="QS">#REF!</definedName>
    <definedName name="ＱＳＹＨ">[6]仮設解体!#REF!</definedName>
    <definedName name="QU">[52]仮設解体!#REF!</definedName>
    <definedName name="QUESTCAT">#REF!</definedName>
    <definedName name="QUESTCAT2">#REF!</definedName>
    <definedName name="QUESTCAT3">#REF!</definedName>
    <definedName name="QUESTCAT4">#REF!</definedName>
    <definedName name="QUIT">#REF!</definedName>
    <definedName name="ＱＷ">[6]仮設解体!#REF!</definedName>
    <definedName name="qws">[6]仮設解体!#REF!</definedName>
    <definedName name="ｑあ">[63]!ｑあ</definedName>
    <definedName name="Ｑうぇ">#REF!</definedName>
    <definedName name="ＱうぇＲＴ">#REF!</definedName>
    <definedName name="Ｑうぇうぇ">#REF!</definedName>
    <definedName name="ＱえＲ">[6]仮設解体!#REF!</definedName>
    <definedName name="R_">#REF!</definedName>
    <definedName name="R_1">#REF!</definedName>
    <definedName name="R_2">#REF!</definedName>
    <definedName name="R_3">#REF!</definedName>
    <definedName name="R_ガラス工">#REF!</definedName>
    <definedName name="R_サッシ工">#REF!</definedName>
    <definedName name="R_タイル工">#REF!</definedName>
    <definedName name="R_ダクト工">#REF!</definedName>
    <definedName name="R_とび工">#REF!</definedName>
    <definedName name="R_はつり工">#REF!</definedName>
    <definedName name="R_ブロック工">#REF!</definedName>
    <definedName name="R_運転手_一般_">#REF!</definedName>
    <definedName name="R_運転手_特殊_">#REF!</definedName>
    <definedName name="R_屋根ふき工">#REF!</definedName>
    <definedName name="R_型枠工">#REF!</definedName>
    <definedName name="R_軽作業員">#REF!</definedName>
    <definedName name="R_建具工">#REF!</definedName>
    <definedName name="R_建築ブロック">#REF!</definedName>
    <definedName name="R_工場派遣作業">#REF!</definedName>
    <definedName name="R_左官">#REF!</definedName>
    <definedName name="R_石工">#REF!</definedName>
    <definedName name="R_設備機械工">#REF!</definedName>
    <definedName name="R_造園工">#REF!</definedName>
    <definedName name="R_大工">#REF!</definedName>
    <definedName name="R_鉄筋工">#REF!</definedName>
    <definedName name="R_鉄骨工">#REF!</definedName>
    <definedName name="R_電工">#REF!</definedName>
    <definedName name="R_塗装工">#REF!</definedName>
    <definedName name="R_土木一般世話">#REF!</definedName>
    <definedName name="R_特殊作業員">#REF!</definedName>
    <definedName name="R_内装工">#REF!</definedName>
    <definedName name="R_配管工">#REF!</definedName>
    <definedName name="R_板金工">#REF!</definedName>
    <definedName name="R_普通作業員">#REF!</definedName>
    <definedName name="R_保温工">#REF!</definedName>
    <definedName name="R_法面工">#REF!</definedName>
    <definedName name="R_防水工">#REF!</definedName>
    <definedName name="R_溶接工">#REF!</definedName>
    <definedName name="RANGE">#REF!</definedName>
    <definedName name="RANGE2">#REF!</definedName>
    <definedName name="re" localSheetId="5">'内訳書(空調・換気）'!re</definedName>
    <definedName name="re">[0]!re</definedName>
    <definedName name="_xlnm.Recorder">#REF!</definedName>
    <definedName name="REKI">#REF!</definedName>
    <definedName name="RF">[52]仮設解体!#REF!</definedName>
    <definedName name="ＲＦＣい">[6]仮設解体!#REF!</definedName>
    <definedName name="rft">[6]仮設解体!#REF!</definedName>
    <definedName name="ＲＦＶ">[6]仮設解体!#REF!</definedName>
    <definedName name="ＲＦＶＹ">[6]仮設解体!#REF!</definedName>
    <definedName name="RG">[52]仮設解体!#REF!</definedName>
    <definedName name="rgrg" localSheetId="5">'内訳書(空調・換気）'!rgrg</definedName>
    <definedName name="rgrg">[0]!rgrg</definedName>
    <definedName name="rgy" hidden="1">[6]金建代価!#REF!</definedName>
    <definedName name="RH">#REF!</definedName>
    <definedName name="RICOH">[56]変電見積!#REF!</definedName>
    <definedName name="RIN" hidden="1">#REF!</definedName>
    <definedName name="RIRITU">#REF!</definedName>
    <definedName name="RITU">#REF!</definedName>
    <definedName name="rjkrk" localSheetId="5">'内訳書(空調・換気）'!rjkrk</definedName>
    <definedName name="rjkrk">[0]!rjkrk</definedName>
    <definedName name="ROMUHI">[10]共通!$B$9</definedName>
    <definedName name="ROWB0">#N/A</definedName>
    <definedName name="ROWB3">#N/A</definedName>
    <definedName name="ROWD0">#N/A</definedName>
    <definedName name="ROWE0">#N/A</definedName>
    <definedName name="ROWE3">#N/A</definedName>
    <definedName name="ROWG0">#N/A</definedName>
    <definedName name="ROWH0">#N/A</definedName>
    <definedName name="ROWI0">#N/A</definedName>
    <definedName name="ROWJ0">#N/A</definedName>
    <definedName name="ROWK0">#N/A</definedName>
    <definedName name="ROWL0">#N/A</definedName>
    <definedName name="ROWM0">#N/A</definedName>
    <definedName name="ROWN0">#N/A</definedName>
    <definedName name="rownddown">#REF!</definedName>
    <definedName name="ROWO0">#N/A</definedName>
    <definedName name="ROWQ0">#N/A</definedName>
    <definedName name="ROWR0">#N/A</definedName>
    <definedName name="ROWT0">#N/A</definedName>
    <definedName name="ROWU0">#N/A</definedName>
    <definedName name="ROWV0">#N/A</definedName>
    <definedName name="ROWV3">#N/A</definedName>
    <definedName name="ROWW0">#N/A</definedName>
    <definedName name="ROWWA0">#N/A</definedName>
    <definedName name="ROWXA0">#N/A</definedName>
    <definedName name="ROWXB0">#N/A</definedName>
    <definedName name="ROWXD0">#N/A</definedName>
    <definedName name="ROWYA0">#N/A</definedName>
    <definedName name="ROWYB0">#N/A</definedName>
    <definedName name="ROWYC0">#N/A</definedName>
    <definedName name="ROWYD0">#N/A</definedName>
    <definedName name="ROWYU0">#N/A</definedName>
    <definedName name="ＲＲ">'[80]86動産'!#REF!</definedName>
    <definedName name="RRR">[81]本工事内訳!#REF!</definedName>
    <definedName name="rrra" localSheetId="5">'内訳書(空調・換気）'!rrra</definedName>
    <definedName name="rrra">[0]!rrra</definedName>
    <definedName name="rrre" localSheetId="5">'内訳書(空調・換気）'!rrre</definedName>
    <definedName name="rrre">[0]!rrre</definedName>
    <definedName name="ｒｒｒｒｒｒ" hidden="1">{"53代価表",#N/A,FALSE,"53給湯";"53一覧表",#N/A,FALSE,"53給湯"}</definedName>
    <definedName name="ＲＴ">[6]仮設解体!#REF!</definedName>
    <definedName name="ｒｔｂｔ" localSheetId="5">'内訳書(空調・換気）'!ｒｔｂｔ</definedName>
    <definedName name="ｒｔｂｔ">[0]!ｒｔｂｔ</definedName>
    <definedName name="RTHL">#REF!</definedName>
    <definedName name="rty">[6]仮設解体!#REF!</definedName>
    <definedName name="RTZL">#REF!</definedName>
    <definedName name="ＲＴっＨっＪ">[6]仮設解体!#REF!</definedName>
    <definedName name="ru">[6]仮設解体!#REF!</definedName>
    <definedName name="RV">[52]仮設解体!#REF!</definedName>
    <definedName name="Ｒ階梁">[82]コン型枠!$B$91:$Q$126</definedName>
    <definedName name="S">#REF!</definedName>
    <definedName name="S_1">#REF!</definedName>
    <definedName name="S_2">#REF!</definedName>
    <definedName name="S_3">#REF!</definedName>
    <definedName name="S_4">#REF!</definedName>
    <definedName name="S_5">#REF!</definedName>
    <definedName name="S_6">#REF!</definedName>
    <definedName name="S_7C_FB">[27]複合単価!#REF!</definedName>
    <definedName name="S128..AG165_">#REF!</definedName>
    <definedName name="S128..AG65_">#REF!</definedName>
    <definedName name="S128..AG65_1">#REF!</definedName>
    <definedName name="S170..AG207_">#REF!</definedName>
    <definedName name="S170..AG207_1">#REF!</definedName>
    <definedName name="S2..AG39_">#REF!</definedName>
    <definedName name="S2..AG39_1">#REF!</definedName>
    <definedName name="S212..AG249_">#REF!</definedName>
    <definedName name="S212..AG249_1">#REF!</definedName>
    <definedName name="S254..AG291_">#REF!</definedName>
    <definedName name="S254..AG291_1">#REF!</definedName>
    <definedName name="S296..AG333_">#REF!</definedName>
    <definedName name="S296..AG333_1">#REF!</definedName>
    <definedName name="S45..AG81_">#REF!</definedName>
    <definedName name="S45..AG81_1">#REF!</definedName>
    <definedName name="S86..AG123_">#REF!</definedName>
    <definedName name="S86..AG23_">#REF!</definedName>
    <definedName name="S86..AG23_1">#REF!</definedName>
    <definedName name="sa" localSheetId="5">'内訳書(空調・換気）'!sa</definedName>
    <definedName name="sa">[0]!sa</definedName>
    <definedName name="SAE">#REF!</definedName>
    <definedName name="SAGYOU_1">[30]金建!#REF!</definedName>
    <definedName name="SAGYOU_2">[30]金建!#REF!</definedName>
    <definedName name="SAGYOU_3">[30]金建!#REF!</definedName>
    <definedName name="SAGYOU_4">[30]金建!#REF!</definedName>
    <definedName name="SAGYOU_5">[83]内装!#REF!</definedName>
    <definedName name="SAI">#REF!</definedName>
    <definedName name="SAKUSEI">[10]共通!$C$13</definedName>
    <definedName name="SAMPLE">#REF!</definedName>
    <definedName name="SAMPLE2">#REF!</definedName>
    <definedName name="SANTEI">#REF!</definedName>
    <definedName name="SAVE">#REF!</definedName>
    <definedName name="SAVE2">#REF!</definedName>
    <definedName name="save3">#REF!</definedName>
    <definedName name="SD">[52]仮設解体!#REF!</definedName>
    <definedName name="SDATE">[10]共通!$C$19</definedName>
    <definedName name="sddf">#REF!</definedName>
    <definedName name="sdf">#REF!</definedName>
    <definedName name="sdg">[6]金建代価!#REF!</definedName>
    <definedName name="SE">[52]仮設解体!#REF!</definedName>
    <definedName name="SEIGYO">#REF!</definedName>
    <definedName name="SELECT">#REF!</definedName>
    <definedName name="SEMEN">[9]条件入力!$C$11</definedName>
    <definedName name="SET">[9]条件入力!$I$2</definedName>
    <definedName name="SETAREA">#REF!</definedName>
    <definedName name="ｓｆｇ">[84]立木調!#REF!</definedName>
    <definedName name="SHEETNAME">#REF!</definedName>
    <definedName name="SHEETNAME2">#REF!</definedName>
    <definedName name="SHIAGE">'[12]建具廻-1'!$IG$6:$IG$10</definedName>
    <definedName name="shrthhhhhhhh" localSheetId="5">'内訳書(空調・換気）'!shrthhhhhhhh</definedName>
    <definedName name="shrthhhhhhhh">[0]!shrthhhhhhhh</definedName>
    <definedName name="SHYOJI">[10]共通!$C$16</definedName>
    <definedName name="SI">#REF!</definedName>
    <definedName name="SIKYU">[13]名前一覧表!$A$4</definedName>
    <definedName name="SIKYU1">[13]名前一覧表!$A$4</definedName>
    <definedName name="SIN">#REF!</definedName>
    <definedName name="SIRYO">[10]共通!$C$17</definedName>
    <definedName name="SIRYO2">#REF!</definedName>
    <definedName name="SIRYON">#REF!</definedName>
    <definedName name="SIRYON2">[10]共通!$C$18</definedName>
    <definedName name="sitasita" hidden="1">{#N/A,#N/A,FALSE,"Sheet16";#N/A,#N/A,FALSE,"Sheet16"}</definedName>
    <definedName name="SK">#REF!</definedName>
    <definedName name="SNAME">#REF!</definedName>
    <definedName name="SOG収納箱">[68]複合!$AA$31</definedName>
    <definedName name="SONO1">#REF!</definedName>
    <definedName name="SONOTA">[10]共通!$B$5</definedName>
    <definedName name="SORT10" hidden="1">[2]人件費!#REF!</definedName>
    <definedName name="SORT2" hidden="1">[2]人件費!#REF!</definedName>
    <definedName name="SOUGOU" hidden="1">#REF!</definedName>
    <definedName name="SP">[61]比較1!$B$2:$E$52</definedName>
    <definedName name="SPIN">[0]!SPIN</definedName>
    <definedName name="SPIN１">[0]!SPIN１</definedName>
    <definedName name="SPIN1_Select" localSheetId="5">'内訳書(空調・換気）'!SPIN1_Select</definedName>
    <definedName name="SPIN1_Select">[0]!SPIN1_Select</definedName>
    <definedName name="spin10" localSheetId="5">'内訳書(空調・換気）'!spin10</definedName>
    <definedName name="spin10">[0]!spin10</definedName>
    <definedName name="SPIN10_Select" localSheetId="5">'内訳書(空調・換気）'!SPIN10_Select</definedName>
    <definedName name="SPIN10_Select">[0]!SPIN10_Select</definedName>
    <definedName name="ＳＰＩＮ19_Ｓｅｌｅｃｔ">[0]!ＳＰＩＮ19_Ｓｅｌｅｃｔ</definedName>
    <definedName name="SPIN2">[0]!SPIN2</definedName>
    <definedName name="SPIN2_Select" localSheetId="5">'内訳書(空調・換気）'!SPIN2_Select</definedName>
    <definedName name="SPIN2_Select">[0]!SPIN2_Select</definedName>
    <definedName name="SPIN20_Select" localSheetId="5">'内訳書(空調・換気）'!SPIN20_Select</definedName>
    <definedName name="SPIN20_Select">[0]!SPIN20_Select</definedName>
    <definedName name="SPIN3">[0]!SPIN3</definedName>
    <definedName name="SPIN3_Select" localSheetId="5">'内訳書(空調・換気）'!SPIN3_Select</definedName>
    <definedName name="SPIN3_Select">[0]!SPIN3_Select</definedName>
    <definedName name="SPIN4_Select" localSheetId="5">'内訳書(空調・換気）'!SPIN4_Select</definedName>
    <definedName name="SPIN4_Select">[0]!SPIN4_Select</definedName>
    <definedName name="spin5" localSheetId="5">'内訳書(空調・換気）'!spin5</definedName>
    <definedName name="spin5">[0]!spin5</definedName>
    <definedName name="SPIN5_Select" localSheetId="5">'内訳書(空調・換気）'!SPIN5_Select</definedName>
    <definedName name="SPIN5_Select">[0]!SPIN5_Select</definedName>
    <definedName name="SPIN55">[0]!SPIN55</definedName>
    <definedName name="SPIN6">[0]!SPIN6</definedName>
    <definedName name="SPIN6_Select" localSheetId="5">'内訳書(空調・換気）'!SPIN6_Select</definedName>
    <definedName name="SPIN6_Select">[0]!SPIN6_Select</definedName>
    <definedName name="SPIN66">[0]!SPIN66</definedName>
    <definedName name="spin７">[0]!spin７</definedName>
    <definedName name="SPIN7_Select" localSheetId="5">'内訳書(空調・換気）'!SPIN7_Select</definedName>
    <definedName name="SPIN7_Select">[0]!SPIN7_Select</definedName>
    <definedName name="spin8" localSheetId="5">'内訳書(空調・換気）'!spin8</definedName>
    <definedName name="spin8">[0]!spin8</definedName>
    <definedName name="SPIN8_Select" localSheetId="5">'内訳書(空調・換気）'!SPIN8_Select</definedName>
    <definedName name="SPIN8_Select">[0]!SPIN8_Select</definedName>
    <definedName name="SPIN88">[0]!SPIN88</definedName>
    <definedName name="SPIN9">[0]!SPIN9</definedName>
    <definedName name="SPIN9_Select" localSheetId="5">'内訳書(空調・換気）'!SPIN9_Select</definedName>
    <definedName name="SPIN9_Select">[0]!SPIN9_Select</definedName>
    <definedName name="SPIN99">[0]!SPIN99</definedName>
    <definedName name="ｓｓ">#N/A</definedName>
    <definedName name="sss" localSheetId="5">'内訳書(空調・換気）'!sss</definedName>
    <definedName name="sss">[0]!sss</definedName>
    <definedName name="ｓｓｓｓ">#N/A</definedName>
    <definedName name="START">[62]吸込口!#REF!</definedName>
    <definedName name="STC11D">#REF!</definedName>
    <definedName name="STC21D">#REF!</definedName>
    <definedName name="SUB0">#REF!</definedName>
    <definedName name="SUBP_1">#REF!</definedName>
    <definedName name="SUBP_2">#REF!</definedName>
    <definedName name="SUBP_3">#REF!</definedName>
    <definedName name="SURYO">#N/A</definedName>
    <definedName name="SUS屋内">#REF!</definedName>
    <definedName name="SUS据付">#REF!</definedName>
    <definedName name="SVHLP">#REF!</definedName>
    <definedName name="SW">#N/A</definedName>
    <definedName name="SY">#REF!</definedName>
    <definedName name="SYO_1">[85]!SYO_1</definedName>
    <definedName name="SYO_2">[85]!SYO_2</definedName>
    <definedName name="SYO_3">[85]!SYO_3</definedName>
    <definedName name="SYOUMEI">[62]吸込口!#REF!</definedName>
    <definedName name="syukei">[86]仕訳!#REF!</definedName>
    <definedName name="SYULOOP">[83]鉄筋!#REF!</definedName>
    <definedName name="syuukei">[86]仕訳!#REF!</definedName>
    <definedName name="SZ">#REF!</definedName>
    <definedName name="Ｓぉ">#REF!</definedName>
    <definedName name="SそSW" localSheetId="5">[200]入力画面!$P$8</definedName>
    <definedName name="SそSW">[53]入力画面!$P$8</definedName>
    <definedName name="ｓぴｎ8＿せｌｋｊ">[0]!ｓぴｎ8＿せｌｋｊ</definedName>
    <definedName name="S下SW" localSheetId="5">[200]入力画面!$N$8</definedName>
    <definedName name="S下SW">[53]入力画面!$N$8</definedName>
    <definedName name="S改SW" localSheetId="5">[200]入力画面!$R$8</definedName>
    <definedName name="S改SW">[53]入力画面!$R$8</definedName>
    <definedName name="S主SW" localSheetId="5">[200]入力画面!$M$8</definedName>
    <definedName name="S主SW">[53]入力画面!$M$8</definedName>
    <definedName name="S新SW" localSheetId="5">[200]入力画面!$Q$8</definedName>
    <definedName name="S新SW">[53]入力画面!$Q$8</definedName>
    <definedName name="S労少SW" localSheetId="5">[200]入力画面!$O$8</definedName>
    <definedName name="S労少SW">[53]入力画面!$O$8</definedName>
    <definedName name="t">#REF!</definedName>
    <definedName name="T_1">#REF!</definedName>
    <definedName name="T_1_1">#REF!</definedName>
    <definedName name="T_1_2">#REF!</definedName>
    <definedName name="T_11">[27]複合単価!#REF!</definedName>
    <definedName name="T_12">[27]複合単価!#REF!</definedName>
    <definedName name="T_13">[27]複合単価!#REF!</definedName>
    <definedName name="T_2">#REF!</definedName>
    <definedName name="T_2_1">#REF!</definedName>
    <definedName name="T_21">[27]複合単価!#REF!</definedName>
    <definedName name="T_22">[27]複合単価!#REF!</definedName>
    <definedName name="T_23">[27]複合単価!#REF!</definedName>
    <definedName name="T_3">#REF!</definedName>
    <definedName name="T_31">[27]複合単価!#REF!</definedName>
    <definedName name="T_4">#REF!</definedName>
    <definedName name="T_5">#REF!</definedName>
    <definedName name="T_6">#REF!</definedName>
    <definedName name="T_7">#N/A</definedName>
    <definedName name="T_8">#N/A</definedName>
    <definedName name="T_9">#N/A</definedName>
    <definedName name="T_M1_1">#REF!</definedName>
    <definedName name="T_M1_2">#REF!</definedName>
    <definedName name="T01仮設">#REF!</definedName>
    <definedName name="T02土工">#REF!</definedName>
    <definedName name="T03地業">#REF!</definedName>
    <definedName name="T04コン">#REF!</definedName>
    <definedName name="T05型枠">#REF!</definedName>
    <definedName name="T06鉄筋">#REF!</definedName>
    <definedName name="T07鉄骨">#REF!</definedName>
    <definedName name="T08既製">#REF!</definedName>
    <definedName name="T09防水">#REF!</definedName>
    <definedName name="T10屋根">#REF!</definedName>
    <definedName name="T11石工">#REF!</definedName>
    <definedName name="T12タイ">#REF!</definedName>
    <definedName name="T13木工">#REF!</definedName>
    <definedName name="T14金属">#REF!</definedName>
    <definedName name="T15左官">#REF!</definedName>
    <definedName name="T16木建">#REF!</definedName>
    <definedName name="T17金建">#REF!</definedName>
    <definedName name="T18硝子">#REF!</definedName>
    <definedName name="T19塗装">#REF!</definedName>
    <definedName name="T20内外">#REF!</definedName>
    <definedName name="T21ユニ">#REF!</definedName>
    <definedName name="T22雑工">#REF!</definedName>
    <definedName name="T23電気">#REF!</definedName>
    <definedName name="T24水道">#REF!</definedName>
    <definedName name="T25解体">#REF!</definedName>
    <definedName name="T26発生">#REF!</definedName>
    <definedName name="TAISIN">#REF!</definedName>
    <definedName name="TANKA">#REF!</definedName>
    <definedName name="TANNI">#REF!</definedName>
    <definedName name="tat">#REF!</definedName>
    <definedName name="tate">#REF!</definedName>
    <definedName name="tazima">#REF!</definedName>
    <definedName name="TC">#REF!</definedName>
    <definedName name="TE">#REF!</definedName>
    <definedName name="TEK7KX1">#REF!</definedName>
    <definedName name="TEK7KX2">#REF!</definedName>
    <definedName name="TEK7UX1">#REF!</definedName>
    <definedName name="TEK7UX2">#REF!</definedName>
    <definedName name="TEKK1">#REF!</definedName>
    <definedName name="TEKK10">#REF!</definedName>
    <definedName name="TEKK1D">#REF!</definedName>
    <definedName name="TEKK1DN">#REF!</definedName>
    <definedName name="TEKK1DY">#REF!</definedName>
    <definedName name="TEKK5">#REF!</definedName>
    <definedName name="TEKK7">#REF!</definedName>
    <definedName name="TEKK7C">#REF!</definedName>
    <definedName name="TEKK7D">#REF!</definedName>
    <definedName name="TEKK7KY">#REF!</definedName>
    <definedName name="TEKK7U">#REF!</definedName>
    <definedName name="TEKK7UY">#REF!</definedName>
    <definedName name="test" localSheetId="5">'内訳書(空調・換気）'!test</definedName>
    <definedName name="test">[0]!test</definedName>
    <definedName name="test02" localSheetId="5">'内訳書(空調・換気）'!test02</definedName>
    <definedName name="test02">[0]!test02</definedName>
    <definedName name="TESU">#REF!</definedName>
    <definedName name="TF">[18]代価表01!#REF!</definedName>
    <definedName name="TG">[52]仮設解体!#REF!</definedName>
    <definedName name="ＴＧＢ">[6]仮設解体!#REF!</definedName>
    <definedName name="ＴＧＢＦＲ">[6]仮設解体!#REF!</definedName>
    <definedName name="ＴＧＨじ">[6]仮設解体!#REF!</definedName>
    <definedName name="tgu">[6]金建代価!#REF!</definedName>
    <definedName name="tgy">[6]仮設解体!#REF!</definedName>
    <definedName name="ＴＧびＫ">[6]仮設解体!#REF!</definedName>
    <definedName name="ＴＧぶ">[6]仮設解体!#REF!</definedName>
    <definedName name="thj" localSheetId="5">'内訳書(空調・換気）'!thj</definedName>
    <definedName name="thj">[0]!thj</definedName>
    <definedName name="TIND1">#REF!</definedName>
    <definedName name="TITLE">[18]代価表01!#REF!</definedName>
    <definedName name="TIVF0.65_4C">#REF!</definedName>
    <definedName name="TJ">#REF!</definedName>
    <definedName name="tji" localSheetId="5">'内訳書(空調・換気）'!tji</definedName>
    <definedName name="tji">[0]!tji</definedName>
    <definedName name="TK">[66]Sheet3!$A$3</definedName>
    <definedName name="TKT">#REF!</definedName>
    <definedName name="TL">#N/A</definedName>
    <definedName name="Ｔｎ">#REF!</definedName>
    <definedName name="TO">#REF!</definedName>
    <definedName name="tomisiro" localSheetId="5">'内訳書(空調・換気）'!tomisiro</definedName>
    <definedName name="tomisiro">[0]!tomisiro</definedName>
    <definedName name="TOSA_1">#REF!</definedName>
    <definedName name="TOSA_2">#REF!</definedName>
    <definedName name="TOSI1">#REF!</definedName>
    <definedName name="TOSI2">#REF!</definedName>
    <definedName name="TOTAL">#REF!</definedName>
    <definedName name="TOV0.65_2C_FEP">#REF!</definedName>
    <definedName name="TOV0.65_2C_ﾋﾟｯﾄ">#REF!</definedName>
    <definedName name="TP">[18]代価表01!#REF!</definedName>
    <definedName name="ｔｒｇｔ" localSheetId="5">'内訳書(空調・換気）'!ｔｒｇｔ</definedName>
    <definedName name="ｔｒｇｔ">[0]!ｔｒｇｔ</definedName>
    <definedName name="trhts" localSheetId="5">'内訳書(空調・換気）'!trhts</definedName>
    <definedName name="trhts">[0]!trhts</definedName>
    <definedName name="TS">#REF!</definedName>
    <definedName name="TSa">#REF!</definedName>
    <definedName name="TT">#REF!</definedName>
    <definedName name="TU">[52]仮設解体!#REF!</definedName>
    <definedName name="TUSECODE">#N/A</definedName>
    <definedName name="TUSEDB">#N/A</definedName>
    <definedName name="TV">[52]仮設解体!#REF!</definedName>
    <definedName name="TWCL">#REF!</definedName>
    <definedName name="TWYL">#REF!</definedName>
    <definedName name="ty">[6]仮設解体!#REF!</definedName>
    <definedName name="TYOKU">#REF!</definedName>
    <definedName name="TYPE_HH">#REF!</definedName>
    <definedName name="TYPE_HH2">#REF!</definedName>
    <definedName name="tyu">[6]仮設解体!#REF!</definedName>
    <definedName name="ＴぐＪＨ" hidden="1">[6]金建代価!#REF!</definedName>
    <definedName name="ＴっＧＨＪき">[6]仮設解体!#REF!</definedName>
    <definedName name="U">#REF!</definedName>
    <definedName name="U_1">#N/A</definedName>
    <definedName name="U_10">#N/A</definedName>
    <definedName name="U_11">#N/A</definedName>
    <definedName name="U_12">#N/A</definedName>
    <definedName name="U_13">#N/A</definedName>
    <definedName name="U_14">#N/A</definedName>
    <definedName name="U_15">#N/A</definedName>
    <definedName name="U_16">#N/A</definedName>
    <definedName name="U_17">#N/A</definedName>
    <definedName name="U_18">#N/A</definedName>
    <definedName name="U_19">#N/A</definedName>
    <definedName name="U_2">#N/A</definedName>
    <definedName name="U_20">#N/A</definedName>
    <definedName name="U_21">#N/A</definedName>
    <definedName name="U_22">#N/A</definedName>
    <definedName name="U_23">#N/A</definedName>
    <definedName name="U_24">#N/A</definedName>
    <definedName name="U_25">#N/A</definedName>
    <definedName name="U_26">#N/A</definedName>
    <definedName name="U_27">#N/A</definedName>
    <definedName name="U_28">#N/A</definedName>
    <definedName name="U_29">#N/A</definedName>
    <definedName name="U_3">#N/A</definedName>
    <definedName name="U_30">#N/A</definedName>
    <definedName name="U_31">#N/A</definedName>
    <definedName name="U_32">#N/A</definedName>
    <definedName name="U_33">#N/A</definedName>
    <definedName name="U_34">#N/A</definedName>
    <definedName name="U_35">#N/A</definedName>
    <definedName name="U_36">#N/A</definedName>
    <definedName name="U_37">#N/A</definedName>
    <definedName name="U_38">#N/A</definedName>
    <definedName name="U_39">#N/A</definedName>
    <definedName name="U_4">#N/A</definedName>
    <definedName name="U_40">#N/A</definedName>
    <definedName name="U_41">#N/A</definedName>
    <definedName name="U_42">#N/A</definedName>
    <definedName name="U_43">#N/A</definedName>
    <definedName name="U_44">#N/A</definedName>
    <definedName name="U_45">#N/A</definedName>
    <definedName name="U_46">#N/A</definedName>
    <definedName name="U_47">#N/A</definedName>
    <definedName name="U_48">#N/A</definedName>
    <definedName name="U_49">#N/A</definedName>
    <definedName name="U_5">#N/A</definedName>
    <definedName name="U_50">#N/A</definedName>
    <definedName name="U_51">#N/A</definedName>
    <definedName name="U_52">#N/A</definedName>
    <definedName name="U_53">#N/A</definedName>
    <definedName name="U_54">#N/A</definedName>
    <definedName name="U_55">#N/A</definedName>
    <definedName name="U_56">#N/A</definedName>
    <definedName name="U_57">#N/A</definedName>
    <definedName name="U_58">#N/A</definedName>
    <definedName name="U_59">#N/A</definedName>
    <definedName name="U_6">#N/A</definedName>
    <definedName name="U_60">#N/A</definedName>
    <definedName name="U_61">#N/A</definedName>
    <definedName name="U_62">#N/A</definedName>
    <definedName name="U_63">#N/A</definedName>
    <definedName name="U_64">#N/A</definedName>
    <definedName name="U_65">#N/A</definedName>
    <definedName name="U_66">#N/A</definedName>
    <definedName name="U_67">#N/A</definedName>
    <definedName name="U_7">#N/A</definedName>
    <definedName name="U_8">#N/A</definedName>
    <definedName name="U_9">#N/A</definedName>
    <definedName name="U･V･BS_ﾌﾞｰｽﾀｰ">#REF!</definedName>
    <definedName name="UB">[52]仮設解体!#REF!</definedName>
    <definedName name="UES10D">#REF!</definedName>
    <definedName name="UJ">[52]仮設解体!#REF!</definedName>
    <definedName name="UK">#REF!</definedName>
    <definedName name="UKK">[14]諸経費!$F$34</definedName>
    <definedName name="UN">[52]仮設解体!#REF!</definedName>
    <definedName name="UNDISP1">[87]代価表!#REF!</definedName>
    <definedName name="UNDISP2">[87]代価表!#REF!</definedName>
    <definedName name="UP">[13]名前一覧表!$A$9</definedName>
    <definedName name="USENAM">[87]代価表!#REF!</definedName>
    <definedName name="UW">#REF!</definedName>
    <definedName name="Ｕ型">#REF!</definedName>
    <definedName name="Ｕ型設置">#REF!</definedName>
    <definedName name="Ｕ型側溝">#REF!</definedName>
    <definedName name="Ｕ型擁壁">#REF!</definedName>
    <definedName name="V">#REF!</definedName>
    <definedName name="V_1">#REF!</definedName>
    <definedName name="V_2">#REF!</definedName>
    <definedName name="V_3">#REF!</definedName>
    <definedName name="V_4">#N/A</definedName>
    <definedName name="ＶＢんＭ">[6]仮設解体!#REF!</definedName>
    <definedName name="VF">[52]仮設解体!#REF!</definedName>
    <definedName name="VP.VU据付">#REF!</definedName>
    <definedName name="VT">[52]仮設解体!#REF!</definedName>
    <definedName name="VU屋内">#REF!</definedName>
    <definedName name="vy">[6]仮設解体!#REF!</definedName>
    <definedName name="W">[52]仮設解体!#REF!</definedName>
    <definedName name="W_1">#REF!</definedName>
    <definedName name="W_10">#REF!</definedName>
    <definedName name="W_11">#REF!</definedName>
    <definedName name="W_12">#REF!</definedName>
    <definedName name="W_13">#REF!</definedName>
    <definedName name="W_14">#REF!</definedName>
    <definedName name="W_15">#REF!</definedName>
    <definedName name="W_2">#REF!</definedName>
    <definedName name="W_3">#REF!</definedName>
    <definedName name="W_4">#REF!</definedName>
    <definedName name="W_5">#REF!</definedName>
    <definedName name="W_50">#REF!</definedName>
    <definedName name="W_6">#REF!</definedName>
    <definedName name="W_7">#REF!</definedName>
    <definedName name="W_70">#REF!</definedName>
    <definedName name="W_8">#REF!</definedName>
    <definedName name="W_9">#REF!</definedName>
    <definedName name="WA_1">#N/A</definedName>
    <definedName name="WA_2">#N/A</definedName>
    <definedName name="WA_3">#N/A</definedName>
    <definedName name="WA_4">#N/A</definedName>
    <definedName name="WD">[61]代一覧!$K$4</definedName>
    <definedName name="ＷＤ７">#REF!</definedName>
    <definedName name="ＷＤ８">#REF!</definedName>
    <definedName name="WE">[52]仮設解体!#REF!</definedName>
    <definedName name="wee">[74]代価表01!#REF!</definedName>
    <definedName name="wer">[6]仮設解体!#REF!</definedName>
    <definedName name="WI">[52]仮設解体!#REF!</definedName>
    <definedName name="WIR_D_34">#REF!</definedName>
    <definedName name="wrn.１７." hidden="1">{#N/A,#N/A,FALSE,"Sheet16";#N/A,#N/A,FALSE,"Sheet16"}</definedName>
    <definedName name="wrn.18." hidden="1">{#N/A,#N/A,FALSE,"Sheet16";#N/A,#N/A,FALSE,"Sheet16"}</definedName>
    <definedName name="wrn.20." hidden="1">{#N/A,#N/A,FALSE,"Sheet16";#N/A,#N/A,FALSE,"Sheet16"}</definedName>
    <definedName name="wrn.41代価印刷." hidden="1">{"41代価表",#N/A,FALSE,"41保温";"41一覧表",#N/A,FALSE,"41保温"}</definedName>
    <definedName name="wrn.42代価印刷." hidden="1">{"42代価表",#N/A,FALSE,"42塗装";"42一覧表",#N/A,FALSE,"42塗装"}</definedName>
    <definedName name="wrn.49代価印刷." hidden="1">{"49代価表",#N/A,FALSE,"49衛生";"49一覧表",#N/A,FALSE,"49衛生"}</definedName>
    <definedName name="wrn.501代価印刷." hidden="1">{"50-1代価表",#N/A,FALSE,"50-1給水弁桝";"50-1一覧表",#N/A,FALSE,"50-1給水弁桝"}</definedName>
    <definedName name="wrn.50代価印刷." hidden="1">{"50代価表",#N/A,FALSE,"50給水";"50一覧表",#N/A,FALSE,"50給水"}</definedName>
    <definedName name="wrn.511代価印刷." hidden="1">{"51-1代価表",#N/A,FALSE,"51-1排水桝";"51-1一覧表",#N/A,FALSE,"51-1排水桝"}</definedName>
    <definedName name="wrn.512代価印刷." hidden="1">{"51-2代価表",#N/A,FALSE,"51-2衛生集計";"51-2一覧表",#N/A,FALSE,"51-2衛生集計"}</definedName>
    <definedName name="wrn.51代価印刷." hidden="1">{"51代価表",#N/A,FALSE,"51排水";"51一覧表",#N/A,FALSE,"51排水"}</definedName>
    <definedName name="wrn.53代価印刷." hidden="1">{"53代価表",#N/A,FALSE,"53給湯";"53一覧表",#N/A,FALSE,"53給湯"}</definedName>
    <definedName name="wrn.55代価印刷." hidden="1">{"55代価表",#N/A,FALSE,"55空調機器";"55一覧表",#N/A,FALSE,"55空調機器"}</definedName>
    <definedName name="wrn.561代価印刷." hidden="1">{"561代価表",#N/A,FALSE,"56-1風道付属品";"56-1一覧表",#N/A,FALSE,"56-1風道付属品"}</definedName>
    <definedName name="wrn.56代価印刷." hidden="1">{"56代価表",#N/A,FALSE,"56風道";"56一覧表",#N/A,FALSE,"56風道"}</definedName>
    <definedName name="wrn.57代価印刷." hidden="1">{"57代価表",#N/A,FALSE,"57配管付属品";"57一覧表",#N/A,FALSE,"57配管付属品"}</definedName>
    <definedName name="wrn.list." hidden="1">{#N/A,#N/A,FALSE,"集計"}</definedName>
    <definedName name="wrn.印刷." hidden="1">{"44)～46)一覧表印刷",#N/A,FALSE,"44)～46)";"44)～46)代価表印刷",#N/A,FALSE,"44)～46)"}</definedName>
    <definedName name="wrn.玉代40114093印刷." hidden="1">{"1)～27)一覧表",#N/A,FALSE,"1)～27)";"1)～27)代価表",#N/A,FALSE,"1)～27)"}</definedName>
    <definedName name="wrn.玉代50415051印刷." hidden="1">{"47)48)一覧表",#N/A,FALSE,"47)､48)";"47)48)代価表",#N/A,FALSE,"47)､48)"}</definedName>
    <definedName name="wrn.玉代51115141印刷." hidden="1">{"49)～52)代価表",#N/A,FALSE,"49)～52)";"49)～52)一覧表",#N/A,FALSE,"49)～52)"}</definedName>
    <definedName name="wrn.玉代5151印刷." hidden="1">{"53)一覧表",#N/A,FALSE,"53)";"53)代価表",#N/A,FALSE,"53)"}</definedName>
    <definedName name="wrn.玉代51615163印刷." hidden="1">{"54)～56)一覧表",#N/A,FALSE,"54)～56)";"５４）～56)代価表",#N/A,FALSE,"54)～56)"}</definedName>
    <definedName name="wrn.種目印刷." hidden="1">{"種目１",#N/A,FALSE,"種目";"種目２",#N/A,FALSE,"種目"}</definedName>
    <definedName name="wrn.代価印刷." hidden="1">{"代価表",#N/A,FALSE,"40配管";"一覧表",#N/A,FALSE,"40配管"}</definedName>
    <definedName name="ＷＳ">[6]金建代価!#REF!</definedName>
    <definedName name="ＷＳＭ">[6]仮設解体!#REF!</definedName>
    <definedName name="ＷＳＸ">[6]仮設解体!#REF!</definedName>
    <definedName name="ww">#REF!</definedName>
    <definedName name="Ｗゆ">[6]仮設解体!#REF!</definedName>
    <definedName name="X">[18]代価表01!#REF!</definedName>
    <definedName name="X109..AJ130_">#N/A</definedName>
    <definedName name="X136..AJ157_">#REF!</definedName>
    <definedName name="X163..AJ184_">#REF!</definedName>
    <definedName name="X189..AJ210_">#REF!</definedName>
    <definedName name="X215..AJ236_">#REF!</definedName>
    <definedName name="X240..AJ262_">#REF!</definedName>
    <definedName name="X3..AJ25_">#REF!</definedName>
    <definedName name="X30..AJ51_">#REF!</definedName>
    <definedName name="X57..AJ78_">#REF!</definedName>
    <definedName name="x5X1368">[88]地権者別!#REF!</definedName>
    <definedName name="X83..AJ104_">#REF!</definedName>
    <definedName name="XA_1">#N/A</definedName>
    <definedName name="Xb">#REF!</definedName>
    <definedName name="XB_1">#N/A</definedName>
    <definedName name="XB_2">#N/A</definedName>
    <definedName name="XB_3">#N/A</definedName>
    <definedName name="XB_4">#N/A</definedName>
    <definedName name="XB_5">#N/A</definedName>
    <definedName name="XB_6">#N/A</definedName>
    <definedName name="XB_7">#N/A</definedName>
    <definedName name="xc">[6]仮設解体!#REF!</definedName>
    <definedName name="ＸＣＶＧＴ">#REF!</definedName>
    <definedName name="XD_1">#N/A</definedName>
    <definedName name="XMIN">#REF!</definedName>
    <definedName name="ＸＰＴ">#REF!</definedName>
    <definedName name="XR">[52]仮設解体!#REF!</definedName>
    <definedName name="xt">[6]金建代価!#REF!</definedName>
    <definedName name="ｘｘ" hidden="1">[2]人件費!#REF!</definedName>
    <definedName name="xxx">#REF!</definedName>
    <definedName name="xxxx">#REF!</definedName>
    <definedName name="xxxxx">#REF!</definedName>
    <definedName name="xxxxxx">#REF!</definedName>
    <definedName name="xxxxxxx">#REF!</definedName>
    <definedName name="xxxxxxxx">#REF!</definedName>
    <definedName name="xxxxxxxxx">#REF!</definedName>
    <definedName name="xxxxxxxxxx">#REF!</definedName>
    <definedName name="xxxxxxxxxxx">#REF!</definedName>
    <definedName name="XZ">#REF!</definedName>
    <definedName name="Y">[18]代価表01!#REF!</definedName>
    <definedName name="Y_1">#REF!</definedName>
    <definedName name="Y_10">#REF!</definedName>
    <definedName name="Y_11">#REF!</definedName>
    <definedName name="Y_12">#REF!</definedName>
    <definedName name="Y_2">#REF!</definedName>
    <definedName name="Y_20">#REF!</definedName>
    <definedName name="Y_3">#REF!</definedName>
    <definedName name="Y_30">#REF!</definedName>
    <definedName name="Y_31">#REF!</definedName>
    <definedName name="Y_32">#REF!</definedName>
    <definedName name="Y_4">#REF!</definedName>
    <definedName name="Y_5">#REF!</definedName>
    <definedName name="Y_6">#REF!</definedName>
    <definedName name="Y_7">#REF!</definedName>
    <definedName name="Y_8">#REF!</definedName>
    <definedName name="Y_9">#REF!</definedName>
    <definedName name="Y_MENU">#REF!</definedName>
    <definedName name="ya" localSheetId="5">'内訳書(空調・換気）'!ya</definedName>
    <definedName name="ya">[0]!ya</definedName>
    <definedName name="YA_1">#N/A</definedName>
    <definedName name="YA_2">#N/A</definedName>
    <definedName name="YA_3">#N/A</definedName>
    <definedName name="YA_4">#N/A</definedName>
    <definedName name="YAITA">#REF!</definedName>
    <definedName name="YAITA1">#REF!</definedName>
    <definedName name="YAITA2">#REF!</definedName>
    <definedName name="YB_1">#N/A</definedName>
    <definedName name="YB_2">#N/A</definedName>
    <definedName name="YB_3">#N/A</definedName>
    <definedName name="YB_4">#N/A</definedName>
    <definedName name="YB_5">#N/A</definedName>
    <definedName name="YB_6">#N/A</definedName>
    <definedName name="YB_7">#N/A</definedName>
    <definedName name="YB_8">#N/A</definedName>
    <definedName name="YB_9">#N/A</definedName>
    <definedName name="YC">[52]仮設解体!#REF!</definedName>
    <definedName name="YC_1">#N/A</definedName>
    <definedName name="YC_2">#N/A</definedName>
    <definedName name="YD_1">#N/A</definedName>
    <definedName name="YH">[52]仮設解体!$B$76:$Y$107</definedName>
    <definedName name="ＹＨＢ">[6]仮設解体!#REF!</definedName>
    <definedName name="ＹＨＢＴ">[6]仮設解体!#REF!</definedName>
    <definedName name="ＹＨＮ">[6]仮設解体!#REF!</definedName>
    <definedName name="ＹＨっＧっＫ">[6]仮設解体!#REF!</definedName>
    <definedName name="ＹＨんＢぎ">[6]仮設解体!#REF!</definedName>
    <definedName name="ＹＨんＢちゅ">[6]金建代価!#REF!</definedName>
    <definedName name="ＹＨんきい">[6]仮設解体!#REF!</definedName>
    <definedName name="ＹＨんぶＫ">[6]仮設解体!#REF!</definedName>
    <definedName name="YI">#REF!</definedName>
    <definedName name="yiu">#N/A</definedName>
    <definedName name="ＹＪこお">[6]仮設解体!#REF!</definedName>
    <definedName name="YN">#REF!</definedName>
    <definedName name="YNC">#REF!</definedName>
    <definedName name="YNDOK">#REF!</definedName>
    <definedName name="YNE">#REF!</definedName>
    <definedName name="YNF">#REF!</definedName>
    <definedName name="YNH">#REF!</definedName>
    <definedName name="YNKCON">#REF!</definedName>
    <definedName name="YNKCON2">#REF!</definedName>
    <definedName name="YNKE">#REF!</definedName>
    <definedName name="YNKNM">#REF!</definedName>
    <definedName name="YNKOU">#REF!</definedName>
    <definedName name="YNKUSS11">#REF!</definedName>
    <definedName name="YNKUSS2">#REF!</definedName>
    <definedName name="YNKX">#REF!</definedName>
    <definedName name="YNOPN">#REF!</definedName>
    <definedName name="YNP11">#REF!</definedName>
    <definedName name="YNP11C">#REF!</definedName>
    <definedName name="YNP11D">#REF!</definedName>
    <definedName name="YNP21C">#REF!</definedName>
    <definedName name="YNP21D">#REF!</definedName>
    <definedName name="YNP21J">#REF!</definedName>
    <definedName name="YNS11">#REF!</definedName>
    <definedName name="YNTEK1">#REF!</definedName>
    <definedName name="YNTEK10">#REF!</definedName>
    <definedName name="YNTEK5">#REF!</definedName>
    <definedName name="YNTEK7C">#REF!</definedName>
    <definedName name="YNTK7D">#REF!</definedName>
    <definedName name="YNTK7KX">#REF!</definedName>
    <definedName name="YNTK7KY">#REF!</definedName>
    <definedName name="YNTK7UX">#REF!</definedName>
    <definedName name="YNTK7UY">#REF!</definedName>
    <definedName name="YNV1">#REF!</definedName>
    <definedName name="YNYAI1">#REF!</definedName>
    <definedName name="YNYAI2">#REF!</definedName>
    <definedName name="YOKO">[30]木建!#REF!</definedName>
    <definedName name="YOKO2">[30]木建!#REF!</definedName>
    <definedName name="YOMU">#REF!</definedName>
    <definedName name="YOSOCODE">#N/A</definedName>
    <definedName name="YOSODB">#N/A</definedName>
    <definedName name="YOSODIR">[64]損失補償金算定調書!$N$1</definedName>
    <definedName name="YOTO">#REF!</definedName>
    <definedName name="YSV">[90]体系!#REF!</definedName>
    <definedName name="YU_1">#N/A</definedName>
    <definedName name="YUKO">[10]共通!$B$4</definedName>
    <definedName name="ＹじＫんＧ">[6]仮設解体!#REF!</definedName>
    <definedName name="Ｙひ">[6]仮設解体!#REF!</definedName>
    <definedName name="ｚ">#REF!</definedName>
    <definedName name="Z_1">#N/A</definedName>
    <definedName name="Z_1017F3C0_A0E0_11D3_B386_000039AC8715_.wvu.PrintArea" hidden="1">#REF!</definedName>
    <definedName name="Z_2">#N/A</definedName>
    <definedName name="Z_3">#REF!</definedName>
    <definedName name="Z_4">#REF!</definedName>
    <definedName name="Z_5">#REF!</definedName>
    <definedName name="Z_6">#REF!</definedName>
    <definedName name="Z_78198781_9C1D_11D3_B227_00507000D327_.wvu.PrintArea" hidden="1">#REF!</definedName>
    <definedName name="Z_CA13CC60_A0BB_11D3_B227_00507000D327_.wvu.PrintArea" hidden="1">#REF!</definedName>
    <definedName name="ZA">#REF!</definedName>
    <definedName name="ＺＣんぼ">#REF!</definedName>
    <definedName name="ZE">[52]仮設解体!#REF!</definedName>
    <definedName name="ZOSA_1">#REF!</definedName>
    <definedName name="ZOSA_2">#REF!</definedName>
    <definedName name="ZOSA_3">#REF!</definedName>
    <definedName name="ZW">[52]仮設解体!#REF!</definedName>
    <definedName name="ＺＸ">[6]仮設解体!#REF!</definedName>
    <definedName name="zxc">[6]仮設解体!#REF!</definedName>
    <definedName name="zyukyo">#REF!</definedName>
    <definedName name="zzzzz">#REF!</definedName>
    <definedName name="α">#REF!</definedName>
    <definedName name="β">#REF!</definedName>
    <definedName name="γ">#REF!</definedName>
    <definedName name="ア">#REF!</definedName>
    <definedName name="あ">#REF!</definedName>
    <definedName name="ｱ1">#REF!</definedName>
    <definedName name="あ１">#REF!</definedName>
    <definedName name="あ１A1">#REF!</definedName>
    <definedName name="ｱ733">[91]数量調書!#REF!</definedName>
    <definedName name="あＤＦＧ">#REF!</definedName>
    <definedName name="あＪ">#REF!</definedName>
    <definedName name="あJ18">#REF!</definedName>
    <definedName name="あＳＤＦＧＨ">#REF!</definedName>
    <definedName name="ああ" localSheetId="5">'内訳書(空調・換気）'!ああ</definedName>
    <definedName name="ああ">[0]!ああ</definedName>
    <definedName name="あああ">#REF!</definedName>
    <definedName name="アアアア">#REF!</definedName>
    <definedName name="ああああ">#REF!</definedName>
    <definedName name="あああああ">#REF!</definedName>
    <definedName name="ああああああ」">'[93]拾出表(1)'!$A$1:$V$5</definedName>
    <definedName name="あああああああ">#REF!</definedName>
    <definedName name="あああああああああああああ" hidden="1">#REF!</definedName>
    <definedName name="ああっｓ">[92]機械複合単価!$AB$45</definedName>
    <definedName name="あい">'[94]拾出表(1)'!$A$1:$V$5</definedName>
    <definedName name="あいう">'[95]内訳（空調）'!#REF!</definedName>
    <definedName name="あいうえお">'[94]拾出表(1)'!$A$1:$V$5</definedName>
    <definedName name="あいうえおか">'[94]拾出表(1)'!$A$1:$V$5</definedName>
    <definedName name="あいうえおかき">'[94]拾出表(1)'!$A$1:$V$5</definedName>
    <definedName name="あうお">#REF!</definedName>
    <definedName name="ｱｽﾌｧﾙﾄ">'[96]代価表19-3,4'!$K$31</definedName>
    <definedName name="ｱｽﾌｧﾙﾄ2">#REF!</definedName>
    <definedName name="ｱｽﾌｧﾙﾄ殻処理">[79]基礎単価!#REF!</definedName>
    <definedName name="ｱｽﾌｧﾙﾄ乳剤PK3">#REF!</definedName>
    <definedName name="ｱｽﾌｧﾙﾄ舗装切断">[79]基礎単価!#REF!</definedName>
    <definedName name="ｱｽﾍﾞｽﾄ現場経費">#REF!</definedName>
    <definedName name="ｱｽﾍﾞｽﾄ現場経費合計">#REF!</definedName>
    <definedName name="ｱｽﾍﾞｽﾄ工事原価">#REF!</definedName>
    <definedName name="ｱｽﾍﾞｽﾄ工事原価合計">#REF!</definedName>
    <definedName name="ｱｽﾍﾞｽﾄ純工">#REF!</definedName>
    <definedName name="ｱｽﾍﾞｽﾄ純工合計">#REF!</definedName>
    <definedName name="ｱｽﾍﾞｽﾄ直工">#REF!</definedName>
    <definedName name="ｱｽﾍﾞｽﾄ直工合計">#REF!</definedName>
    <definedName name="ｱｽﾍﾞｽﾄ直工合計２">#REF!</definedName>
    <definedName name="ｱｽﾍﾞｽﾄ変更直工">#REF!</definedName>
    <definedName name="ｱｾﾁﾚﾝ">#REF!</definedName>
    <definedName name="ｱｯﾌﾟｺﾝ_2P15A×2">[27]複合単価!#REF!</definedName>
    <definedName name="ｱｯﾌﾟｺﾝ_TEL">#REF!</definedName>
    <definedName name="アップコンセント2P15A×2">#REF!</definedName>
    <definedName name="アホ">#REF!</definedName>
    <definedName name="ｱﾙﾐｹｰﾌﾞﾙﾗｯｸ_Ｌ型分岐W_200">#REF!</definedName>
    <definedName name="ｱﾙﾐｹｰﾌﾞﾙﾗｯｸ_Ｌ型分岐W_500">#REF!</definedName>
    <definedName name="ｱﾙﾐｹｰﾌﾞﾙﾗｯｸW_200">#REF!</definedName>
    <definedName name="ｱﾙﾐｹｰﾌﾞﾙﾗｯｸW_500">#REF!</definedName>
    <definedName name="ｱﾙﾐｻｯｼ">#REF!</definedName>
    <definedName name="ｱﾙﾐ建具">'[19]#REF'!#REF!</definedName>
    <definedName name="ｱﾙﾐ建付ﾋ">#N/A</definedName>
    <definedName name="ｱﾙﾐ原">#REF!</definedName>
    <definedName name="アルミ製建具小小計１">#REF!</definedName>
    <definedName name="ｱﾙﾐ変">#REF!</definedName>
    <definedName name="あんＴ">#REF!</definedName>
    <definedName name="アンプ架">#REF!</definedName>
    <definedName name="あ表">#REF!</definedName>
    <definedName name="い">#REF!</definedName>
    <definedName name="い8">#REF!</definedName>
    <definedName name="いＫ">[6]仮設解体!#REF!</definedName>
    <definedName name="いＫＪＨ">[6]仮設解体!#REF!</definedName>
    <definedName name="いＫＭふい">[6]仮設解体!#REF!</definedName>
    <definedName name="いＫむ">[6]仮設解体!#REF!</definedName>
    <definedName name="いＭＪＨＢＴ">[6]仮設解体!#REF!</definedName>
    <definedName name="ぃＹＲＳ">#REF!</definedName>
    <definedName name="いい">#REF!</definedName>
    <definedName name="いいい">#REF!</definedName>
    <definedName name="いいいい">#REF!</definedName>
    <definedName name="いいいいい">[0]!いいいいい</definedName>
    <definedName name="いいいいいい">#REF!</definedName>
    <definedName name="いいいいいいい">[0]!いいいいいいい</definedName>
    <definedName name="いいいいいいいい">[0]!いいいいいいいい</definedName>
    <definedName name="いいいいいいいいい">[0]!いいいいいいいいい</definedName>
    <definedName name="いいいいいいいいいい">[0]!いいいいいいいいいい</definedName>
    <definedName name="いいいいいいいいいいい">[0]!いいいいいいいいいいい</definedName>
    <definedName name="いおＬき">[6]仮設解体!#REF!</definedName>
    <definedName name="いきゅＪ">[6]仮設解体!#REF!</definedName>
    <definedName name="いくＹＨ">[6]仮設解体!#REF!</definedName>
    <definedName name="いくＹＨＪ">[6]仮設解体!#REF!</definedName>
    <definedName name="いっＬこ">[6]仮設解体!#REF!</definedName>
    <definedName name="ｲﾍﾞﾝﾄ用盤">[11]複合・ｺﾝｾﾝﾄ電話!#REF!</definedName>
    <definedName name="いりた">#REF!</definedName>
    <definedName name="いれい">[0]!いれい</definedName>
    <definedName name="ｲﾝｻﾂ">#REF!</definedName>
    <definedName name="ｲﾝﾀｰﾎﾝ_親機_12局用">[27]複合単価!#REF!</definedName>
    <definedName name="ｲﾝﾀｰﾎﾝ_副親機_13局用">[27]複合単価!#REF!</definedName>
    <definedName name="ｲﾝﾀｰﾎﾝ12局">#REF!</definedName>
    <definedName name="う">[57]立木調査!#REF!</definedName>
    <definedName name="うｊｃｆ">#REF!</definedName>
    <definedName name="うＪＫＮＹＨ">[6]仮設解体!#REF!</definedName>
    <definedName name="うＫっＭＢふ">[6]仮設解体!#REF!</definedName>
    <definedName name="うＮＹＴ">[6]仮設解体!#REF!</definedName>
    <definedName name="うＹＴＮ">[6]仮設解体!#REF!</definedName>
    <definedName name="ういＫっＪ">[6]仮設解体!#REF!</definedName>
    <definedName name="うぇＹ">#REF!</definedName>
    <definedName name="う゛お">[6]仮設解体!#REF!</definedName>
    <definedName name="うく">[6]仮設解体!#REF!</definedName>
    <definedName name="うこおぃＪ">[6]金建代価!#REF!</definedName>
    <definedName name="うっＫＨ">[6]仮設解体!#REF!</definedName>
    <definedName name="うよＬきＪ">[6]仮設解体!#REF!</definedName>
    <definedName name="うら２" hidden="1">#REF!</definedName>
    <definedName name="うんＧちゅ">[6]仮設解体!#REF!</definedName>
    <definedName name="うんＴＧ">[6]仮設解体!#REF!</definedName>
    <definedName name="ぇ">[6]仮設解体!#REF!</definedName>
    <definedName name="え">[97]内訳A4W!$X$68</definedName>
    <definedName name="えＤ">[6]仮設解体!#REF!</definedName>
    <definedName name="えＤＣ">[6]仮設解体!#REF!</definedName>
    <definedName name="えＤＣお">[6]仮設解体!#REF!</definedName>
    <definedName name="えＤぐＪＨ">[6]仮設解体!#REF!</definedName>
    <definedName name="えＲ">[6]仮設解体!#REF!</definedName>
    <definedName name="ｴｲﾁﾜﾝ">#REF!</definedName>
    <definedName name="えうＪひい">[6]仮設解体!#REF!</definedName>
    <definedName name="えええ" localSheetId="5">'内訳書(空調・換気）'!えええ</definedName>
    <definedName name="えええ">[0]!えええ</definedName>
    <definedName name="ええええｄ" localSheetId="5">'内訳書(空調・換気）'!ええええｄ</definedName>
    <definedName name="ええええｄ">[0]!ええええｄ</definedName>
    <definedName name="エキスパン">IF(OR(立木移転体積="",立木移転内外=""),TRUE,FALSE)</definedName>
    <definedName name="ｴｽﾜﾝ">#REF!</definedName>
    <definedName name="お" localSheetId="5">'内訳書(空調・換気）'!お</definedName>
    <definedName name="お">[0]!お</definedName>
    <definedName name="ｵ864">#REF!</definedName>
    <definedName name="ぉＫＭＨ">[6]仮設解体!#REF!</definedName>
    <definedName name="おｌ">#REF!</definedName>
    <definedName name="おＬＫっＭＨ">[6]仮設解体!#REF!</definedName>
    <definedName name="おＬきＭＨ">[6]仮設解体!#REF!</definedName>
    <definedName name="おＬじゅＭ">[6]仮設解体!#REF!</definedName>
    <definedName name="おＬっＫＪ">[6]仮設解体!#REF!</definedName>
    <definedName name="おＬっＫっＭ">[6]仮設解体!#REF!</definedName>
    <definedName name="ぉｐ">#REF!</definedName>
    <definedName name="おｐ">[75]土工!#REF!</definedName>
    <definedName name="おい">[6]仮設解体!#REF!</definedName>
    <definedName name="おいＪ">[6]仮設解体!#REF!</definedName>
    <definedName name="おいいっＫＨ">[6]仮設解体!#REF!</definedName>
    <definedName name="おいうＪ">[6]仮設解体!#REF!</definedName>
    <definedName name="ぉいうＹ">[6]仮設解体!#REF!</definedName>
    <definedName name="おぃくＪ">[6]仮設解体!#REF!</definedName>
    <definedName name="おううＭ">[6]仮設解体!#REF!</definedName>
    <definedName name="おお">#REF!</definedName>
    <definedName name="おき">[6]仮設解体!#REF!</definedName>
    <definedName name="が">[15]鏡!#REF!</definedName>
    <definedName name="カーテンウォール少々計">#REF!</definedName>
    <definedName name="ｶｰﾃﾝﾎﾞｯｸｽ">#REF!</definedName>
    <definedName name="ｶｰﾃﾝ現場経費">#REF!</definedName>
    <definedName name="ｶｰﾃﾝ現場経費合計">#REF!</definedName>
    <definedName name="ｶｰﾃﾝ工事原価">#REF!</definedName>
    <definedName name="ｶｰﾃﾝ工事原価合計">#REF!</definedName>
    <definedName name="ｶｰﾃﾝ純工">#REF!</definedName>
    <definedName name="ｶｰﾃﾝ純工合計">#REF!</definedName>
    <definedName name="ｶｰﾃﾝ直工">#REF!</definedName>
    <definedName name="ｶｰﾃﾝ直工合計">#REF!</definedName>
    <definedName name="ｶｰﾃﾝ直工合計２">#REF!</definedName>
    <definedName name="ｶｰﾃﾝ変更直工">#REF!</definedName>
    <definedName name="ｶｳﾝﾀｰ">#REF!</definedName>
    <definedName name="かさ">#REF!</definedName>
    <definedName name="ガス">#REF!</definedName>
    <definedName name="ガス土工事" hidden="1">#REF!</definedName>
    <definedName name="ｶﾞｽ輸送量">#REF!</definedName>
    <definedName name="ｶﾞｿﾘﾝ">#REF!</definedName>
    <definedName name="ｶｯﾀｰﾌﾞﾚｰﾄﾞ30">#REF!</definedName>
    <definedName name="ｶｯﾀｰﾌﾞﾚｰﾄﾞ40">#REF!</definedName>
    <definedName name="ｶｯﾀｰﾌﾞﾚｰﾄﾞ55">#REF!</definedName>
    <definedName name="ｶｯﾀｰﾌﾞﾚｰﾄﾞ60">#REF!</definedName>
    <definedName name="ｶｯﾀｰ運転30㎝">#REF!</definedName>
    <definedName name="ｶｯﾀｰ運転40㎝">#REF!</definedName>
    <definedName name="かに" localSheetId="5">'内訳書(空調・換気）'!かに</definedName>
    <definedName name="かに">[0]!かに</definedName>
    <definedName name="ガラス">[96]ガラス!$I$32</definedName>
    <definedName name="ｶﾞﾗｽＡ">[98]ｶﾞﾗｽＡ!$I$32</definedName>
    <definedName name="ｶﾞﾗｽ原">#REF!</definedName>
    <definedName name="ｶﾞﾗｽ工">#REF!</definedName>
    <definedName name="ｶﾞﾗｽ工１">#REF!</definedName>
    <definedName name="ｶﾞﾗｽ工事">#REF!</definedName>
    <definedName name="ガラス集計">#REF!</definedName>
    <definedName name="ｶﾞﾗｽ変">#REF!</definedName>
    <definedName name="カンマ">#REF!</definedName>
    <definedName name="きＪＨＭ">[6]仮設解体!#REF!</definedName>
    <definedName name="きＪＭＧ">[6]仮設解体!#REF!</definedName>
    <definedName name="きＪＭＹ">[6]仮設解体!#REF!</definedName>
    <definedName name="きいＪＭＨ">[6]仮設解体!#REF!</definedName>
    <definedName name="きいＭＨ">[6]仮設解体!#REF!</definedName>
    <definedName name="きき">#REF!</definedName>
    <definedName name="きじゅ">[6]仮設解体!#REF!</definedName>
    <definedName name="きっＬＭ">[6]仮設解体!#REF!</definedName>
    <definedName name="きっＭＨ">[6]仮設解体!#REF!</definedName>
    <definedName name="きっじゅＭ">[6]仮設解体!#REF!</definedName>
    <definedName name="ｷｭｰﾋﾞｸﾙ">[11]複合・ｺﾝｾﾝﾄ電話!#REF!</definedName>
    <definedName name="キュービクル_７面体">#REF!</definedName>
    <definedName name="キュービクル５面体">#REF!</definedName>
    <definedName name="きゆな">#REF!</definedName>
    <definedName name="グース">#REF!</definedName>
    <definedName name="くく">#REF!</definedName>
    <definedName name="クリア" localSheetId="5">'内訳書(空調・換気）'!クリア</definedName>
    <definedName name="クリア">[0]!クリア</definedName>
    <definedName name="クリア１">[0]!クリア１</definedName>
    <definedName name="クリア２">[0]!クリア２</definedName>
    <definedName name="クリーヤ">#REF!</definedName>
    <definedName name="クリヤー">#REF!</definedName>
    <definedName name="ｸﾚｰﾝ付ﾄﾗｯｸ運転2.9t">#REF!</definedName>
    <definedName name="クロス">'[96]代価表17-1'!$K$31</definedName>
    <definedName name="く体">[6]仮設解体!#REF!</definedName>
    <definedName name="く体統計">#REF!</definedName>
    <definedName name="ケ">#REF!</definedName>
    <definedName name="け">#N/A</definedName>
    <definedName name="ｹS">#REF!</definedName>
    <definedName name="ｹｲﾂｰ">#REF!</definedName>
    <definedName name="ｹｲﾜﾝ">#REF!</definedName>
    <definedName name="ｹｰﾌﾞﾙﾗｯｸ__W_1_000">[27]複合単価!#REF!</definedName>
    <definedName name="ｹｰﾌﾞﾙﾗｯｸ__W_400">[27]複合単価!#REF!</definedName>
    <definedName name="ケーブルラックＬ型W_1000">#REF!</definedName>
    <definedName name="ケーブルラックＬ型W_800">#REF!</definedName>
    <definedName name="ケーブルラックW_1000">#REF!</definedName>
    <definedName name="ケーブルラックW_300">#REF!</definedName>
    <definedName name="ケーブルラックW_800">#REF!</definedName>
    <definedName name="ケーブル電線類">#REF!</definedName>
    <definedName name="ｹｰﾌﾞﾙ埋設標柱_鉄製">[68]複合!$AA$46</definedName>
    <definedName name="こＪむ">[6]仮設解体!#REF!</definedName>
    <definedName name="コード">#REF!</definedName>
    <definedName name="コード範囲">#REF!</definedName>
    <definedName name="ｺｰﾅｰｽﾋﾟｰｶｰ">#REF!</definedName>
    <definedName name="ここm">[0]!ここm</definedName>
    <definedName name="コピー">#REF!</definedName>
    <definedName name="ｺﾞﾑ①">#REF!</definedName>
    <definedName name="ｺﾞﾑ②">#REF!</definedName>
    <definedName name="ｺﾞﾑ③">#REF!</definedName>
    <definedName name="ｺﾞﾑ④">#REF!</definedName>
    <definedName name="ｺﾞﾑｼｰﾄ部">#REF!</definedName>
    <definedName name="ｺﾒﾝﾄ">[18]代価表01!#REF!</definedName>
    <definedName name="ｺﾒﾝﾄ10">[18]代価表01!#REF!</definedName>
    <definedName name="ｺﾒﾝﾄ2">[18]代価表01!#REF!</definedName>
    <definedName name="ｺﾒﾝﾄ3">[18]代価表01!#REF!</definedName>
    <definedName name="コン">#REF!</definedName>
    <definedName name="ｺﾝｸﾘｰﾄ">'[96]ｺﾝｸﾘｰﾄ '!$I$32</definedName>
    <definedName name="ｺﾝｸﾘｰﾄＡ">[98]ｺﾝｸﾘｰﾄＡ!$I$32</definedName>
    <definedName name="コンクリート工">#REF!</definedName>
    <definedName name="ｺﾝｸﾘｰﾄ工事">#REF!</definedName>
    <definedName name="ｺﾝｸﾘｰﾄ工事合計">[100]集計表・内訳!$AN$102</definedName>
    <definedName name="ｺﾝｸﾘｰﾄ混和剤">#REF!</definedName>
    <definedName name="ｺﾝｸﾘｰﾄ柱">[68]複合!$AA$35</definedName>
    <definedName name="ｺﾝｸﾘｰﾄ面積">[30]ｺﾝｸﾘｰﾄ!#REF!</definedName>
    <definedName name="ｺﾝｾﾝﾄ_2P15A×2_E">[27]複合単価!#REF!</definedName>
    <definedName name="ｺﾝｾﾝﾄ_2P15A×2_EWP">[27]複合単価!#REF!</definedName>
    <definedName name="ｺﾝｾﾝﾄ_3P20A×1">[27]複合単価!#REF!</definedName>
    <definedName name="ｺﾝｾﾝﾄ2P15A×2_EWP">#REF!</definedName>
    <definedName name="ｺﾝｾﾝﾄ3P15A250V">#REF!</definedName>
    <definedName name="こんぼ">#REF!</definedName>
    <definedName name="ｺﾝ原">#REF!</definedName>
    <definedName name="ｺﾝ変">#REF!</definedName>
    <definedName name="さ">#REF!</definedName>
    <definedName name="ざ" hidden="1">[101]金建代価!#REF!</definedName>
    <definedName name="さｋｆじゃｓｌ">#REF!</definedName>
    <definedName name="サッシュ工">#REF!</definedName>
    <definedName name="サッシ工">#REF!</definedName>
    <definedName name="サッシ工１">#REF!</definedName>
    <definedName name="サブ1">#N/A</definedName>
    <definedName name="ｻﾝｴ">#REF!</definedName>
    <definedName name="ｻﾝﾀﾞｰｽﾄｰﾝ">#REF!</definedName>
    <definedName name="し">#REF!</definedName>
    <definedName name="じ">[6]仮設解体!#REF!</definedName>
    <definedName name="じＫＬむＢ">[6]仮設解体!#REF!</definedName>
    <definedName name="ｼﾞｰﾂｰ">#REF!</definedName>
    <definedName name="ｼｰﾄ1">#N/A</definedName>
    <definedName name="ｼｰﾄ2">#N/A</definedName>
    <definedName name="ｼｰﾄ3">#N/A</definedName>
    <definedName name="ｼｰﾄ4">#N/A</definedName>
    <definedName name="ｼｰﾄ5">#N/A</definedName>
    <definedName name="シート名_TBL">OFFSET(#REF!,0,0,COUNTA(#REF!)-1,1)</definedName>
    <definedName name="シーリング">#REF!</definedName>
    <definedName name="シーリング１">#REF!</definedName>
    <definedName name="シーリング工">#REF!</definedName>
    <definedName name="ｼﾞｰﾜﾝ">#REF!</definedName>
    <definedName name="じうＹＫＭ">[6]仮設解体!#REF!</definedName>
    <definedName name="じっＫＬ">[6]仮設解体!#REF!</definedName>
    <definedName name="シャッター少々計">#REF!</definedName>
    <definedName name="じゅ">[6]仮設解体!#REF!</definedName>
    <definedName name="ｼｭｳｹｲ">#REF!</definedName>
    <definedName name="ｼｭｰﾄ打設">#REF!</definedName>
    <definedName name="しょ">#REF!</definedName>
    <definedName name="ｼｮｯﾌﾟﾗｲ଼">[11]複合・ｺﾝｾﾝﾄ電話!#REF!</definedName>
    <definedName name="ショップライン">#REF!</definedName>
    <definedName name="すＰ">#REF!</definedName>
    <definedName name="すいしＮ" localSheetId="5">'内訳書(空調・換気）'!すいしＮ</definedName>
    <definedName name="すいしＮ">[0]!すいしＮ</definedName>
    <definedName name="すいしん" localSheetId="5">'内訳書(空調・換気）'!すいしん</definedName>
    <definedName name="すいしん">[0]!すいしん</definedName>
    <definedName name="ずけ">[0]!ずけ</definedName>
    <definedName name="スタイル">#REF!</definedName>
    <definedName name="ｽﾃｺﾝ">#REF!</definedName>
    <definedName name="ｽﾌﾟﾚｰﾔ">'[96]代価表19-11,12'!$K$15</definedName>
    <definedName name="ｽﾗﾌﾞ">[30]ｺﾝｸﾘｰﾄ!#REF!</definedName>
    <definedName name="ｽﾗﾌﾞ1">#REF!</definedName>
    <definedName name="ｽﾗﾌﾞ2">#REF!</definedName>
    <definedName name="ｽﾗﾌﾞ3">#REF!</definedName>
    <definedName name="ｽﾗﾌﾞ4">#REF!</definedName>
    <definedName name="ｽﾗﾌﾞ5">#REF!</definedName>
    <definedName name="ｽﾗﾌﾞLOOP">[30]ｺﾝｸﾘｰﾄ!#REF!</definedName>
    <definedName name="スラブデータ">#REF!</definedName>
    <definedName name="ｽﾗﾌﾞ円">[30]ｺﾝｸﾘｰﾄ!#REF!</definedName>
    <definedName name="ｽﾗﾌﾞ欠球">[30]ｺﾝｸﾘｰﾄ!#REF!</definedName>
    <definedName name="ｽﾗﾌﾞ作業">[83]鉄筋!#REF!</definedName>
    <definedName name="ｽﾗﾌﾞ三角">[30]ｺﾝｸﾘｰﾄ!#REF!</definedName>
    <definedName name="ｽﾗﾌﾞ四角">[30]ｺﾝｸﾘｰﾄ!#REF!</definedName>
    <definedName name="ｽﾗﾌﾞ台形">[30]ｺﾝｸﾘｰﾄ!#REF!</definedName>
    <definedName name="ｾｯﾄｱｯﾌﾟ">#N/A</definedName>
    <definedName name="セメント">[102]資材単価一覧表!$B$26:$I$27</definedName>
    <definedName name="ｾﾙ日打出">#REF!</definedName>
    <definedName name="ｾﾙ日報">#REF!</definedName>
    <definedName name="ｾﾙ表">#REF!</definedName>
    <definedName name="ｾﾙ表2">#REF!</definedName>
    <definedName name="ｾﾙ表打出">#REF!</definedName>
    <definedName name="ｾﾙ幅">[6]仮設解体!#REF!</definedName>
    <definedName name="ｾﾙ幅値複写">#REF!</definedName>
    <definedName name="ｾﾙ幅変化">[6]仮設解体!#REF!</definedName>
    <definedName name="ｾﾙ幅変更">[6]仮設解体!#REF!</definedName>
    <definedName name="その1">#REF!</definedName>
    <definedName name="その11">#REF!</definedName>
    <definedName name="その2">#REF!</definedName>
    <definedName name="その21">#REF!</definedName>
    <definedName name="その3">#REF!</definedName>
    <definedName name="その31">#REF!</definedName>
    <definedName name="その4">#REF!</definedName>
    <definedName name="その41">#REF!</definedName>
    <definedName name="その5">#REF!</definedName>
    <definedName name="その他">[18]代価表01!#REF!</definedName>
    <definedName name="その他１氏名">#REF!</definedName>
    <definedName name="その他１年齢">#REF!</definedName>
    <definedName name="その他2">#REF!</definedName>
    <definedName name="その他２氏名">#REF!</definedName>
    <definedName name="その他２年齢">#REF!</definedName>
    <definedName name="その他３氏名">#REF!</definedName>
    <definedName name="その他３年齢">#REF!</definedName>
    <definedName name="その他４氏名">#REF!</definedName>
    <definedName name="その他４年齢">#REF!</definedName>
    <definedName name="その他５氏名">#REF!</definedName>
    <definedName name="その他５年齢">#REF!</definedName>
    <definedName name="その他６氏名">#REF!</definedName>
    <definedName name="その他６年齢">#REF!</definedName>
    <definedName name="その他７氏名">#REF!</definedName>
    <definedName name="その他７年齢">#REF!</definedName>
    <definedName name="その他器具">#REF!</definedName>
    <definedName name="その他許可年月日">#REF!</definedName>
    <definedName name="その他工事現場管理費">#REF!</definedName>
    <definedName name="その他工事純工">#REF!</definedName>
    <definedName name="その他工事直工">[60]入力②!#REF!</definedName>
    <definedName name="その他工事直工計">[60]入力②!#REF!</definedName>
    <definedName name="その他工事費">[60]入力②!#REF!</definedName>
    <definedName name="その他工事変更直工">[60]入力②!#REF!</definedName>
    <definedName name="その他法令許可年月日">#REF!</definedName>
    <definedName name="その他法令許可番号">#REF!</definedName>
    <definedName name="その他法令条文">#REF!</definedName>
    <definedName name="その他法令文">#REF!</definedName>
    <definedName name="た">#REF!</definedName>
    <definedName name="だ" hidden="1">[29]明細書!#REF!</definedName>
    <definedName name="だい" localSheetId="5">'内訳書(空調・換気）'!だい</definedName>
    <definedName name="だい">[0]!だい</definedName>
    <definedName name="だいか13">[0]!だいか13</definedName>
    <definedName name="ﾀｲﾄﾙ">[18]代価表01!#REF!</definedName>
    <definedName name="ﾀｲﾄﾙ行">#REF!</definedName>
    <definedName name="ﾀｲﾙ">#REF!</definedName>
    <definedName name="ﾀｲﾙ原">#REF!</definedName>
    <definedName name="タイル工">#REF!</definedName>
    <definedName name="ﾀｲﾙ工１">#REF!</definedName>
    <definedName name="ﾀｲﾙ工事">#REF!</definedName>
    <definedName name="ﾀｲﾙ工事合計">[100]集計表・内訳!$AN$232</definedName>
    <definedName name="ﾀｲﾙ変">#REF!</definedName>
    <definedName name="ダクト工">#REF!</definedName>
    <definedName name="たたみ工">#REF!</definedName>
    <definedName name="たて工">#REF!</definedName>
    <definedName name="ﾀﾝﾊﾟｰ運転舗装用">#REF!</definedName>
    <definedName name="ﾀﾝﾊﾟｰ運転埋戻用">#REF!</definedName>
    <definedName name="ﾀﾝﾊﾟｰ運転路盤用">#REF!</definedName>
    <definedName name="ﾀﾞﾝﾊﾟｰ制御盤">[27]複合単価!#REF!</definedName>
    <definedName name="ﾀﾝﾊﾟ締固め">#REF!</definedName>
    <definedName name="ﾀﾞﾝﾌﾟﾄﾗｯｸ11t車">#REF!</definedName>
    <definedName name="ﾀﾞﾝﾌﾟﾄﾗｯｸ4t車">#REF!</definedName>
    <definedName name="ﾀﾝﾌﾞﾗｽｲｯﾁ_1P15A×1_WP">[27]複合単価!#REF!</definedName>
    <definedName name="ﾀﾝﾌﾞﾗｽｲｯﾁ_1P15A×3___PL×1">[27]複合単価!#REF!</definedName>
    <definedName name="ﾁ1">#REF!</definedName>
    <definedName name="ﾁ46">#N/A</definedName>
    <definedName name="ﾁA1">#REF!</definedName>
    <definedName name="チーム名">#REF!</definedName>
    <definedName name="ﾁｪｯｸ">#REF!</definedName>
    <definedName name="ちゅっＨ">[6]金建代価!#REF!</definedName>
    <definedName name="ﾁｮｳｾｲﾘﾝｸﾞFMB">#REF!</definedName>
    <definedName name="づＫ">#REF!</definedName>
    <definedName name="っｌ">#REF!</definedName>
    <definedName name="っｓ" localSheetId="5">'内訳書(空調・換気）'!っｓ</definedName>
    <definedName name="っｓ">[0]!っｓ</definedName>
    <definedName name="ついＲＨんっＫ">[6]仮設解体!#REF!</definedName>
    <definedName name="づお">#REF!</definedName>
    <definedName name="っっＦ">#REF!</definedName>
    <definedName name="っっｌ">#REF!</definedName>
    <definedName name="っっっｌ">#REF!</definedName>
    <definedName name="っっっっｌ">#REF!</definedName>
    <definedName name="っっっっっｌ">#REF!</definedName>
    <definedName name="っっっっっっっｌ">#REF!</definedName>
    <definedName name="っっっっっっっぉ">#REF!</definedName>
    <definedName name="ﾂﾙ1" localSheetId="5">'内訳書(空調・換気）'!ﾂﾙ1</definedName>
    <definedName name="ﾂﾙ1">[0]!ﾂﾙ1</definedName>
    <definedName name="ﾂﾙ10" localSheetId="5">'内訳書(空調・換気）'!ﾂﾙ10</definedName>
    <definedName name="ﾂﾙ10">[0]!ﾂﾙ10</definedName>
    <definedName name="ﾂﾙ11" localSheetId="5">'内訳書(空調・換気）'!ﾂﾙ11</definedName>
    <definedName name="ﾂﾙ11">[0]!ﾂﾙ11</definedName>
    <definedName name="ﾂﾙ2" localSheetId="5">'内訳書(空調・換気）'!ﾂﾙ2</definedName>
    <definedName name="ﾂﾙ2">[0]!ﾂﾙ2</definedName>
    <definedName name="ﾂﾙ3" localSheetId="5">'内訳書(空調・換気）'!ﾂﾙ3</definedName>
    <definedName name="ﾂﾙ3">[0]!ﾂﾙ3</definedName>
    <definedName name="ﾂﾙ4" localSheetId="5">'内訳書(空調・換気）'!ﾂﾙ4</definedName>
    <definedName name="ﾂﾙ4">[0]!ﾂﾙ4</definedName>
    <definedName name="ﾂﾙ5" localSheetId="5">'内訳書(空調・換気）'!ﾂﾙ5</definedName>
    <definedName name="ﾂﾙ5">[0]!ﾂﾙ5</definedName>
    <definedName name="ﾂﾙ6" localSheetId="5">'内訳書(空調・換気）'!ﾂﾙ6</definedName>
    <definedName name="ﾂﾙ6">[0]!ﾂﾙ6</definedName>
    <definedName name="ﾂﾙ7" localSheetId="5">'内訳書(空調・換気）'!ﾂﾙ7</definedName>
    <definedName name="ﾂﾙ7">[0]!ﾂﾙ7</definedName>
    <definedName name="ﾂﾙ8" localSheetId="5">'内訳書(空調・換気）'!ﾂﾙ8</definedName>
    <definedName name="ﾂﾙ8">[0]!ﾂﾙ8</definedName>
    <definedName name="ﾂﾙ9" localSheetId="5">'内訳書(空調・換気）'!ﾂﾙ9</definedName>
    <definedName name="ﾂﾙ9">[0]!ﾂﾙ9</definedName>
    <definedName name="テ">#N/A</definedName>
    <definedName name="て">#REF!</definedName>
    <definedName name="でＮ" hidden="1">[103]配管数拾表!#REF!</definedName>
    <definedName name="ﾃﾞｨｰｾﾞﾙ発電機">[27]複合単価!#REF!</definedName>
    <definedName name="ﾃｲｽﾘｰ">#REF!</definedName>
    <definedName name="ﾃｲﾂｰ">#REF!</definedName>
    <definedName name="ﾃｲﾌｧｲﾌﾞ">#REF!</definedName>
    <definedName name="ﾃｲﾌｫｰ">#REF!</definedName>
    <definedName name="ﾃｲﾜﾝ">#REF!</definedName>
    <definedName name="ﾃﾞｰﾀｰ1">#N/A</definedName>
    <definedName name="ﾃﾞｰﾀｰ10">#N/A</definedName>
    <definedName name="ﾃﾞｰﾀｰ11">#N/A</definedName>
    <definedName name="ﾃﾞｰﾀｰ12">#N/A</definedName>
    <definedName name="ﾃﾞｰﾀｰ13">#N/A</definedName>
    <definedName name="ﾃﾞｰﾀｰ14">#N/A</definedName>
    <definedName name="ﾃﾞｰﾀｰ15">#N/A</definedName>
    <definedName name="ﾃﾞｰﾀｰ2">#N/A</definedName>
    <definedName name="ﾃﾞｰﾀｰ3">#N/A</definedName>
    <definedName name="ﾃﾞｰﾀｰ4">#N/A</definedName>
    <definedName name="ﾃﾞｰﾀｰ5">#N/A</definedName>
    <definedName name="ﾃﾞｰﾀｰ6">#N/A</definedName>
    <definedName name="ﾃﾞｰﾀｰ7">#N/A</definedName>
    <definedName name="ﾃﾞｰﾀｰ8">#N/A</definedName>
    <definedName name="ﾃﾞｰﾀｰ9">#N/A</definedName>
    <definedName name="ﾃﾞｰﾀﾍﾞｰｽ">#REF!</definedName>
    <definedName name="データ入力">#REF!</definedName>
    <definedName name="データ範囲">#REF!</definedName>
    <definedName name="テレビ機器">#REF!</definedName>
    <definedName name="どＭ">#REF!</definedName>
    <definedName name="とい">[0]!とい</definedName>
    <definedName name="どいｔ">[104]仕訳書!#REF!</definedName>
    <definedName name="ﾄｲﾚ呼出押ﾎﾞﾀﾝ">[27]複合単価!#REF!</definedName>
    <definedName name="ﾄｲﾚ呼出表示ﾗﾝﾌﾟ">[27]複合単価!#REF!</definedName>
    <definedName name="ﾄｲﾚ呼出表示装置__5窓用">[27]複合単価!#REF!</definedName>
    <definedName name="ﾄｲﾚ呼出復旧ﾎﾞﾀﾝ">[27]複合単価!#REF!</definedName>
    <definedName name="ﾄﾞｳ">#REF!</definedName>
    <definedName name="ﾄﾞｳ_1">#REF!</definedName>
    <definedName name="とび工">#REF!</definedName>
    <definedName name="とび工１">#REF!</definedName>
    <definedName name="ﾄﾗｯｸｸﾚｰﾝ運転4.8_4.9t">#REF!</definedName>
    <definedName name="ﾄﾗｯｸｸﾚｰﾝ賃料4.9t">#REF!</definedName>
    <definedName name="ﾄﾗｯｸ運転">#REF!</definedName>
    <definedName name="ﾄﾗｯｸ運転2t">#REF!</definedName>
    <definedName name="ﾄﾗｯｸ運転3_3.5t">#REF!</definedName>
    <definedName name="ドラムコンセント">#REF!</definedName>
    <definedName name="トランペットスピーカ">#REF!</definedName>
    <definedName name="なし">#REF!</definedName>
    <definedName name="ななな">#REF!</definedName>
    <definedName name="ぬ">[6]仮設解体!#REF!</definedName>
    <definedName name="ぬいＹＫ">[6]仮設解体!#REF!</definedName>
    <definedName name="の">#REF!</definedName>
    <definedName name="ノーマルベンド">#REF!</definedName>
    <definedName name="ﾉｰﾏﾙﾍﾞﾝﾄﾞ_92">[27]複合単価!#REF!</definedName>
    <definedName name="ﾉｽﾞﾙﾌﾟﾚｰﾄ">#REF!</definedName>
    <definedName name="ﾊﾞｯｸﾎｳ">#REF!</definedName>
    <definedName name="ﾊﾞｯｸﾎｳ0.1・">#REF!</definedName>
    <definedName name="ﾊﾞｯｸﾎｳ0.2">#REF!</definedName>
    <definedName name="ﾊﾞｯｸﾎｳ0.35">#REF!</definedName>
    <definedName name="はつり">#REF!</definedName>
    <definedName name="はつり機械溝">#REF!</definedName>
    <definedName name="はつり工">#REF!</definedName>
    <definedName name="はつり工１">#REF!</definedName>
    <definedName name="バルブ">#REF!</definedName>
    <definedName name="ひＫＪＨ">[6]仮設解体!#REF!</definedName>
    <definedName name="ﾋﾟS">#REF!</definedName>
    <definedName name="ひぃっＫＨ">[6]仮設解体!#REF!</definedName>
    <definedName name="ビープ">#N/A</definedName>
    <definedName name="ふ">[6]仮設解体!#REF!</definedName>
    <definedName name="ふＪきい">[6]仮設解体!#REF!</definedName>
    <definedName name="ふＫじＭＮ">[6]仮設解体!#REF!</definedName>
    <definedName name="ふＫっＪＭ">[6]仮設解体!#REF!</definedName>
    <definedName name="ﾌｧｲﾙ呼出">#REF!</definedName>
    <definedName name="ﾌｧｲﾙ保存">#REF!</definedName>
    <definedName name="ふいＰ">#REF!</definedName>
    <definedName name="ﾌﾞｰｽﾀｰ">[27]複合単価!#REF!</definedName>
    <definedName name="ﾌｰﾁﾝ">[30]ｺﾝｸﾘｰﾄ!#REF!</definedName>
    <definedName name="ﾌｰﾁﾝｸﾞ">#REF!</definedName>
    <definedName name="ふぉＰ">#REF!</definedName>
    <definedName name="ふきっＭ">[6]仮設解体!#REF!</definedName>
    <definedName name="ふた">#REF!</definedName>
    <definedName name="ふっＫＨ">[6]仮設解体!#REF!</definedName>
    <definedName name="ふっＫじ">[6]金建代価!#REF!</definedName>
    <definedName name="ふっＫふＹ">[6]金建代価!#REF!</definedName>
    <definedName name="ぶっく">#REF!</definedName>
    <definedName name="ﾌﾟﾗﾝﾄ工事">#REF!</definedName>
    <definedName name="ぷりんｔ">#REF!</definedName>
    <definedName name="ﾌﾟﾘﾝﾄ">[18]代価表01!#REF!</definedName>
    <definedName name="ﾌﾟﾘﾝﾄﾏｸﾛ">[6]仮設解体!#REF!</definedName>
    <definedName name="プリント選択">#N/A</definedName>
    <definedName name="ﾌﾟﾙﾎﾞｯｸｽ__200×200×100">[27]複合単価!#REF!</definedName>
    <definedName name="ﾌﾟﾙﾎﾞｯｸｽ__200×200×100__SUS">[27]複合単価!#REF!</definedName>
    <definedName name="ﾌﾟﾙﾎﾞｯｸｽ__250×250×200">[27]複合単価!#REF!</definedName>
    <definedName name="ﾌﾟﾙﾎﾞｯｸｽ100°×100__SUS">#REF!</definedName>
    <definedName name="ﾌﾟﾙﾎﾞｯｸｽ200°×200__SUS">#REF!</definedName>
    <definedName name="ﾌﾟﾙﾎﾞｯｸｽ300°×300">#REF!</definedName>
    <definedName name="プルボックス800°×300">#REF!</definedName>
    <definedName name="フロートスイッチ">#REF!</definedName>
    <definedName name="ﾌﾞﾛｯｸ･ﾀｲﾙ工事">#REF!</definedName>
    <definedName name="ﾌﾞﾛｯｸ工">#REF!</definedName>
    <definedName name="ﾌﾞﾛｯｸ工１">#REF!</definedName>
    <definedName name="ベＬ市" hidden="1">{#N/A,#N/A,FALSE,"集計"}</definedName>
    <definedName name="ページ１">[82]コン型枠!$B$4:$Q$54</definedName>
    <definedName name="ﾍﾟｰｼﾞ末">[18]代価表01!#REF!</definedName>
    <definedName name="ぽＬきＪ">[6]仮設解体!#REF!</definedName>
    <definedName name="ぽぃ">[6]仮設解体!#REF!</definedName>
    <definedName name="ぽい">[6]仮設解体!#REF!</definedName>
    <definedName name="ﾎﾞｲﾗ室受水ﾀﾝｸ拾い" localSheetId="5">'内訳書(空調・換気）'!ﾎﾞｲﾗ室受水ﾀﾝｸ拾い</definedName>
    <definedName name="ﾎﾞｲﾗ室受水ﾀﾝｸ拾い">[0]!ﾎﾞｲﾗ室受水ﾀﾝｸ拾い</definedName>
    <definedName name="ﾎﾞｰﾄﾞ">'[96]代価表17-1'!$K$15</definedName>
    <definedName name="ボーリング軟岩１">#REF!</definedName>
    <definedName name="ボーリング粘土">#REF!</definedName>
    <definedName name="ボーリング礫混り">#REF!</definedName>
    <definedName name="ﾎｰﾝｽﾋﾟｰｶ">[27]複合単価!#REF!</definedName>
    <definedName name="ﾎﾟﾝﾌﾟ11.2">#REF!</definedName>
    <definedName name="マクロ">#N/A</definedName>
    <definedName name="まくろ">#REF!</definedName>
    <definedName name="ﾏｸﾛ登録">#REF!</definedName>
    <definedName name="ます">#REF!</definedName>
    <definedName name="ます部材">#REF!</definedName>
    <definedName name="ます部材カタログ">#REF!</definedName>
    <definedName name="ﾏﾝﾎｰﾙ">[27]複合単価!#REF!</definedName>
    <definedName name="み">[6]仮設解体!#REF!</definedName>
    <definedName name="みＬ">[6]仮設解体!#REF!</definedName>
    <definedName name="ﾐｷｻｰ7.5">#REF!</definedName>
    <definedName name="みなす設計">#REF!</definedName>
    <definedName name="メイン">#N/A</definedName>
    <definedName name="メインパネル">[105]!メインパネル</definedName>
    <definedName name="メーカ１">#REF!</definedName>
    <definedName name="ﾒｯｾｰｼﾞ">[6]仮設解体!#REF!</definedName>
    <definedName name="ﾒｯｾｰｼﾞ1">[18]代価表01!#REF!</definedName>
    <definedName name="ﾒｯｾｰｼﾞ10">[6]仮設解体!#REF!</definedName>
    <definedName name="ﾒｯｾｰｼﾞ2">[18]代価表01!#REF!</definedName>
    <definedName name="ﾒｯｾｰｼﾞ20">[6]仮設解体!#REF!</definedName>
    <definedName name="ﾒｯｾｰｼﾞ3">[6]仮設解体!#REF!</definedName>
    <definedName name="ﾒﾆｭ">#REF!</definedName>
    <definedName name="ﾒﾆｭｰ">[18]代価表01!#REF!</definedName>
    <definedName name="ﾒﾆｭｰ1">#REF!</definedName>
    <definedName name="ﾒﾆｭｰ10">[6]仮設解体!#REF!</definedName>
    <definedName name="ﾒﾆｭｰ2">#REF!</definedName>
    <definedName name="ﾒﾆｭｰ3">#REF!</definedName>
    <definedName name="メニューマクロ">#N/A</definedName>
    <definedName name="モルタル">#REF!</definedName>
    <definedName name="ﾓﾙﾀﾙ吹付工">#REF!</definedName>
    <definedName name="やりかた">#REF!</definedName>
    <definedName name="やり方">#REF!</definedName>
    <definedName name="ゆ">[6]仮設解体!#REF!</definedName>
    <definedName name="ゆうゆう" localSheetId="5">'内訳書(空調・換気）'!ゆうゆう</definedName>
    <definedName name="ゆうゆう">[0]!ゆうゆう</definedName>
    <definedName name="ユニット">'[99]（参考）内訳'!$A$1544</definedName>
    <definedName name="ユニット１">#REF!</definedName>
    <definedName name="ﾕﾆ原">#REF!</definedName>
    <definedName name="ﾕﾆ変">#REF!</definedName>
    <definedName name="ﾖｺ計算">#REF!</definedName>
    <definedName name="ﾖｺ小">[26]集計!#REF!</definedName>
    <definedName name="ﾖｺ大">[26]集計!#REF!</definedName>
    <definedName name="ﾗｲﾄｺﾝﾄﾛｰﾙ__1000W">[27]複合単価!#REF!</definedName>
    <definedName name="ライトコントロール_５００Ｗ">#REF!</definedName>
    <definedName name="ﾗｲﾅー損料18" localSheetId="5">'内訳書(空調・換気）'!ﾗｲﾅー損料18</definedName>
    <definedName name="ﾗｲﾅー損料18">[0]!ﾗｲﾅー損料18</definedName>
    <definedName name="ランダム">[76]仮設!#REF!</definedName>
    <definedName name="リース料等" localSheetId="5">[200]入力画面!$C$37</definedName>
    <definedName name="リース料等">[53]入力画面!$C$37</definedName>
    <definedName name="リース料等変更" localSheetId="5">[200]入力画面!$E$37</definedName>
    <definedName name="リース料等変更">[53]入力画面!$E$37</definedName>
    <definedName name="リスト">#N/A</definedName>
    <definedName name="リスト７" localSheetId="5">'内訳書(空調・換気）'!リスト７</definedName>
    <definedName name="リスト７">[0]!リスト７</definedName>
    <definedName name="リスト7_Change" localSheetId="5">'内訳書(空調・換気）'!リスト7_Change</definedName>
    <definedName name="リスト7_Change">[0]!リスト7_Change</definedName>
    <definedName name="リスト8_Change" localSheetId="5">'内訳書(空調・換気）'!リスト8_Change</definedName>
    <definedName name="リスト8_Change">[0]!リスト8_Change</definedName>
    <definedName name="リモートマイク">#REF!</definedName>
    <definedName name="リモコンスイッチ_３Ｌ">#REF!</definedName>
    <definedName name="ループ">#REF!</definedName>
    <definedName name="ルーフドレン">'[106]仕訳書（１期）'!#REF!</definedName>
    <definedName name="るじＫ">[6]仮設解体!#REF!</definedName>
    <definedName name="ﾚｰｽｳｪｲ用J・B__1方出">[27]複合単価!#REF!</definedName>
    <definedName name="ﾚｰｽｳｪｲ用J・B__2方出">[27]複合単価!#REF!</definedName>
    <definedName name="ﾚｰｽｳｪｲ用J・B__3方出">[27]複合単価!#REF!</definedName>
    <definedName name="ロータス">#N/A</definedName>
    <definedName name="ﾛｰﾃﾝｼｮﾝｱｳﾄﾚｯﾄ">[27]複合単価!#REF!</definedName>
    <definedName name="ﾛﾗｰ運転0.8_1.1t">#REF!</definedName>
    <definedName name="ﾛﾗｰ運転3.0_4.0t">#REF!</definedName>
    <definedName name="ﾜｲﾄﾞﾎｰﾝｽﾋﾟｰｶ">[27]複合単価!#REF!</definedName>
    <definedName name="ﾜｲﾄﾞﾎｰﾝ型ｽﾋﾟｰｶｰ">#REF!</definedName>
    <definedName name="ﾜｲﾔｰﾒｯｼｭ">#REF!</definedName>
    <definedName name="ん">#REF!</definedName>
    <definedName name="んＢＶ">#REF!</definedName>
    <definedName name="んＨ">[6]仮設解体!#REF!</definedName>
    <definedName name="んＪきうＨ">[6]金建代価!#REF!</definedName>
    <definedName name="んＭＫ">#REF!</definedName>
    <definedName name="んＭきい">[6]金建代価!#REF!</definedName>
    <definedName name="んＭこうっＪ">[6]仮設解体!#REF!</definedName>
    <definedName name="んＲ">[6]金建代価!#REF!</definedName>
    <definedName name="んっきじゅ">[6]仮設解体!#REF!</definedName>
    <definedName name="んんｎ">#REF!</definedName>
    <definedName name="んんんんん">#REF!</definedName>
    <definedName name="安" hidden="1">#REF!</definedName>
    <definedName name="安全">#REF!</definedName>
    <definedName name="安全手摺">#REF!</definedName>
    <definedName name="安全費">#REF!</definedName>
    <definedName name="位置寸法表">#REF!</definedName>
    <definedName name="委託">[0]!委託</definedName>
    <definedName name="異形管率">#REF!</definedName>
    <definedName name="移__動">#REF!</definedName>
    <definedName name="移転">#REF!</definedName>
    <definedName name="移転工法">#REF!</definedName>
    <definedName name="移転先">#REF!</definedName>
    <definedName name="移動">#REF!</definedName>
    <definedName name="移報器">[27]複合単価!#REF!</definedName>
    <definedName name="一">[96]直接仮設!$C$3</definedName>
    <definedName name="一位代価表">#REF!</definedName>
    <definedName name="一階面積">#REF!</definedName>
    <definedName name="一式">'[107]科目別（庁舎本館）'!$Q$1</definedName>
    <definedName name="一式単価">#REF!</definedName>
    <definedName name="一般運転手">#REF!</definedName>
    <definedName name="一般管理費">#REF!</definedName>
    <definedName name="一般管理費合計">#REF!</definedName>
    <definedName name="一般管理費等">#REF!</definedName>
    <definedName name="一般管理費等計">[60]計算シート!#REF!</definedName>
    <definedName name="一般管理費等対象額">#REF!</definedName>
    <definedName name="一般管理費等率">#REF!</definedName>
    <definedName name="一般管理費変更">#REF!</definedName>
    <definedName name="一般管理費補正">#REF!</definedName>
    <definedName name="一般管理費率">#REF!</definedName>
    <definedName name="一般管理費率補正">#REF!</definedName>
    <definedName name="一般工事１">#REF!</definedName>
    <definedName name="一般費">[109]内訳書!#REF!</definedName>
    <definedName name="一般労務費">#REF!</definedName>
    <definedName name="一部消去">#REF!</definedName>
    <definedName name="印">#N/A</definedName>
    <definedName name="印刷">#REF!</definedName>
    <definedName name="印刷05">#REF!</definedName>
    <definedName name="印刷1">#REF!</definedName>
    <definedName name="印刷10">[6]仮設解体!#REF!</definedName>
    <definedName name="印刷2">#REF!</definedName>
    <definedName name="印刷20">#REF!</definedName>
    <definedName name="印刷3">#REF!</definedName>
    <definedName name="印刷30">#REF!</definedName>
    <definedName name="印刷4">#REF!</definedName>
    <definedName name="印刷40">#REF!</definedName>
    <definedName name="印刷5">#N/A</definedName>
    <definedName name="印刷50">#REF!</definedName>
    <definedName name="印刷6">#N/A</definedName>
    <definedName name="印刷EX">#REF!</definedName>
    <definedName name="印刷マクロ">#N/A</definedName>
    <definedName name="印刷メニュー">[56]変電見積!#REF!</definedName>
    <definedName name="印刷内訳">#REF!</definedName>
    <definedName name="印刷範囲">#REF!</definedName>
    <definedName name="印刷番地">[6]仮設解体!#REF!</definedName>
    <definedName name="印刷番地10">[6]仮設解体!#REF!</definedName>
    <definedName name="印刷分岐">#REF!</definedName>
    <definedName name="印刷変更">#REF!</definedName>
    <definedName name="引込柱12m_19_500kg">#REF!</definedName>
    <definedName name="雨戸">#REF!</definedName>
    <definedName name="雨水">#REF!</definedName>
    <definedName name="運転一般">#REF!</definedName>
    <definedName name="運転一般１">#REF!</definedName>
    <definedName name="運搬">#REF!</definedName>
    <definedName name="運搬土量">#REF!</definedName>
    <definedName name="運搬費">#REF!</definedName>
    <definedName name="営業業種">#REF!</definedName>
    <definedName name="営業補償">#REF!</definedName>
    <definedName name="営繕費">#REF!</definedName>
    <definedName name="衛生1P">#REF!</definedName>
    <definedName name="円÷4">#REF!</definedName>
    <definedName name="円1_2">#REF!</definedName>
    <definedName name="円1_22">[83]土工!#REF!</definedName>
    <definedName name="円1_2体">[76]仮設!#REF!</definedName>
    <definedName name="円1_2面">#N/A</definedName>
    <definedName name="円1_4">#REF!</definedName>
    <definedName name="円1_4体">[76]仮設!#REF!</definedName>
    <definedName name="円1_4面">#N/A</definedName>
    <definedName name="円形">#REF!</definedName>
    <definedName name="円形1">#REF!</definedName>
    <definedName name="円形2">[83]土工!#REF!</definedName>
    <definedName name="円形体">[76]仮設!#REF!</definedName>
    <definedName name="円形面">#N/A</definedName>
    <definedName name="延床面積">#REF!</definedName>
    <definedName name="煙感知器__2種_点検可能型">[27]複合単価!#REF!</definedName>
    <definedName name="煙感知器__2信号">[27]複合単価!#REF!</definedName>
    <definedName name="遠隔操作器">#REF!</definedName>
    <definedName name="遠隔操作盤">#REF!</definedName>
    <definedName name="鉛直砂礫">#REF!</definedName>
    <definedName name="鉛直粘性">#REF!</definedName>
    <definedName name="押し釦">[27]複合単価!#REF!</definedName>
    <definedName name="押ボタン">#REF!</definedName>
    <definedName name="横">#REF!</definedName>
    <definedName name="横２">#REF!</definedName>
    <definedName name="横ｾﾙ">#REF!</definedName>
    <definedName name="横単">#REF!</definedName>
    <definedName name="横列">#REF!</definedName>
    <definedName name="屋根">#REF!</definedName>
    <definedName name="屋根ふき工">#REF!</definedName>
    <definedName name="屋根ふき工１">#REF!</definedName>
    <definedName name="屋根葺工">#REF!</definedName>
    <definedName name="音量調整器３０Ｗ">#REF!</definedName>
    <definedName name="音量調整器６Ｗ">#REF!</definedName>
    <definedName name="下" hidden="1">{#N/A,#N/A,FALSE,"Sheet16";#N/A,#N/A,FALSE,"Sheet16"}</definedName>
    <definedName name="下60_1">[26]集計!#REF!</definedName>
    <definedName name="下60_2">[83]土工!#REF!</definedName>
    <definedName name="下60_3">[30]木建!#REF!</definedName>
    <definedName name="下80_1">[25]西原小仕訳!#REF!</definedName>
    <definedName name="下80_2">[25]西原小仕訳!#REF!</definedName>
    <definedName name="下80_3">[25]西原小仕訳!#REF!</definedName>
    <definedName name="下り線" hidden="1">{#N/A,#N/A,FALSE,"Sheet16";#N/A,#N/A,FALSE,"Sheet16"}</definedName>
    <definedName name="下位単価">#REF!</definedName>
    <definedName name="下請一般監理">#REF!</definedName>
    <definedName name="下請一般監理計">#REF!</definedName>
    <definedName name="下請仮設費計">#REF!</definedName>
    <definedName name="下請現場管理">#REF!</definedName>
    <definedName name="下請現場管理計">#REF!</definedName>
    <definedName name="下請諸経費">#REF!</definedName>
    <definedName name="下層路盤">#REF!</definedName>
    <definedName name="下地">#REF!</definedName>
    <definedName name="仮ｾﾙ幅">[6]仮設解体!#REF!</definedName>
    <definedName name="仮運_100">[28]管土工数量!#REF!</definedName>
    <definedName name="仮運_101">[28]管土工数量!#REF!</definedName>
    <definedName name="仮運_201">[28]管土工数量!#REF!</definedName>
    <definedName name="仮運_301">[28]管土工数量!#REF!</definedName>
    <definedName name="仮住居使用料">#REF!</definedName>
    <definedName name="仮住居所有面積">建物使用面積</definedName>
    <definedName name="仮設">#REF!</definedName>
    <definedName name="仮設_100">[28]管土工数量!#REF!</definedName>
    <definedName name="仮設_101">[28]管土工数量!#REF!</definedName>
    <definedName name="仮設_102">[28]管土工数量!#REF!</definedName>
    <definedName name="仮設_401">[28]管土工数量!#REF!</definedName>
    <definedName name="仮設_501">[28]管土工数量!#REF!</definedName>
    <definedName name="仮設_601">[28]管土工数量!#REF!</definedName>
    <definedName name="仮設Ａ">[98]仮設Ａ!$I$32</definedName>
    <definedName name="仮設原">#REF!</definedName>
    <definedName name="仮設工">#REF!</definedName>
    <definedName name="仮設工事">[110]単価表!$B$4:$H$27</definedName>
    <definedName name="仮設工事合計">[100]集計表・内訳!$AN$24</definedName>
    <definedName name="仮設集計２">[111]仮設集計!#REF!</definedName>
    <definedName name="仮設費">#REF!</definedName>
    <definedName name="仮設変">#REF!</definedName>
    <definedName name="仮番地">[18]代価表01!#REF!</definedName>
    <definedName name="仮番地10">[6]仮設解体!#REF!</definedName>
    <definedName name="価">#REF!</definedName>
    <definedName name="可">#REF!</definedName>
    <definedName name="家屋A_4_クエリー">#REF!</definedName>
    <definedName name="家賃">#REF!</definedName>
    <definedName name="家賃減収">#REF!</definedName>
    <definedName name="科範囲">#REF!</definedName>
    <definedName name="科目タイトル">#REF!</definedName>
    <definedName name="科目マスター">#REF!</definedName>
    <definedName name="科目名">#REF!</definedName>
    <definedName name="科目名称">[113]数量計算書!$B$2</definedName>
    <definedName name="架台数量" hidden="1">[114]複合器具!#REF!</definedName>
    <definedName name="火災設備範囲">#REF!</definedName>
    <definedName name="花壇">#REF!</definedName>
    <definedName name="我那覇">#REF!</definedName>
    <definedName name="会社名">#REF!</definedName>
    <definedName name="解">#REF!</definedName>
    <definedName name="解析単位重量">#REF!</definedName>
    <definedName name="解体">#REF!</definedName>
    <definedName name="解体工事費">#REF!</definedName>
    <definedName name="解体純工事費">#REF!</definedName>
    <definedName name="解体直接工事費">#REF!</definedName>
    <definedName name="解体範囲">#REF!</definedName>
    <definedName name="回数1">#REF!</definedName>
    <definedName name="回数2">#REF!</definedName>
    <definedName name="回数3">#REF!</definedName>
    <definedName name="回数C1">#REF!</definedName>
    <definedName name="回転">'[12]建具廻-1'!$HB$2:$HB$4</definedName>
    <definedName name="悔い">#REF!</definedName>
    <definedName name="改修" localSheetId="5">[200]入力画面!$R$4</definedName>
    <definedName name="改修">[53]入力画面!$R$4</definedName>
    <definedName name="改修採用率">#REF!</definedName>
    <definedName name="改造工事費">#REF!</definedName>
    <definedName name="改頁">#REF!</definedName>
    <definedName name="海上_000">#REF!</definedName>
    <definedName name="海上_001">#REF!</definedName>
    <definedName name="海上_002">#REF!</definedName>
    <definedName name="海上_003">#REF!</definedName>
    <definedName name="海上_1_P">#REF!</definedName>
    <definedName name="海上_2_P">#REF!</definedName>
    <definedName name="海上_3_P">#REF!</definedName>
    <definedName name="開演ブザー">#REF!</definedName>
    <definedName name="開口">#REF!</definedName>
    <definedName name="開口CON">#REF!</definedName>
    <definedName name="開始">#REF!</definedName>
    <definedName name="開始1">#REF!</definedName>
    <definedName name="開始E">#REF!</definedName>
    <definedName name="開始行">#REF!</definedName>
    <definedName name="開始頁">#REF!</definedName>
    <definedName name="階層率">#REF!</definedName>
    <definedName name="階段">[82]コン型枠!$B$199:$Q$234</definedName>
    <definedName name="階段データ">#REF!</definedName>
    <definedName name="外構">#REF!</definedName>
    <definedName name="外構工事">#REF!</definedName>
    <definedName name="外灯_Aﾀｲﾌﾟ">[116]複合!$AA$15</definedName>
    <definedName name="外灯_Bﾀｲﾌﾟ">[116]複合!$AA$16</definedName>
    <definedName name="外灯器具ＨＦ３００Ｗ">#REF!</definedName>
    <definedName name="外灯基礎代価表">[117]代価表!#REF!</definedName>
    <definedName name="外灯盤">[11]複合・ｺﾝｾﾝﾄ電話!#REF!</definedName>
    <definedName name="外部計">[115]一位単価2!#REF!</definedName>
    <definedName name="外部足場">#REF!</definedName>
    <definedName name="外壁">#REF!</definedName>
    <definedName name="概要" localSheetId="5">[200]入力画面!$C$53</definedName>
    <definedName name="概要">[53]入力画面!$C$53</definedName>
    <definedName name="蓋１">#REF!</definedName>
    <definedName name="蓋２">#REF!</definedName>
    <definedName name="各種手元">#REF!</definedName>
    <definedName name="各種助手">#REF!</definedName>
    <definedName name="各人別補償総括表">#REF!</definedName>
    <definedName name="拡声設備範囲">#REF!</definedName>
    <definedName name="確認1">[18]代価表01!#REF!</definedName>
    <definedName name="確認2">[18]代価表01!#REF!</definedName>
    <definedName name="確認3">[6]仮設解体!#REF!</definedName>
    <definedName name="確認申請床面積">#REF!</definedName>
    <definedName name="掛率">#REF!</definedName>
    <definedName name="掛率算定" localSheetId="5">'内訳書(空調・換気）'!掛率算定</definedName>
    <definedName name="掛率算定">[0]!掛率算定</definedName>
    <definedName name="瓦" localSheetId="5">'内訳書(空調・換気）'!瓦</definedName>
    <definedName name="瓦">[0]!瓦</definedName>
    <definedName name="幹線">#REF!</definedName>
    <definedName name="幹線・動力設備工事">#REF!</definedName>
    <definedName name="幹単価">#REF!</definedName>
    <definedName name="換気" localSheetId="5">'内訳書(空調・換気）'!換気</definedName>
    <definedName name="換気">[0]!換気</definedName>
    <definedName name="換気拾い">'[118]86動産'!#REF!</definedName>
    <definedName name="款" localSheetId="5">[200]入力画面!$I$30</definedName>
    <definedName name="款">[53]入力画面!$I$30</definedName>
    <definedName name="環A">#REF!</definedName>
    <definedName name="監視盤">#REF!</definedName>
    <definedName name="監理事務所有無">#REF!</definedName>
    <definedName name="管">#REF!</definedName>
    <definedName name="管GP20">#REF!</definedName>
    <definedName name="管GP25">#REF!</definedName>
    <definedName name="管GP32">#REF!</definedName>
    <definedName name="管GP40">#REF!</definedName>
    <definedName name="管GP50">#REF!</definedName>
    <definedName name="管GP65">#REF!</definedName>
    <definedName name="管GP80">#REF!</definedName>
    <definedName name="管VP75">#REF!</definedName>
    <definedName name="管渠土工">[119]土工集計!#REF!</definedName>
    <definedName name="管空調外装">[120]品衛器!$M$5:$HB$7429</definedName>
    <definedName name="管径">#REF!</definedName>
    <definedName name="管道①">#REF!</definedName>
    <definedName name="管道②">#REF!</definedName>
    <definedName name="管道③">#REF!</definedName>
    <definedName name="管布">#REF!</definedName>
    <definedName name="管歩①">#REF!</definedName>
    <definedName name="管歩②">#REF!</definedName>
    <definedName name="管歩③">#REF!</definedName>
    <definedName name="管歩④">#REF!</definedName>
    <definedName name="管容量">#REF!</definedName>
    <definedName name="管理費">[112]諸経費97!$I$9</definedName>
    <definedName name="管理歩道">#REF!</definedName>
    <definedName name="管理歩道計">#REF!</definedName>
    <definedName name="管理用道路">#REF!</definedName>
    <definedName name="管路断面番号">#REF!</definedName>
    <definedName name="管路断面表示">#REF!</definedName>
    <definedName name="管路土工">#N/A</definedName>
    <definedName name="観風表">#REF!</definedName>
    <definedName name="貫通部">#REF!</definedName>
    <definedName name="間接工事費">[121]単価比較表!$A$2:$D$52</definedName>
    <definedName name="間接費の計">[122]三社見積比較!#REF!</definedName>
    <definedName name="関連撤去工事">[115]一位単価2!#REF!</definedName>
    <definedName name="器材運搬">#REF!</definedName>
    <definedName name="基">#REF!</definedName>
    <definedName name="基02空調ﾀﾞｸﾄ">'[123]別紙明細書(特殊排水)'!#REF!</definedName>
    <definedName name="基03空調配管">'[123]別紙明細書(特殊排水)'!#REF!</definedName>
    <definedName name="基04空調総調">'[123]別紙明細書(特殊排水)'!#REF!</definedName>
    <definedName name="基05換気機器">#REF!</definedName>
    <definedName name="基06換気ﾀﾞｸﾄ">#REF!</definedName>
    <definedName name="基07換気総調">#REF!</definedName>
    <definedName name="基礎">#REF!</definedName>
    <definedName name="基礎・地梁">[82]コン型枠!$B$4:$Q$54</definedName>
    <definedName name="基礎2">#REF!</definedName>
    <definedName name="基礎コン">#REF!</definedName>
    <definedName name="基礎データ">#REF!</definedName>
    <definedName name="基礎掘削工">#REF!</definedName>
    <definedName name="基礎栗石工">#REF!</definedName>
    <definedName name="基礎砕石工">#REF!</definedName>
    <definedName name="基礎砕石工・切込砕石">[79]基礎単価!#REF!</definedName>
    <definedName name="基礎処理工">#REF!</definedName>
    <definedName name="基礎面積">#REF!</definedName>
    <definedName name="基礎梁">#REF!</definedName>
    <definedName name="基礎梁A">#REF!</definedName>
    <definedName name="基礎梁B">#REF!</definedName>
    <definedName name="基本面積">#REF!</definedName>
    <definedName name="既成Ａ">[98]既成Ａ!$I$32</definedName>
    <definedName name="既製">#REF!</definedName>
    <definedName name="既製ｺﾝｸﾘｰﾄ">#REF!</definedName>
    <definedName name="既製ｺﾝｸﾘｰﾄ工事">#REF!</definedName>
    <definedName name="既製ｺﾝｸﾘ工事合計">[100]集計表・内訳!$AN$180</definedName>
    <definedName name="既製ｺ原">#REF!</definedName>
    <definedName name="既製ｺ変">#REF!</definedName>
    <definedName name="既定値">#REF!</definedName>
    <definedName name="機">#REF!</definedName>
    <definedName name="機１" localSheetId="5">[200]入力画面!$P$65</definedName>
    <definedName name="機１">[53]入力画面!$P$65</definedName>
    <definedName name="機１０" localSheetId="5">[200]入力画面!$P$74</definedName>
    <definedName name="機１０">[53]入力画面!$P$74</definedName>
    <definedName name="機１１" localSheetId="5">[200]入力画面!$P$75</definedName>
    <definedName name="機１１">[53]入力画面!$P$75</definedName>
    <definedName name="機１２" localSheetId="5">[200]入力画面!$P$76</definedName>
    <definedName name="機１２">[53]入力画面!$P$76</definedName>
    <definedName name="機２" localSheetId="5">[200]入力画面!$P$66</definedName>
    <definedName name="機２">[53]入力画面!$P$66</definedName>
    <definedName name="機３" localSheetId="5">[200]入力画面!$P$67</definedName>
    <definedName name="機３">[53]入力画面!$P$67</definedName>
    <definedName name="機４" localSheetId="5">[200]入力画面!$P$68</definedName>
    <definedName name="機４">[53]入力画面!$P$68</definedName>
    <definedName name="機５" localSheetId="5">[200]入力画面!$P$69</definedName>
    <definedName name="機５">[53]入力画面!$P$69</definedName>
    <definedName name="機６" localSheetId="5">[200]入力画面!$P$70</definedName>
    <definedName name="機６">[53]入力画面!$P$70</definedName>
    <definedName name="機７" localSheetId="5">[200]入力画面!$P$71</definedName>
    <definedName name="機７">[53]入力画面!$P$71</definedName>
    <definedName name="機８" localSheetId="5">[200]入力画面!$P$72</definedName>
    <definedName name="機８">[53]入力画面!$P$72</definedName>
    <definedName name="機９" localSheetId="5">[200]入力画面!$P$73</definedName>
    <definedName name="機９">[53]入力画面!$P$73</definedName>
    <definedName name="機械">#REF!</definedName>
    <definedName name="機械1P">#REF!</definedName>
    <definedName name="機械その一般管理費" localSheetId="5">[200]一覧表!$K$20</definedName>
    <definedName name="機械その一般管理費">[53]一覧表!$K$20</definedName>
    <definedName name="機械その下一般管理費" localSheetId="5">[200]一覧表!$E$20</definedName>
    <definedName name="機械その下一般管理費">[53]一覧表!$E$20</definedName>
    <definedName name="機械その下仮設費" localSheetId="5">[200]一覧表!$C$20</definedName>
    <definedName name="機械その下仮設費">[53]一覧表!$C$20</definedName>
    <definedName name="機械その下現場管理費" localSheetId="5">[200]一覧表!$D$20</definedName>
    <definedName name="機械その下現場管理費">[53]一覧表!$D$20</definedName>
    <definedName name="機械その共通仮設費" localSheetId="5">[200]一覧表!$G$20</definedName>
    <definedName name="機械その共通仮設費">[53]一覧表!$G$20</definedName>
    <definedName name="機械その原工事" localSheetId="5">[200]一覧表!$B$20</definedName>
    <definedName name="機械その原工事">[53]一覧表!$B$20</definedName>
    <definedName name="機械その現場管理費" localSheetId="5">[200]一覧表!$I$20</definedName>
    <definedName name="機械その現場管理費">[53]一覧表!$I$20</definedName>
    <definedName name="機械その工事原価" localSheetId="5">[200]一覧表!$J$20</definedName>
    <definedName name="機械その工事原価">[53]一覧表!$J$20</definedName>
    <definedName name="機械その純工事費" localSheetId="5">[200]一覧表!$H$20</definedName>
    <definedName name="機械その純工事費">[53]一覧表!$H$20</definedName>
    <definedName name="機械その他" localSheetId="5">[200]入力画面!$C$26</definedName>
    <definedName name="機械その他">[53]入力画面!$C$26</definedName>
    <definedName name="機械その他改修直工">#REF!</definedName>
    <definedName name="機械その他改修直工計">#REF!</definedName>
    <definedName name="機械その他改修変更直工">#REF!</definedName>
    <definedName name="機械その他現場管理費">#REF!</definedName>
    <definedName name="機械その他工事原価">#REF!</definedName>
    <definedName name="機械その他純工">#REF!</definedName>
    <definedName name="機械その他直工">#REF!</definedName>
    <definedName name="機械その他直工計">#REF!</definedName>
    <definedName name="機械その他変更直工">#REF!</definedName>
    <definedName name="機械その直接工事費" localSheetId="5">[200]一覧表!$F$20</definedName>
    <definedName name="機械その直接工事費">[53]一覧表!$F$20</definedName>
    <definedName name="機械その変更" localSheetId="5">[200]入力画面!$E$26</definedName>
    <definedName name="機械その変更">[53]入力画面!$E$26</definedName>
    <definedName name="機械一般" localSheetId="5">[200]入力画面!$C$25</definedName>
    <definedName name="機械一般">[53]入力画面!$C$25</definedName>
    <definedName name="機械一般一般管理費" localSheetId="5">[200]一覧表!$K$17</definedName>
    <definedName name="機械一般一般管理費">[53]一覧表!$K$17</definedName>
    <definedName name="機械一般下一般管理費" localSheetId="5">[200]一覧表!$E$17</definedName>
    <definedName name="機械一般下一般管理費">[53]一覧表!$E$17</definedName>
    <definedName name="機械一般下仮設費" localSheetId="5">[200]一覧表!$C$17</definedName>
    <definedName name="機械一般下仮設費">[53]一覧表!$C$17</definedName>
    <definedName name="機械一般下現場管理費" localSheetId="5">[200]一覧表!$D$17</definedName>
    <definedName name="機械一般下現場管理費">[53]一覧表!$D$17</definedName>
    <definedName name="機械一般共通仮設費" localSheetId="5">[200]一覧表!$G$17</definedName>
    <definedName name="機械一般共通仮設費">[53]一覧表!$G$17</definedName>
    <definedName name="機械一般原工事" localSheetId="5">[200]一覧表!$B$17</definedName>
    <definedName name="機械一般原工事">[53]一覧表!$B$17</definedName>
    <definedName name="機械一般現場管理費" localSheetId="5">[200]一覧表!$I$17</definedName>
    <definedName name="機械一般現場管理費">[53]一覧表!$I$17</definedName>
    <definedName name="機械一般工事原価" localSheetId="5">[200]一覧表!$J$17</definedName>
    <definedName name="機械一般工事原価">[53]一覧表!$J$17</definedName>
    <definedName name="機械一般純工事費" localSheetId="5">[200]一覧表!$H$17</definedName>
    <definedName name="機械一般純工事費">[53]一覧表!$H$17</definedName>
    <definedName name="機械一般直接工事費" localSheetId="5">[200]一覧表!$F$17</definedName>
    <definedName name="機械一般直接工事費">[53]一覧表!$F$17</definedName>
    <definedName name="機械一般変更" localSheetId="5">[200]入力画面!$E$25</definedName>
    <definedName name="機械一般変更">[53]入力画面!$E$25</definedName>
    <definedName name="機械運転">'[99]（参考）内訳'!$A$347</definedName>
    <definedName name="機械運転工">#REF!</definedName>
    <definedName name="機械下請工事原価">#REF!</definedName>
    <definedName name="機械下請工事原価計">[60]計算シート!#REF!</definedName>
    <definedName name="機械下請純工">#REF!</definedName>
    <definedName name="機械下請純工計">[60]計算シート!#REF!</definedName>
    <definedName name="機械改修" localSheetId="5">[200]入力画面!$C$27</definedName>
    <definedName name="機械改修">[53]入力画面!$C$27</definedName>
    <definedName name="機械改修下一般管理費" localSheetId="5">[200]一覧表!$E$23</definedName>
    <definedName name="機械改修下一般管理費">[53]一覧表!$E$23</definedName>
    <definedName name="機械改修下仮設費" localSheetId="5">[200]一覧表!$C$23</definedName>
    <definedName name="機械改修下仮設費">[53]一覧表!$C$23</definedName>
    <definedName name="機械改修下現場管理費" localSheetId="5">[200]一覧表!$D$23</definedName>
    <definedName name="機械改修下現場管理費">[53]一覧表!$D$23</definedName>
    <definedName name="機械改修共通仮設費" localSheetId="5">[200]一覧表!$G$23</definedName>
    <definedName name="機械改修共通仮設費">[53]一覧表!$G$23</definedName>
    <definedName name="機械改修原工事" localSheetId="5">[200]一覧表!$B$23</definedName>
    <definedName name="機械改修原工事">[53]一覧表!$B$23</definedName>
    <definedName name="機械改修現場管理費" localSheetId="5">[200]一覧表!$I$23</definedName>
    <definedName name="機械改修現場管理費">[53]一覧表!$I$23</definedName>
    <definedName name="機械改修工事原価" localSheetId="5">[200]一覧表!$J$23</definedName>
    <definedName name="機械改修工事原価">[53]一覧表!$J$23</definedName>
    <definedName name="機械改修純工事費" localSheetId="5">[200]一覧表!$H$23</definedName>
    <definedName name="機械改修純工事費">[53]一覧表!$H$23</definedName>
    <definedName name="機械改修積上仮設費">[60]入力②!#REF!</definedName>
    <definedName name="機械改修積上現場管理費">[60]入力②!#REF!</definedName>
    <definedName name="機械改修積上現場管理費計">[60]入力②!#REF!</definedName>
    <definedName name="機械改修直工">#REF!</definedName>
    <definedName name="機械改修直工計">#REF!</definedName>
    <definedName name="機械改修直接工事費" localSheetId="5">[200]一覧表!$F$23</definedName>
    <definedName name="機械改修直接工事費">[53]一覧表!$F$23</definedName>
    <definedName name="機械改修変更" localSheetId="5">[200]入力画面!$E$27</definedName>
    <definedName name="機械改修変更">[53]入力画面!$E$27</definedName>
    <definedName name="機械改修変更積上仮設費">[60]入力②!#REF!</definedName>
    <definedName name="機械改修変更積上現場管理費">[60]入力②!#REF!</definedName>
    <definedName name="機械改修変更直工">#REF!</definedName>
    <definedName name="機械器具">'[99]（参考）内訳'!$A$290</definedName>
    <definedName name="機械業者見積額">[60]入力②!#REF!</definedName>
    <definedName name="機械経費">#REF!</definedName>
    <definedName name="機械原価">#REF!</definedName>
    <definedName name="機械原価合計">#REF!</definedName>
    <definedName name="機械現場管理費">#REF!</definedName>
    <definedName name="機械現場経費">#REF!</definedName>
    <definedName name="機械現場経費合計">#REF!</definedName>
    <definedName name="機械工">'[36]機器据付工（不使用）'!#REF!</definedName>
    <definedName name="機械工事原価">#REF!</definedName>
    <definedName name="機械工事原価合計">#REF!</definedName>
    <definedName name="機械合計">#REF!</definedName>
    <definedName name="機械主要機器現場経費">#REF!</definedName>
    <definedName name="機械主要機器現場経費合計">#REF!</definedName>
    <definedName name="機械主要機器工事原価">#REF!</definedName>
    <definedName name="機械主要機器工事原価合計">#REF!</definedName>
    <definedName name="機械主要機器純工">#REF!</definedName>
    <definedName name="機械主要機器純工合計">#REF!</definedName>
    <definedName name="機械主要機器直工">#REF!</definedName>
    <definedName name="機械主要機器直工２">#REF!</definedName>
    <definedName name="機械主要機器直工合計">#REF!</definedName>
    <definedName name="機械主要機器直工合計２">#REF!</definedName>
    <definedName name="機械主要機器変更直工">#REF!</definedName>
    <definedName name="機械純工">#REF!</definedName>
    <definedName name="機械純工合計">#REF!</definedName>
    <definedName name="機械世話役">#REF!</definedName>
    <definedName name="機械積上仮設費">[60]入力②!#REF!</definedName>
    <definedName name="機械積上仮設費計">[60]入力②!#REF!</definedName>
    <definedName name="機械積上仮設費変更">[60]入力②!#REF!</definedName>
    <definedName name="機械積上現場管理費">[60]入力②!#REF!</definedName>
    <definedName name="機械積上現場管理費計">[60]入力②!#REF!</definedName>
    <definedName name="機械積上現場管理費変更">[60]入力②!#REF!</definedName>
    <definedName name="機械設備">#REF!</definedName>
    <definedName name="機械設備工">#REF!</definedName>
    <definedName name="機械直工">#REF!</definedName>
    <definedName name="機械直工２">#REF!</definedName>
    <definedName name="機械直工３">[60]計算シート!#REF!</definedName>
    <definedName name="機械直工計">#REF!</definedName>
    <definedName name="機械直工合計">#REF!</definedName>
    <definedName name="機械直工合計２">#REF!</definedName>
    <definedName name="機械搬入">#REF!</definedName>
    <definedName name="機械複合３">#N/A</definedName>
    <definedName name="機械変更一般">#REF!</definedName>
    <definedName name="機械変更工事原価">#REF!</definedName>
    <definedName name="機械変更主要機器">#REF!</definedName>
    <definedName name="機械変更積上仮設費">[60]入力②!#REF!</definedName>
    <definedName name="機械変更積上現場管理費">[60]入力②!#REF!</definedName>
    <definedName name="機械変更直工">#REF!</definedName>
    <definedName name="機器費">#REF!</definedName>
    <definedName name="機器費範囲">#REF!</definedName>
    <definedName name="機工">#REF!</definedName>
    <definedName name="機工8">#REF!</definedName>
    <definedName name="機単１">[102]資材単価一覧表!$D$457:$I$500</definedName>
    <definedName name="機単２">[102]資材単価一覧表!$O$456:$T$491</definedName>
    <definedName name="機賃">[102]資材単価一覧表!$D$507:$I$540</definedName>
    <definedName name="気中開閉器7.2KV_200A">#REF!</definedName>
    <definedName name="規____格">#REF!</definedName>
    <definedName name="規格">[124]数量規格!$B$6:$G$3316</definedName>
    <definedName name="記入">#REF!</definedName>
    <definedName name="記入表">#REF!</definedName>
    <definedName name="記入表2">#REF!</definedName>
    <definedName name="起動押しﾎﾞﾀﾝ__FP用">[27]複合単価!#REF!</definedName>
    <definedName name="技術管理費">#REF!</definedName>
    <definedName name="技術経費">#REF!</definedName>
    <definedName name="技術費">#REF!</definedName>
    <definedName name="擬石吹付計算書">#N/A</definedName>
    <definedName name="休憩時間操作盤">#REF!</definedName>
    <definedName name="休憩時間表示盤">#REF!</definedName>
    <definedName name="吸出防止">#REF!</definedName>
    <definedName name="給湯">#REF!</definedName>
    <definedName name="給油設備" hidden="1">{#N/A,#N/A,FALSE,"Sheet16";#N/A,#N/A,FALSE,"Sheet16"}</definedName>
    <definedName name="給油設備内訳" hidden="1">{#N/A,#N/A,FALSE,"Sheet16";#N/A,#N/A,FALSE,"Sheet16"}</definedName>
    <definedName name="居">#REF!</definedName>
    <definedName name="居住者">#REF!</definedName>
    <definedName name="居住者A">[125]居住者データ!$A$3:$AJ$27</definedName>
    <definedName name="供用_101">#REF!</definedName>
    <definedName name="供用_101_P">#REF!</definedName>
    <definedName name="供用_102">#REF!</definedName>
    <definedName name="供用_102_P">#REF!</definedName>
    <definedName name="供用_P">#REF!</definedName>
    <definedName name="共通" localSheetId="5">'内訳書(空調・換気）'!共通</definedName>
    <definedName name="共通">[0]!共通</definedName>
    <definedName name="共通1">[89]木建!#REF!</definedName>
    <definedName name="共通仮設">#REF!</definedName>
    <definedName name="共通仮設工事">#REF!</definedName>
    <definedName name="共通仮設費">#REF!</definedName>
    <definedName name="共通仮設費計">[60]計算シート!#REF!</definedName>
    <definedName name="共通仮設費合計">#REF!</definedName>
    <definedName name="共通仮設費対象額">#REF!</definedName>
    <definedName name="共通仮設費変更">#REF!</definedName>
    <definedName name="共通仮設費補正値" localSheetId="5">[200]入力画面!$M$49</definedName>
    <definedName name="共通仮設費補正値">[53]入力画面!$M$49</definedName>
    <definedName name="共通仮設費率">#REF!</definedName>
    <definedName name="共通仮設費率表">#REF!</definedName>
    <definedName name="共通単価">#REF!</definedName>
    <definedName name="共通費計">#REF!</definedName>
    <definedName name="共通費計算書">#REF!</definedName>
    <definedName name="共通費計算書2">#REF!</definedName>
    <definedName name="共用">#REF!</definedName>
    <definedName name="協議B">'[4]86動産'!#REF!</definedName>
    <definedName name="協議機械">'[65]植栽 (1)'!#REF!</definedName>
    <definedName name="協議書1">'[126]86動産'!#REF!</definedName>
    <definedName name="協議書乙１">#REF!</definedName>
    <definedName name="協議書乙２">#REF!</definedName>
    <definedName name="協議書甲">#REF!</definedName>
    <definedName name="鏡１">#REF!</definedName>
    <definedName name="鏡２">#REF!</definedName>
    <definedName name="鏡３">#REF!</definedName>
    <definedName name="鏡４">#REF!</definedName>
    <definedName name="鏡印刷">#N/A</definedName>
    <definedName name="仰角点検台設置夜">#REF!</definedName>
    <definedName name="仰点台設置夜特">#REF!</definedName>
    <definedName name="業者見積額">#REF!</definedName>
    <definedName name="業者指名">#REF!</definedName>
    <definedName name="業務名1">#REF!</definedName>
    <definedName name="業務名2">#REF!</definedName>
    <definedName name="曲管">#REF!</definedName>
    <definedName name="均しコン">#REF!</definedName>
    <definedName name="金__額">#REF!</definedName>
    <definedName name="金_額">[20]代価表!#REF!</definedName>
    <definedName name="金額">#REF!</definedName>
    <definedName name="金額1">#REF!</definedName>
    <definedName name="金額表">#REF!</definedName>
    <definedName name="金建">#REF!</definedName>
    <definedName name="金建１">#REF!</definedName>
    <definedName name="金建１０">#REF!</definedName>
    <definedName name="金建１１">#REF!</definedName>
    <definedName name="金建１２">#REF!</definedName>
    <definedName name="金建１３">#REF!</definedName>
    <definedName name="金建１４">#REF!</definedName>
    <definedName name="金建１５">#REF!</definedName>
    <definedName name="金建１６">#REF!</definedName>
    <definedName name="金建１７">#REF!</definedName>
    <definedName name="金建１８">#REF!</definedName>
    <definedName name="金建１９">#REF!</definedName>
    <definedName name="金建２">#REF!</definedName>
    <definedName name="金建２０">#REF!</definedName>
    <definedName name="金建２１">#REF!</definedName>
    <definedName name="金建３">[127]鉄骨1!#REF!</definedName>
    <definedName name="金建４">#REF!</definedName>
    <definedName name="金建５">#REF!</definedName>
    <definedName name="金建６">#REF!</definedName>
    <definedName name="金建７">#REF!</definedName>
    <definedName name="金建８">#REF!</definedName>
    <definedName name="金建９">#REF!</definedName>
    <definedName name="金建Ａ">[98]金建Ａ!$I$32</definedName>
    <definedName name="金建Ｂ">#REF!</definedName>
    <definedName name="金建Ｃ">#REF!</definedName>
    <definedName name="金建Ｄ">#REF!</definedName>
    <definedName name="金建Ｅ">#REF!</definedName>
    <definedName name="金建Ｆ">#REF!</definedName>
    <definedName name="金建Ｇ">#REF!</definedName>
    <definedName name="金建具集計">#REF!</definedName>
    <definedName name="金建工事合計">[100]集計表・内訳!$AN$416</definedName>
    <definedName name="金建少々計①">[100]集計表・内訳!$AN$391</definedName>
    <definedName name="金建少々計②">[100]集計表・内訳!$AN$415</definedName>
    <definedName name="金建少々計③">[100]集計表・内訳!#REF!</definedName>
    <definedName name="金原">#REF!</definedName>
    <definedName name="金城">#REF!</definedName>
    <definedName name="金属">[96]金属工事!$I$32</definedName>
    <definedName name="金属Ａ">[98]金属Ａ!$I$32</definedName>
    <definedName name="金属工事">#REF!</definedName>
    <definedName name="金属工事1">#REF!</definedName>
    <definedName name="金属工事2">#REF!</definedName>
    <definedName name="金属工事合計">[100]集計表・内訳!$AN$312</definedName>
    <definedName name="金属製建具">#REF!</definedName>
    <definedName name="金属製建具１">#REF!</definedName>
    <definedName name="金属製建具工事">#REF!</definedName>
    <definedName name="金変">#REF!</definedName>
    <definedName name="九">[96]石工事!$C$3</definedName>
    <definedName name="区分表">#REF!</definedName>
    <definedName name="玖珂上下一位代価" hidden="1">{#N/A,#N/A,FALSE,"Sheet16";#N/A,#N/A,FALSE,"Sheet16"}</definedName>
    <definedName name="玖珂上見積比較表" hidden="1">{#N/A,#N/A,FALSE,"Sheet16";#N/A,#N/A,FALSE,"Sheet16"}</definedName>
    <definedName name="玖珂上単価比較表" hidden="1">{#N/A,#N/A,FALSE,"Sheet16";#N/A,#N/A,FALSE,"Sheet16"}</definedName>
    <definedName name="躯体コン">#REF!</definedName>
    <definedName name="空調" localSheetId="5">'内訳書(空調・換気）'!空調</definedName>
    <definedName name="空調">[0]!空調</definedName>
    <definedName name="空調1P">#REF!</definedName>
    <definedName name="空調設計">#REF!</definedName>
    <definedName name="空調設備">#REF!</definedName>
    <definedName name="串ざし">#N/A</definedName>
    <definedName name="掘削機械">#REF!</definedName>
    <definedName name="掘削人力">#REF!</definedName>
    <definedName name="栗石面積">[83]土工!#REF!</definedName>
    <definedName name="鍬止０．５">[128]単価表!$B$336</definedName>
    <definedName name="鍬止０．６">[128]単価表!$B$418</definedName>
    <definedName name="鍬止擁壁">#REF!</definedName>
    <definedName name="型原">#REF!</definedName>
    <definedName name="型板ｰ6">#REF!</definedName>
    <definedName name="型変">#REF!</definedName>
    <definedName name="型枠">#REF!</definedName>
    <definedName name="型枠_小型">#REF!</definedName>
    <definedName name="型枠_小型Ⅱ">#REF!</definedName>
    <definedName name="型枠_鉄筋">#REF!</definedName>
    <definedName name="型枠_無筋">#REF!</definedName>
    <definedName name="型枠Ａ">[98]型枠Ａ!$I$32</definedName>
    <definedName name="型枠均し">#REF!</definedName>
    <definedName name="型枠工">#REF!</definedName>
    <definedName name="型枠工１">#REF!</definedName>
    <definedName name="型枠工事">#REF!</definedName>
    <definedName name="型枠工事合計">[100]集計表・内訳!$AN$128</definedName>
    <definedName name="型枠作業">[30]ｺﾝｸﾘｰﾄ!#REF!</definedName>
    <definedName name="型枠鉄無">#REF!</definedName>
    <definedName name="契約期間">#REF!</definedName>
    <definedName name="契約起案">#REF!</definedName>
    <definedName name="契約書の有無">#REF!</definedName>
    <definedName name="契約年月日">#REF!</definedName>
    <definedName name="契約保証">#REF!</definedName>
    <definedName name="契約保証しない" localSheetId="5">[200]入力画面!$O$14</definedName>
    <definedName name="契約保証しない">[53]入力画面!$O$14</definedName>
    <definedName name="契約保証する" localSheetId="5">[200]入力画面!$O$13</definedName>
    <definedName name="契約保証する">[53]入力画面!$O$13</definedName>
    <definedName name="契約保証補正値" localSheetId="5">[200]入力画面!$O$12</definedName>
    <definedName name="契約保証補正値">[53]入力画面!$O$12</definedName>
    <definedName name="契約補償費">[60]計算シート!#REF!</definedName>
    <definedName name="経済">[104]別表!#REF!</definedName>
    <definedName name="経済比較">[104]立木調査!#REF!</definedName>
    <definedName name="経済比較表">[104]立木調査!#REF!</definedName>
    <definedName name="経費">#REF!</definedName>
    <definedName name="経費機械">[0]!経費機械</definedName>
    <definedName name="経費率">[15]鏡!#REF!</definedName>
    <definedName name="継続?">#REF!</definedName>
    <definedName name="継続2">#REF!</definedName>
    <definedName name="罫仕">#REF!</definedName>
    <definedName name="罫拾">#REF!</definedName>
    <definedName name="罫拾い">[83]土工!#REF!</definedName>
    <definedName name="罫拾い2">[30]木建!#REF!</definedName>
    <definedName name="罫集">#REF!</definedName>
    <definedName name="罫集計">[26]集計!#REF!</definedName>
    <definedName name="罫線">#REF!</definedName>
    <definedName name="罫線_実線で格子">#REF!</definedName>
    <definedName name="罫線2">#REF!</definedName>
    <definedName name="罫線3">#REF!</definedName>
    <definedName name="罫線4">#REF!</definedName>
    <definedName name="罫線の複写">#REF!</definedName>
    <definedName name="罫線拾">[83]内装!#REF!</definedName>
    <definedName name="罫線集">[69]内装!#REF!</definedName>
    <definedName name="罫代">#REF!</definedName>
    <definedName name="罫内">#REF!</definedName>
    <definedName name="計">'[112]仕訳 97'!$G$21</definedName>
    <definedName name="計1">#REF!</definedName>
    <definedName name="計①1">#REF!</definedName>
    <definedName name="計①2">#REF!</definedName>
    <definedName name="計①3">#REF!</definedName>
    <definedName name="計2">[129]内訳書!$AP$2</definedName>
    <definedName name="計②1">#REF!</definedName>
    <definedName name="計②2">#REF!</definedName>
    <definedName name="計②3">#REF!</definedName>
    <definedName name="計③1">#REF!</definedName>
    <definedName name="計③2">#REF!</definedName>
    <definedName name="計③3">#REF!</definedName>
    <definedName name="計④1">#REF!</definedName>
    <definedName name="計④2">#REF!</definedName>
    <definedName name="計④3">#REF!</definedName>
    <definedName name="計⑤1">#REF!</definedName>
    <definedName name="計⑤2">#REF!</definedName>
    <definedName name="計⑤3">#REF!</definedName>
    <definedName name="計⑥1">#REF!</definedName>
    <definedName name="計⑥2">#REF!</definedName>
    <definedName name="計⑥3">#REF!</definedName>
    <definedName name="計⑦1">#REF!</definedName>
    <definedName name="計⑦2">#REF!</definedName>
    <definedName name="計⑦3">#REF!</definedName>
    <definedName name="計⑧1">#REF!</definedName>
    <definedName name="計⑧2">#REF!</definedName>
    <definedName name="計⑧3">#REF!</definedName>
    <definedName name="計⑨1">#REF!</definedName>
    <definedName name="計⑨2">#REF!</definedName>
    <definedName name="計⑨3">#REF!</definedName>
    <definedName name="計⑩1">#REF!</definedName>
    <definedName name="計⑩2">#REF!</definedName>
    <definedName name="計⑩3">#REF!</definedName>
    <definedName name="計⑪1">#REF!</definedName>
    <definedName name="計⑪2">#REF!</definedName>
    <definedName name="計⑪3">#REF!</definedName>
    <definedName name="計⑫1">#REF!</definedName>
    <definedName name="計⑫2">#REF!</definedName>
    <definedName name="計⑫3">#REF!</definedName>
    <definedName name="計⑬1">#REF!</definedName>
    <definedName name="計⑬2">#REF!</definedName>
    <definedName name="計⑬3">#REF!</definedName>
    <definedName name="計⑭1">#REF!</definedName>
    <definedName name="計⑭2">#REF!</definedName>
    <definedName name="計⑭3">#REF!</definedName>
    <definedName name="計⑮1">#REF!</definedName>
    <definedName name="計⑮2">#REF!</definedName>
    <definedName name="計⑮3">#REF!</definedName>
    <definedName name="計⑯1">#REF!</definedName>
    <definedName name="計⑯2">#REF!</definedName>
    <definedName name="計⑯3">#REF!</definedName>
    <definedName name="計⑰1">#REF!</definedName>
    <definedName name="計⑰2">#REF!</definedName>
    <definedName name="計⑰3">#REF!</definedName>
    <definedName name="計ﾌﾞﾛｰ1">#REF!</definedName>
    <definedName name="計ﾌﾞﾛｰ2">#REF!</definedName>
    <definedName name="計ﾌﾞﾛｰ3">#REF!</definedName>
    <definedName name="計ﾌﾞﾛｰ4">#REF!</definedName>
    <definedName name="計ﾌﾞﾛｰ5">#REF!</definedName>
    <definedName name="計ﾌﾞﾛｰ6">#REF!</definedName>
    <definedName name="計画準備">#REF!</definedName>
    <definedName name="計画準備直人">#REF!</definedName>
    <definedName name="計算">#REF!</definedName>
    <definedName name="計算A1">#REF!</definedName>
    <definedName name="計算A2">#REF!</definedName>
    <definedName name="計算E">#REF!</definedName>
    <definedName name="計算H1">#REF!</definedName>
    <definedName name="計算H2">#REF!</definedName>
    <definedName name="計算W1">#REF!</definedName>
    <definedName name="計算W2">#REF!</definedName>
    <definedName name="計算W3">#REF!</definedName>
    <definedName name="計算W4">#REF!</definedName>
    <definedName name="計算式">[105]!計算式</definedName>
    <definedName name="計算書">#REF!</definedName>
    <definedName name="計算書表題">#REF!</definedName>
    <definedName name="軽作業員">#REF!</definedName>
    <definedName name="軽油陸上用">#REF!</definedName>
    <definedName name="桁数">#REF!</definedName>
    <definedName name="桁数SUB">#REF!</definedName>
    <definedName name="欠球">[83]土工!#REF!</definedName>
    <definedName name="欠球2">[83]土工!#REF!</definedName>
    <definedName name="決定">#REF!</definedName>
    <definedName name="結合">#REF!</definedName>
    <definedName name="結合2">#REF!</definedName>
    <definedName name="月_1日">#REF!</definedName>
    <definedName name="件数">#REF!</definedName>
    <definedName name="件名">#REF!</definedName>
    <definedName name="建１" localSheetId="5">[200]入力画面!$Q$65</definedName>
    <definedName name="建１">[53]入力画面!$Q$65</definedName>
    <definedName name="建１０" localSheetId="5">[200]入力画面!$Q$74</definedName>
    <definedName name="建１０">[53]入力画面!$Q$74</definedName>
    <definedName name="建１１" localSheetId="5">[200]入力画面!$Q$75</definedName>
    <definedName name="建１１">[53]入力画面!$Q$75</definedName>
    <definedName name="建１２" localSheetId="5">[200]入力画面!$Q$76</definedName>
    <definedName name="建１２">[53]入力画面!$Q$76</definedName>
    <definedName name="建１３" localSheetId="5">[200]入力画面!$Q$77</definedName>
    <definedName name="建１３">[53]入力画面!$Q$77</definedName>
    <definedName name="建１４" localSheetId="5">[200]入力画面!$Q$78</definedName>
    <definedName name="建１４">[53]入力画面!$Q$78</definedName>
    <definedName name="建１５" localSheetId="5">[200]入力画面!$Q$79</definedName>
    <definedName name="建１５">[53]入力画面!$Q$79</definedName>
    <definedName name="建１６" localSheetId="5">[200]入力画面!$Q$80</definedName>
    <definedName name="建１６">[53]入力画面!$Q$80</definedName>
    <definedName name="建１７" localSheetId="5">[200]入力画面!$Q$81</definedName>
    <definedName name="建１７">[53]入力画面!$Q$81</definedName>
    <definedName name="建１８" localSheetId="5">[200]入力画面!$Q$82</definedName>
    <definedName name="建１８">[53]入力画面!$Q$82</definedName>
    <definedName name="建１９" localSheetId="5">[200]入力画面!$Q$83</definedName>
    <definedName name="建１９">[53]入力画面!$Q$83</definedName>
    <definedName name="建２" localSheetId="5">[200]入力画面!$Q$66</definedName>
    <definedName name="建２">[53]入力画面!$Q$66</definedName>
    <definedName name="建２０" localSheetId="5">[200]入力画面!$Q$84</definedName>
    <definedName name="建２０">[53]入力画面!$Q$84</definedName>
    <definedName name="建２１" localSheetId="5">[200]入力画面!$Q$85</definedName>
    <definedName name="建２１">[53]入力画面!$Q$85</definedName>
    <definedName name="建２２" localSheetId="5">[200]入力画面!$Q$86</definedName>
    <definedName name="建２２">[53]入力画面!$Q$86</definedName>
    <definedName name="建３" localSheetId="5">[200]入力画面!$Q$67</definedName>
    <definedName name="建３">[53]入力画面!$Q$67</definedName>
    <definedName name="建４" localSheetId="5">[200]入力画面!$Q$68</definedName>
    <definedName name="建４">[53]入力画面!$Q$68</definedName>
    <definedName name="建５" localSheetId="5">[200]入力画面!$Q$69</definedName>
    <definedName name="建５">[53]入力画面!$Q$69</definedName>
    <definedName name="建６" localSheetId="5">[200]入力画面!$Q$70</definedName>
    <definedName name="建６">[53]入力画面!$Q$70</definedName>
    <definedName name="建７" localSheetId="5">[200]入力画面!$Q$71</definedName>
    <definedName name="建７">[53]入力画面!$Q$71</definedName>
    <definedName name="建８" localSheetId="5">[200]入力画面!$Q$72</definedName>
    <definedName name="建８">[53]入力画面!$Q$72</definedName>
    <definedName name="建９" localSheetId="5">[200]入力画面!$Q$73</definedName>
    <definedName name="建９">[53]入力画面!$Q$73</definedName>
    <definedName name="建ぺい率">#REF!</definedName>
    <definedName name="建具">#REF!</definedName>
    <definedName name="建具工">#REF!</definedName>
    <definedName name="建具工１">#REF!</definedName>
    <definedName name="建込み工">[79]基礎単価!#REF!</definedName>
    <definedName name="建築">#REF!</definedName>
    <definedName name="建築２">#REF!</definedName>
    <definedName name="建築Ｊ積上現場管理費計">[60]入力②!#REF!</definedName>
    <definedName name="建築その一般管理費" localSheetId="5">[200]一覧表!$K$32</definedName>
    <definedName name="建築その一般管理費">[53]一覧表!$K$32</definedName>
    <definedName name="建築その下一般管理費" localSheetId="5">[200]一覧表!$E$32</definedName>
    <definedName name="建築その下一般管理費">[53]一覧表!$E$32</definedName>
    <definedName name="建築その下仮設費" localSheetId="5">[200]一覧表!$C$32</definedName>
    <definedName name="建築その下仮設費">[53]一覧表!$C$32</definedName>
    <definedName name="建築その下現場管理費" localSheetId="5">[200]一覧表!$D$32</definedName>
    <definedName name="建築その下現場管理費">[53]一覧表!$D$32</definedName>
    <definedName name="建築その共通仮設費" localSheetId="5">[200]一覧表!$G$32</definedName>
    <definedName name="建築その共通仮設費">[53]一覧表!$G$32</definedName>
    <definedName name="建築その原工事" localSheetId="5">[200]一覧表!$B$32</definedName>
    <definedName name="建築その原工事">[53]一覧表!$B$32</definedName>
    <definedName name="建築その現場管理費" localSheetId="5">[200]一覧表!$I$32</definedName>
    <definedName name="建築その現場管理費">[53]一覧表!$I$32</definedName>
    <definedName name="建築その工事原価" localSheetId="5">[200]一覧表!$J$32</definedName>
    <definedName name="建築その工事原価">[53]一覧表!$J$32</definedName>
    <definedName name="建築その純工事費" localSheetId="5">[200]一覧表!$H$32</definedName>
    <definedName name="建築その純工事費">[53]一覧表!$H$32</definedName>
    <definedName name="建築その他" localSheetId="5">[200]入力画面!$C$31</definedName>
    <definedName name="建築その他">[53]入力画面!$C$31</definedName>
    <definedName name="建築その他改修直工">#REF!</definedName>
    <definedName name="建築その他改修直工計">#REF!</definedName>
    <definedName name="建築その他改修変更直工">#REF!</definedName>
    <definedName name="建築その他工事原価">#REF!</definedName>
    <definedName name="建築その他工事純工">#REF!</definedName>
    <definedName name="建築その他工事直工">[60]入力②!#REF!</definedName>
    <definedName name="建築その他直工">#REF!</definedName>
    <definedName name="建築その他直工計">#REF!</definedName>
    <definedName name="建築その他変更直工">#REF!</definedName>
    <definedName name="建築その直接工事費" localSheetId="5">[200]一覧表!$F$32</definedName>
    <definedName name="建築その直接工事費">[53]一覧表!$F$32</definedName>
    <definedName name="建築その変更" localSheetId="5">[200]入力画面!$E$31</definedName>
    <definedName name="建築その変更">[53]入力画面!$E$31</definedName>
    <definedName name="建築ブロック・レンガ工">#REF!</definedName>
    <definedName name="建築ﾌﾞﾛｯｸ工">#REF!</definedName>
    <definedName name="建築ﾌﾞﾛｯｸ工１">#REF!</definedName>
    <definedName name="建築リース">[59]入力画面!#REF!</definedName>
    <definedName name="建築リース原工事" localSheetId="5">[200]一覧表!$B$41</definedName>
    <definedName name="建築リース原工事">[53]一覧表!$B$41</definedName>
    <definedName name="建築リース工事原価" localSheetId="5">[200]一覧表!$J$41</definedName>
    <definedName name="建築リース工事原価">[53]一覧表!$J$41</definedName>
    <definedName name="建築リース純工事費" localSheetId="5">[200]一覧表!$H$41</definedName>
    <definedName name="建築リース純工事費">[53]一覧表!$H$41</definedName>
    <definedName name="建築リース直接工事費" localSheetId="5">[200]一覧表!$F$41</definedName>
    <definedName name="建築リース直接工事費">[53]一覧表!$F$41</definedName>
    <definedName name="建築リース変更">[59]入力画面!#REF!</definedName>
    <definedName name="建築一般" localSheetId="5">[200]入力画面!$C$30</definedName>
    <definedName name="建築一般">[53]入力画面!$C$30</definedName>
    <definedName name="建築一般一般管理費" localSheetId="5">[200]一覧表!$K$29</definedName>
    <definedName name="建築一般一般管理費">[53]一覧表!$K$29</definedName>
    <definedName name="建築一般下一般管理費" localSheetId="5">[200]一覧表!$E$29</definedName>
    <definedName name="建築一般下一般管理費">[53]一覧表!$E$29</definedName>
    <definedName name="建築一般下仮設費" localSheetId="5">[200]一覧表!$C$29</definedName>
    <definedName name="建築一般下仮設費">[53]一覧表!$C$29</definedName>
    <definedName name="建築一般下現場管理費" localSheetId="5">[200]一覧表!$D$29</definedName>
    <definedName name="建築一般下現場管理費">[53]一覧表!$D$29</definedName>
    <definedName name="建築一般共通仮設費" localSheetId="5">[200]一覧表!$G$29</definedName>
    <definedName name="建築一般共通仮設費">[53]一覧表!$G$29</definedName>
    <definedName name="建築一般原工事" localSheetId="5">[200]一覧表!$B$29</definedName>
    <definedName name="建築一般原工事">[53]一覧表!$B$29</definedName>
    <definedName name="建築一般現場管理費" localSheetId="5">[200]一覧表!$I$29</definedName>
    <definedName name="建築一般現場管理費">[53]一覧表!$I$29</definedName>
    <definedName name="建築一般工事原価" localSheetId="5">[200]一覧表!$J$29</definedName>
    <definedName name="建築一般工事原価">[53]一覧表!$J$29</definedName>
    <definedName name="建築一般純工事費" localSheetId="5">[200]一覧表!$H$29</definedName>
    <definedName name="建築一般純工事費">[53]一覧表!$H$29</definedName>
    <definedName name="建築一般直接工事費" localSheetId="5">[200]一覧表!$F$29</definedName>
    <definedName name="建築一般直接工事費">[53]一覧表!$F$29</definedName>
    <definedName name="建築一般変更" localSheetId="5">[200]入力画面!$E$30</definedName>
    <definedName name="建築一般変更">[53]入力画面!$E$30</definedName>
    <definedName name="建築下請現場管理費">[60]計算シート!#REF!</definedName>
    <definedName name="建築下請工事原価">#REF!</definedName>
    <definedName name="建築下請工事原価計">[60]計算シート!#REF!</definedName>
    <definedName name="建築下請純工">#REF!</definedName>
    <definedName name="建築下請純工計">[60]計算シート!#REF!</definedName>
    <definedName name="建築改修" localSheetId="5">[200]入力画面!$C$32</definedName>
    <definedName name="建築改修">[53]入力画面!$C$32</definedName>
    <definedName name="建築改修下一般管理費" localSheetId="5">[200]一覧表!$E$35</definedName>
    <definedName name="建築改修下一般管理費">[53]一覧表!$E$35</definedName>
    <definedName name="建築改修下仮設費" localSheetId="5">[200]一覧表!$C$35</definedName>
    <definedName name="建築改修下仮設費">[53]一覧表!$C$35</definedName>
    <definedName name="建築改修下現場管理費" localSheetId="5">[200]一覧表!$D$35</definedName>
    <definedName name="建築改修下現場管理費">[53]一覧表!$D$35</definedName>
    <definedName name="建築改修共通仮設費" localSheetId="5">[200]一覧表!$G$35</definedName>
    <definedName name="建築改修共通仮設費">[53]一覧表!$G$35</definedName>
    <definedName name="建築改修原工事" localSheetId="5">[200]一覧表!$B$35</definedName>
    <definedName name="建築改修原工事">[53]一覧表!$B$35</definedName>
    <definedName name="建築改修現場管理費" localSheetId="5">[200]一覧表!$I$35</definedName>
    <definedName name="建築改修現場管理費">[53]一覧表!$I$35</definedName>
    <definedName name="建築改修工事原価" localSheetId="5">[200]一覧表!$J$35</definedName>
    <definedName name="建築改修工事原価">[53]一覧表!$J$35</definedName>
    <definedName name="建築改修純工事費" localSheetId="5">[200]一覧表!$H$35</definedName>
    <definedName name="建築改修純工事費">[53]一覧表!$H$35</definedName>
    <definedName name="建築改修積上仮設費">[60]入力②!#REF!</definedName>
    <definedName name="建築改修積上現場管理費">[60]入力②!#REF!</definedName>
    <definedName name="建築改修積上現場管理費計">[60]入力②!#REF!</definedName>
    <definedName name="建築改修直工">#REF!</definedName>
    <definedName name="建築改修直工計">#REF!</definedName>
    <definedName name="建築改修直接工事費" localSheetId="5">[200]一覧表!$F$35</definedName>
    <definedName name="建築改修直接工事費">[53]一覧表!$F$35</definedName>
    <definedName name="建築改修変更" localSheetId="5">[200]入力画面!$E$32</definedName>
    <definedName name="建築改修変更">[53]入力画面!$E$32</definedName>
    <definedName name="建築改修変更積上仮設費">[60]入力②!#REF!</definedName>
    <definedName name="建築改修変更積上現場管理費">[60]入力②!#REF!</definedName>
    <definedName name="建築改修変更直工">#REF!</definedName>
    <definedName name="建築原価">#REF!</definedName>
    <definedName name="建築原価合計">#REF!</definedName>
    <definedName name="建築現場経費">#REF!</definedName>
    <definedName name="建築現場経費合計">#REF!</definedName>
    <definedName name="建築工事原価">#REF!</definedName>
    <definedName name="建築工事原価合計">#REF!</definedName>
    <definedName name="建築工事費見積表示">#REF!</definedName>
    <definedName name="建築種別">#REF!</definedName>
    <definedName name="建築純工">#REF!</definedName>
    <definedName name="建築純工合計">#REF!</definedName>
    <definedName name="建築積上仮設費">[60]入力②!#REF!</definedName>
    <definedName name="建築積上仮設費計">[60]入力②!#REF!</definedName>
    <definedName name="建築積上仮設費合計">[60]入力②!#REF!</definedName>
    <definedName name="建築積上仮設費変更">[60]入力②!#REF!</definedName>
    <definedName name="建築積上現場管理費">[60]入力②!#REF!</definedName>
    <definedName name="建築積上現場管理費計">[60]入力②!#REF!</definedName>
    <definedName name="建築積上現場管理費変更">[60]入力②!#REF!</definedName>
    <definedName name="建築直工">#REF!</definedName>
    <definedName name="建築直工２">#REF!</definedName>
    <definedName name="建築直工３">[60]計算シート!#REF!</definedName>
    <definedName name="建築直工計">#REF!</definedName>
    <definedName name="建築直工合計">#REF!</definedName>
    <definedName name="建築直工合計２">#REF!</definedName>
    <definedName name="建築鉄骨共通仮設費" localSheetId="5">[200]一覧表!$G$38</definedName>
    <definedName name="建築鉄骨共通仮設費">[53]一覧表!$G$38</definedName>
    <definedName name="建築鉄骨原工事" localSheetId="5">[200]一覧表!$B$38</definedName>
    <definedName name="建築鉄骨原工事">[53]一覧表!$B$38</definedName>
    <definedName name="建築鉄骨現場管理費" localSheetId="5">[200]一覧表!$I$38</definedName>
    <definedName name="建築鉄骨現場管理費">[53]一覧表!$I$38</definedName>
    <definedName name="建築鉄骨工事原価" localSheetId="5">[200]一覧表!$J$38</definedName>
    <definedName name="建築鉄骨工事原価">[53]一覧表!$J$38</definedName>
    <definedName name="建築鉄骨純工事費" localSheetId="5">[200]一覧表!$H$38</definedName>
    <definedName name="建築鉄骨純工事費">[53]一覧表!$H$38</definedName>
    <definedName name="建築鉄骨直接工事費" localSheetId="5">[200]一覧表!$F$38</definedName>
    <definedName name="建築鉄骨直接工事費">[53]一覧表!$F$38</definedName>
    <definedName name="建築鉄骨等" localSheetId="5">[200]入力画面!$C$33</definedName>
    <definedName name="建築鉄骨等">[53]入力画面!$C$33</definedName>
    <definedName name="建築鉄骨等変更" localSheetId="5">[200]入力画面!$E$33</definedName>
    <definedName name="建築鉄骨等変更">[53]入力画面!$E$33</definedName>
    <definedName name="建築年月日">#REF!</definedName>
    <definedName name="建築変更">#REF!</definedName>
    <definedName name="建築変更工事原価">#REF!</definedName>
    <definedName name="建築変更積上仮設費">[60]入力②!#REF!</definedName>
    <definedName name="建築変更積上現場管理費">[60]入力②!#REF!</definedName>
    <definedName name="建築変更直工">#REF!</definedName>
    <definedName name="建築本工事">#REF!</definedName>
    <definedName name="建築本工事２">#REF!</definedName>
    <definedName name="建築本体工事">#REF!</definedName>
    <definedName name="建築面積">#REF!</definedName>
    <definedName name="建物" localSheetId="5">'内訳書(空調・換気）'!建物</definedName>
    <definedName name="建物">[0]!建物</definedName>
    <definedName name="建物の登記の有無">#REF!</definedName>
    <definedName name="建物建令" localSheetId="5">'内訳書(空調・換気）'!建物建令</definedName>
    <definedName name="建物建令">[0]!建物建令</definedName>
    <definedName name="建物使用面積">[64]入力!$E$24</definedName>
    <definedName name="建物所有者">[130]基本!$D$9</definedName>
    <definedName name="建物所有者氏名">#REF!</definedName>
    <definedName name="建物所有者住所">#REF!</definedName>
    <definedName name="建物所有者電話番号">#REF!</definedName>
    <definedName name="建物等諸経費算定表">[131]!建物等諸経費算出表</definedName>
    <definedName name="建物補償総額">#REF!</definedName>
    <definedName name="建物用途">#REF!</definedName>
    <definedName name="検索ｺｰﾄﾞ">#REF!</definedName>
    <definedName name="検索範囲">#REF!</definedName>
    <definedName name="権利者との縁故関係">#REF!</definedName>
    <definedName name="権利者との関係">#REF!</definedName>
    <definedName name="権利者氏名">#REF!</definedName>
    <definedName name="権利者住所">#REF!</definedName>
    <definedName name="権利者電話番号">#REF!</definedName>
    <definedName name="権利名">#REF!</definedName>
    <definedName name="県単価F">#REF!</definedName>
    <definedName name="県名">#REF!</definedName>
    <definedName name="見出し">#REF!</definedName>
    <definedName name="見積">#REF!</definedName>
    <definedName name="見積り単価">[132]結果ｼｰﾄ!$D$146</definedName>
    <definedName name="見積項目リスト">[133]見積先一覧表!$Z$4:$Z$93</definedName>
    <definedName name="見積比較" hidden="1">#REF!</definedName>
    <definedName name="見積比較表">#REF!</definedName>
    <definedName name="原価">#REF!</definedName>
    <definedName name="原設計合計" localSheetId="5">[200]入力画面!$C$38</definedName>
    <definedName name="原設計合計">[53]入力画面!$C$38</definedName>
    <definedName name="原電気複合" hidden="1">[134]変更理由書!$A$5:$A$49</definedName>
    <definedName name="現在価値">#REF!</definedName>
    <definedName name="現在件数">#REF!</definedName>
    <definedName name="現場管理費">#REF!</definedName>
    <definedName name="現場管理費計">[60]計算シート!#REF!</definedName>
    <definedName name="現場管理費対象額">#REF!</definedName>
    <definedName name="現場管理費率">#REF!</definedName>
    <definedName name="現場間接費">#REF!</definedName>
    <definedName name="現場技術業務">[0]!現場技術業務</definedName>
    <definedName name="現場技術業務2">[0]!現場技術業務2</definedName>
    <definedName name="現場経費">#REF!</definedName>
    <definedName name="現場経費合計">#REF!</definedName>
    <definedName name="現場経費変更">#REF!</definedName>
    <definedName name="現場経費率">#REF!</definedName>
    <definedName name="個数">#REF!</definedName>
    <definedName name="呼_1">#REF!</definedName>
    <definedName name="呼出">#REF!</definedName>
    <definedName name="五">[96]型枠!$C$3</definedName>
    <definedName name="五階面積">#REF!</definedName>
    <definedName name="護岸">#REF!</definedName>
    <definedName name="交通警備員">#REF!</definedName>
    <definedName name="交通整理員">#REF!</definedName>
    <definedName name="交通整理員１">#REF!</definedName>
    <definedName name="交通費">#REF!</definedName>
    <definedName name="口径別">#REF!</definedName>
    <definedName name="工">[135]管土工数量!#REF!</definedName>
    <definedName name="工1" localSheetId="5">'内訳書(空調・換気）'!工1</definedName>
    <definedName name="工1">[0]!工1</definedName>
    <definedName name="工2" localSheetId="5">'内訳書(空調・換気）'!工2</definedName>
    <definedName name="工2">[0]!工2</definedName>
    <definedName name="工3" localSheetId="5">'内訳書(空調・換気）'!工3</definedName>
    <definedName name="工3">[0]!工3</definedName>
    <definedName name="工4" localSheetId="5">'内訳書(空調・換気）'!工4</definedName>
    <definedName name="工4">[0]!工4</definedName>
    <definedName name="工5" localSheetId="5">'内訳書(空調・換気）'!工5</definedName>
    <definedName name="工5">[0]!工5</definedName>
    <definedName name="工6" localSheetId="5">'内訳書(空調・換気）'!工6</definedName>
    <definedName name="工6">[0]!工6</definedName>
    <definedName name="工７" localSheetId="5">'内訳書(空調・換気）'!工７</definedName>
    <definedName name="工７">[0]!工７</definedName>
    <definedName name="工8" localSheetId="5">'内訳書(空調・換気）'!工8</definedName>
    <definedName name="工8">[0]!工8</definedName>
    <definedName name="工９" localSheetId="5">'内訳書(空調・換気）'!工９</definedName>
    <definedName name="工９">[0]!工９</definedName>
    <definedName name="工期" localSheetId="5">'内訳書(空調・換気）'!工期</definedName>
    <definedName name="工期">[0]!工期</definedName>
    <definedName name="工期1" localSheetId="5">'内訳書(空調・換気）'!工期1</definedName>
    <definedName name="工期1">[0]!工期1</definedName>
    <definedName name="工期10" localSheetId="5">'内訳書(空調・換気）'!工期10</definedName>
    <definedName name="工期10">[0]!工期10</definedName>
    <definedName name="工期2" localSheetId="5">'内訳書(空調・換気）'!工期2</definedName>
    <definedName name="工期2">[0]!工期2</definedName>
    <definedName name="工期3" localSheetId="5">'内訳書(空調・換気）'!工期3</definedName>
    <definedName name="工期3">[0]!工期3</definedName>
    <definedName name="工期4" localSheetId="5">'内訳書(空調・換気）'!工期4</definedName>
    <definedName name="工期4">[0]!工期4</definedName>
    <definedName name="工期5" localSheetId="5">'内訳書(空調・換気）'!工期5</definedName>
    <definedName name="工期5">[0]!工期5</definedName>
    <definedName name="工期6" localSheetId="5">'内訳書(空調・換気）'!工期6</definedName>
    <definedName name="工期6">[0]!工期6</definedName>
    <definedName name="工期7" localSheetId="5">'内訳書(空調・換気）'!工期7</definedName>
    <definedName name="工期7">[0]!工期7</definedName>
    <definedName name="工期8" localSheetId="5">'内訳書(空調・換気）'!工期8</definedName>
    <definedName name="工期8">[0]!工期8</definedName>
    <definedName name="工期9" localSheetId="5">'内訳書(空調・換気）'!工期9</definedName>
    <definedName name="工期9">[0]!工期9</definedName>
    <definedName name="工業">#REF!</definedName>
    <definedName name="工作12">[136]H12単価!$A$1:$G$866</definedName>
    <definedName name="工作代価" localSheetId="5">'内訳書(空調・換気）'!工作代価</definedName>
    <definedName name="工作代価">[0]!工作代価</definedName>
    <definedName name="工作単価">#REF!</definedName>
    <definedName name="工作物">[137]内訳書!#REF!</definedName>
    <definedName name="工作物２">[84]立木調!#REF!</definedName>
    <definedName name="工作物2枚目">[138]!工作物2枚目</definedName>
    <definedName name="工作物2枚目クリア">[138]!工作物2枚目クリア</definedName>
    <definedName name="工作物合計">IF(ISERROR(工作物合計GET),0,ROUNDDOWN(工作物合計GET,-2))</definedName>
    <definedName name="工作物合計GET">#N/A</definedName>
    <definedName name="工作物諸経費">IF(ISERROR(工作物諸経費GET),"",工作物諸経費GET)</definedName>
    <definedName name="工作物諸経費GET">#N/A</definedName>
    <definedName name="工作物小計">IF(ISERROR(工作物小計GET),0,工作物小計GET)</definedName>
    <definedName name="工作物小計GET">#N/A</definedName>
    <definedName name="工作物単価">#REF!</definedName>
    <definedName name="工事01">#REF!</definedName>
    <definedName name="工事02">#REF!</definedName>
    <definedName name="工事list">#REF!</definedName>
    <definedName name="工事ﾃﾞｰﾀ">#REF!</definedName>
    <definedName name="工事価格">#REF!</definedName>
    <definedName name="工事価格計">[60]計算シート!#REF!</definedName>
    <definedName name="工事価格合計">#REF!</definedName>
    <definedName name="工事価格変更">#REF!</definedName>
    <definedName name="工事概要" localSheetId="5">[200]入力画面!$I$36</definedName>
    <definedName name="工事概要">[53]入力画面!$I$36</definedName>
    <definedName name="工事件名">#REF!</definedName>
    <definedName name="工事原価">#REF!</definedName>
    <definedName name="工事原価計">[60]計算シート!#REF!</definedName>
    <definedName name="工事原価合計">#REF!</definedName>
    <definedName name="工事原価変更">#REF!</definedName>
    <definedName name="工事種類">#REF!</definedName>
    <definedName name="工事場所">[139]入力!$D$4</definedName>
    <definedName name="工事担当課">[59]入力画面!$C$60</definedName>
    <definedName name="工事番">[18]代価表01!#REF!</definedName>
    <definedName name="工事番2">[18]代価表01!#REF!</definedName>
    <definedName name="工事費" localSheetId="5">[200]一覧表!$K$56</definedName>
    <definedName name="工事費">[53]一覧表!$K$56</definedName>
    <definedName name="工事費１">#REF!</definedName>
    <definedName name="工事費計">[60]計算シート!#REF!</definedName>
    <definedName name="工事費表題">#REF!</definedName>
    <definedName name="工事別内訳">#REF!</definedName>
    <definedName name="工事別名">#REF!</definedName>
    <definedName name="工事別名集計表">[140]H13単価!#REF!</definedName>
    <definedName name="工事別名称">#REF!</definedName>
    <definedName name="工事名">#REF!</definedName>
    <definedName name="工事名称">[59]入力画面!$D$3</definedName>
    <definedName name="工事明細書">#REF!</definedName>
    <definedName name="工種">#REF!</definedName>
    <definedName name="工種区分">#REF!</definedName>
    <definedName name="工種別_1_P">#REF!</definedName>
    <definedName name="工種別_1_P_1">#REF!</definedName>
    <definedName name="工種別_2_P">#REF!</definedName>
    <definedName name="工種別_2_P_1">#REF!</definedName>
    <definedName name="工種別_3_P">#REF!</definedName>
    <definedName name="工種別_3_P_1">#REF!</definedName>
    <definedName name="工種別金額">#REF!</definedName>
    <definedName name="工種別名称">#REF!</definedName>
    <definedName name="工種別明細表">#REF!</definedName>
    <definedName name="工場派遣">'[36]機器据付工（不使用）'!#REF!</definedName>
    <definedName name="工場派遣作業員">'[36]機器据付工（不使用）'!#REF!</definedName>
    <definedName name="工場派遣労務費">#REF!</definedName>
    <definedName name="工程1" localSheetId="5">'内訳書(空調・換気）'!工程1</definedName>
    <definedName name="工程1">[0]!工程1</definedName>
    <definedName name="工程2" localSheetId="5">'内訳書(空調・換気）'!工程2</definedName>
    <definedName name="工程2">[0]!工程2</definedName>
    <definedName name="工程3" localSheetId="5">'内訳書(空調・換気）'!工程3</definedName>
    <definedName name="工程3">[0]!工程3</definedName>
    <definedName name="工程4" localSheetId="5">'内訳書(空調・換気）'!工程4</definedName>
    <definedName name="工程4">[0]!工程4</definedName>
    <definedName name="工程5" localSheetId="5">'内訳書(空調・換気）'!工程5</definedName>
    <definedName name="工程5">[0]!工程5</definedName>
    <definedName name="工程6" localSheetId="5">'内訳書(空調・換気）'!工程6</definedName>
    <definedName name="工程6">[0]!工程6</definedName>
    <definedName name="工程7" localSheetId="5">'内訳書(空調・換気）'!工程7</definedName>
    <definedName name="工程7">[0]!工程7</definedName>
    <definedName name="工程8" localSheetId="5">'内訳書(空調・換気）'!工程8</definedName>
    <definedName name="工程8">[0]!工程8</definedName>
    <definedName name="工程表1" localSheetId="5">'内訳書(空調・換気）'!工程表1</definedName>
    <definedName name="工程表1">[0]!工程表1</definedName>
    <definedName name="工程表２">[0]!工程表２</definedName>
    <definedName name="工法">#REF!</definedName>
    <definedName name="工法検討">#REF!</definedName>
    <definedName name="広栄別紙">#REF!</definedName>
    <definedName name="広栄木建">'[141]74外建'!$U$59</definedName>
    <definedName name="杭現場経費">#REF!</definedName>
    <definedName name="杭現場経費合計">#REF!</definedName>
    <definedName name="杭工事">[142]東高校!#REF!</definedName>
    <definedName name="杭工事原価">#REF!</definedName>
    <definedName name="杭工事原価合計">#REF!</definedName>
    <definedName name="杭純工">#REF!</definedName>
    <definedName name="杭純工合計">#REF!</definedName>
    <definedName name="杭地業の有無">#REF!</definedName>
    <definedName name="杭直工">#REF!</definedName>
    <definedName name="杭直工合計">#REF!</definedName>
    <definedName name="杭直工合計２">#REF!</definedName>
    <definedName name="杭変更直工">#REF!</definedName>
    <definedName name="杭補正">#REF!</definedName>
    <definedName name="校">#REF!</definedName>
    <definedName name="構外・構内">[143]立木調査!$H$11</definedName>
    <definedName name="構外・構内・〃">[143]立木調査!$H$11</definedName>
    <definedName name="構造">#REF!</definedName>
    <definedName name="構造一部">#REF!</definedName>
    <definedName name="構造階数" localSheetId="5">[200]入力画面!$C$51</definedName>
    <definedName name="構造階数">[53]入力画面!$C$51</definedName>
    <definedName name="構造物工事控除">#REF!</definedName>
    <definedName name="構造物控除">#REF!</definedName>
    <definedName name="構内．構外">[143]立木調査!$H$11</definedName>
    <definedName name="構内１">[143]立木調査!$H$11</definedName>
    <definedName name="構内舗装">[96]構内舗装!$G$32</definedName>
    <definedName name="江川">IF(立木仮植木一般NULL,"",IF(立木移転樹高&gt;=立木基準樹高,立木仮植木一般幹単価,立木仮植木一般高単価))</definedName>
    <definedName name="港川">#REF!</definedName>
    <definedName name="行解体LAST">#REF!</definedName>
    <definedName name="行削除">#REF!</definedName>
    <definedName name="行挿入">#REF!</definedName>
    <definedName name="行発生材LAST">#REF!</definedName>
    <definedName name="行番号">#REF!</definedName>
    <definedName name="行番号1">#REF!</definedName>
    <definedName name="行複写">#REF!</definedName>
    <definedName name="鋼軽建原">#REF!</definedName>
    <definedName name="鋼軽建変">#REF!</definedName>
    <definedName name="鋼建原">#REF!</definedName>
    <definedName name="鋼建変">#REF!</definedName>
    <definedName name="鋼製加工品">#REF!</definedName>
    <definedName name="鋼製架台">#REF!</definedName>
    <definedName name="鋼製建具少々計">#REF!</definedName>
    <definedName name="項" localSheetId="5">[200]入力画面!$I$31</definedName>
    <definedName name="項">[53]入力画面!$I$31</definedName>
    <definedName name="項1">[144]代価表01!#REF!</definedName>
    <definedName name="項35">#REF!</definedName>
    <definedName name="高さ単価">#REF!:#REF!</definedName>
    <definedName name="高圧ｷｬﾋﾞﾈｯﾄ">[27]複合単価!#REF!</definedName>
    <definedName name="高圧開閉器_200A">[68]複合!$AA$33</definedName>
    <definedName name="高圧気中開閉器">[145]複合単価!$AA$41</definedName>
    <definedName name="高架水槽">#REF!</definedName>
    <definedName name="合計">#REF!</definedName>
    <definedName name="合計1">#REF!</definedName>
    <definedName name="合計2">#REF!</definedName>
    <definedName name="今回改訂">[18]代価表01!#REF!</definedName>
    <definedName name="根">[84]立木調!#REF!</definedName>
    <definedName name="根切り合計">#REF!</definedName>
    <definedName name="根切幅">#REF!</definedName>
    <definedName name="根切面積">[83]土工!#REF!</definedName>
    <definedName name="左官">[96]左官工事!$I$32</definedName>
    <definedName name="左官１">#REF!</definedName>
    <definedName name="左官Ａ">[98]左官Ａ!$I$32</definedName>
    <definedName name="左官原">#REF!</definedName>
    <definedName name="左官工">#REF!</definedName>
    <definedName name="左官工１">#REF!</definedName>
    <definedName name="左官工事">#REF!</definedName>
    <definedName name="左官工事合計">[100]集計表・内訳!$AN$258</definedName>
    <definedName name="左官手元">#REF!</definedName>
    <definedName name="左官変">#REF!</definedName>
    <definedName name="左管工事">#REF!</definedName>
    <definedName name="査定率" localSheetId="5">'内訳書(空調・換気）'!査定率</definedName>
    <definedName name="査定率">[0]!査定率</definedName>
    <definedName name="砂利地業基礎下部">#REF!</definedName>
    <definedName name="砂利地業合計">#REF!</definedName>
    <definedName name="砂利地業土間下部">#REF!</definedName>
    <definedName name="再印刷">#REF!</definedName>
    <definedName name="再使用しない">#REF!</definedName>
    <definedName name="再設定">#N/A</definedName>
    <definedName name="再入力">#REF!</definedName>
    <definedName name="最終">#REF!</definedName>
    <definedName name="最終数量">#REF!</definedName>
    <definedName name="採用一般">#REF!</definedName>
    <definedName name="採用加工">#REF!</definedName>
    <definedName name="採用利益">#REF!</definedName>
    <definedName name="砕石地業">#REF!</definedName>
    <definedName name="細範囲">#REF!</definedName>
    <definedName name="細物加工組立">#REF!</definedName>
    <definedName name="細目№">#REF!</definedName>
    <definedName name="細目タイトル">#REF!</definedName>
    <definedName name="細目名">#REF!</definedName>
    <definedName name="細粒度AS">#REF!</definedName>
    <definedName name="在積値">[48]建物単価!$A$2:$B$5</definedName>
    <definedName name="材積表">#REF!</definedName>
    <definedName name="材料1">#REF!</definedName>
    <definedName name="材料単価">[132]結果ｼｰﾄ!$C$181</definedName>
    <definedName name="材料費">#REF!</definedName>
    <definedName name="材料費範囲">#REF!</definedName>
    <definedName name="財源内訳">#REF!</definedName>
    <definedName name="作">#REF!</definedName>
    <definedName name="作業">#REF!</definedName>
    <definedName name="作業員">[146]data!$C$8</definedName>
    <definedName name="雑">#REF!</definedName>
    <definedName name="雑代価" localSheetId="5">'内訳書(空調・換気）'!雑代価</definedName>
    <definedName name="雑代価">[0]!雑代価</definedName>
    <definedName name="三">#REF!</definedName>
    <definedName name="三階面積">#REF!</definedName>
    <definedName name="三角">#REF!</definedName>
    <definedName name="三角2">[83]土工!#REF!</definedName>
    <definedName name="三角形">#REF!</definedName>
    <definedName name="三角体">[76]仮設!#REF!</definedName>
    <definedName name="三角面">[76]仮設!#REF!</definedName>
    <definedName name="山砂">#REF!</definedName>
    <definedName name="山本" localSheetId="5">'内訳書(空調・換気）'!山本</definedName>
    <definedName name="山本">[0]!山本</definedName>
    <definedName name="山本1" localSheetId="5">'内訳書(空調・換気）'!山本1</definedName>
    <definedName name="山本1">[0]!山本1</definedName>
    <definedName name="山本10" localSheetId="5">'内訳書(空調・換気）'!山本10</definedName>
    <definedName name="山本10">[0]!山本10</definedName>
    <definedName name="山本3" localSheetId="5">'内訳書(空調・換気）'!山本3</definedName>
    <definedName name="山本3">[0]!山本3</definedName>
    <definedName name="山本4" localSheetId="5">'内訳書(空調・換気）'!山本4</definedName>
    <definedName name="山本4">[0]!山本4</definedName>
    <definedName name="山本5" localSheetId="5">'内訳書(空調・換気）'!山本5</definedName>
    <definedName name="山本5">[0]!山本5</definedName>
    <definedName name="山本6" localSheetId="5">'内訳書(空調・換気）'!山本6</definedName>
    <definedName name="山本6">[0]!山本6</definedName>
    <definedName name="山本7" localSheetId="5">'内訳書(空調・換気）'!山本7</definedName>
    <definedName name="山本7">[0]!山本7</definedName>
    <definedName name="山本8" localSheetId="5">'内訳書(空調・換気）'!山本8</definedName>
    <definedName name="山本8">[0]!山本8</definedName>
    <definedName name="山本9" localSheetId="5">'内訳書(空調・換気）'!山本9</definedName>
    <definedName name="山本9">[0]!山本9</definedName>
    <definedName name="山本悠貴" localSheetId="5">'内訳書(空調・換気）'!山本悠貴</definedName>
    <definedName name="山本悠貴">[0]!山本悠貴</definedName>
    <definedName name="散水" localSheetId="5">'内訳書(空調・換気）'!散水</definedName>
    <definedName name="散水">[0]!散水</definedName>
    <definedName name="散水内訳" localSheetId="5">'内訳書(空調・換気）'!散水内訳</definedName>
    <definedName name="散水内訳">[0]!散水内訳</definedName>
    <definedName name="算定式">#REF!</definedName>
    <definedName name="算定式解体">#REF!</definedName>
    <definedName name="算定式発生材">#REF!</definedName>
    <definedName name="算定年月日">#REF!</definedName>
    <definedName name="算定年度">#REF!</definedName>
    <definedName name="酸素">#REF!</definedName>
    <definedName name="残土">#REF!</definedName>
    <definedName name="残土自由処分">#REF!</definedName>
    <definedName name="残土処理">#REF!</definedName>
    <definedName name="残土処理場内">#REF!</definedName>
    <definedName name="残土処理土捨場">#REF!</definedName>
    <definedName name="仕上">#REF!</definedName>
    <definedName name="仕上001">#REF!</definedName>
    <definedName name="仕上げ">#REF!</definedName>
    <definedName name="仕上げユニット">[96]仕上げユニット!$I$33</definedName>
    <definedName name="仕上ﾕﾆｯﾄ工事">#REF!</definedName>
    <definedName name="仕分２">#REF!</definedName>
    <definedName name="仕分け" localSheetId="5">'内訳書(空調・換気）'!仕分け</definedName>
    <definedName name="仕分け">[0]!仕分け</definedName>
    <definedName name="仕分け100">#REF!</definedName>
    <definedName name="仕分頭">#REF!</definedName>
    <definedName name="仕訳" localSheetId="5">'内訳書(空調・換気）'!仕訳</definedName>
    <definedName name="仕訳">[0]!仕訳</definedName>
    <definedName name="仕訳2">#REF!</definedName>
    <definedName name="仕訳の増" localSheetId="5">'内訳書(空調・換気）'!仕訳の増</definedName>
    <definedName name="仕訳の増">[0]!仕訳の増</definedName>
    <definedName name="仕訳横">#REF!</definedName>
    <definedName name="仕訳書">#REF!</definedName>
    <definedName name="仕訳書１">#REF!</definedName>
    <definedName name="仕訳書2" localSheetId="5">'内訳書(空調・換気）'!仕訳書2</definedName>
    <definedName name="仕訳書2">[0]!仕訳書2</definedName>
    <definedName name="仕訳全体屋内運動場">[0]!仕訳全体屋内運動場</definedName>
    <definedName name="仕訳範囲">#REF!</definedName>
    <definedName name="仕様書2">#REF!</definedName>
    <definedName name="使用">[0]!使用</definedName>
    <definedName name="四">'[96]ｺﾝｸﾘｰﾄ '!$C$3</definedName>
    <definedName name="四階面積">#REF!</definedName>
    <definedName name="四角">#REF!</definedName>
    <definedName name="四角2">[83]土工!#REF!</definedName>
    <definedName name="四角形">#REF!</definedName>
    <definedName name="四角体">[76]仮設!#REF!</definedName>
    <definedName name="四角面">#N/A</definedName>
    <definedName name="四方">'[12]建具廻-1'!$C$324</definedName>
    <definedName name="子時計__TYPE_A">[27]複合単価!#REF!</definedName>
    <definedName name="子時計__TYPE_B">[27]複合単価!#REF!</definedName>
    <definedName name="指定ページ">#N/A</definedName>
    <definedName name="支管取付工">[79]基礎単価!#REF!</definedName>
    <definedName name="支給材料費">#REF!</definedName>
    <definedName name="支給材料費の５分の１">#REF!</definedName>
    <definedName name="支持管">[68]複合!#REF!</definedName>
    <definedName name="支障区画面積">#REF!</definedName>
    <definedName name="支障部分の用途">#REF!</definedName>
    <definedName name="支障部分用途">#REF!</definedName>
    <definedName name="支障面積">#REF!</definedName>
    <definedName name="支線_３８゜">[68]複合!$AA$39</definedName>
    <definedName name="支保工">#REF!</definedName>
    <definedName name="施工時期">#REF!</definedName>
    <definedName name="施工単価">[132]結果ｼｰﾄ!$C$103</definedName>
    <definedName name="施設概要">[59]入力画面!$C$63</definedName>
    <definedName name="施番">[64]直接工事!$G$4</definedName>
    <definedName name="枝番">[18]代価表01!#REF!</definedName>
    <definedName name="枝番2">[18]代価表01!#REF!</definedName>
    <definedName name="氏ね">#REF!</definedName>
    <definedName name="試">#REF!</definedName>
    <definedName name="試運転費">#REF!</definedName>
    <definedName name="試験ｸﾞﾗｳﾄ">#REF!</definedName>
    <definedName name="試錐機">#REF!</definedName>
    <definedName name="資材">#REF!</definedName>
    <definedName name="資料解析">#REF!</definedName>
    <definedName name="資料解析延長">#REF!</definedName>
    <definedName name="資料解析直人">#REF!</definedName>
    <definedName name="事業" localSheetId="5">[200]入力画面!$I$35</definedName>
    <definedName name="事業">[53]入力画面!$I$35</definedName>
    <definedName name="事業所面積">#REF!</definedName>
    <definedName name="事項" localSheetId="5">[200]入力画面!$I$34</definedName>
    <definedName name="事項">[53]入力画面!$I$34</definedName>
    <definedName name="事務室列盤">[27]複合単価!#REF!</definedName>
    <definedName name="時計">[147]内訳!#REF!</definedName>
    <definedName name="次項1">#N/A</definedName>
    <definedName name="次項2">#N/A</definedName>
    <definedName name="次項3">#N/A</definedName>
    <definedName name="自家発">[147]内訳!#REF!</definedName>
    <definedName name="自動車運転工">#REF!</definedName>
    <definedName name="自動昇降装置_3階路用">#REF!</definedName>
    <definedName name="自動昇降装置_６階路用">#REF!</definedName>
    <definedName name="自動点滅器">[27]複合単価!#REF!</definedName>
    <definedName name="自動閉鎖装置">[27]複合単価!#REF!</definedName>
    <definedName name="自由人">[148]data1!#REF!</definedName>
    <definedName name="式">[20]代価表!#REF!</definedName>
    <definedName name="式形状寸法">IF(GET形状寸法=0,"",GET形状寸法)</definedName>
    <definedName name="式形状寸法G">IF([63]!GET形状寸法G=0,"",[63]!GET形状寸法G)</definedName>
    <definedName name="式形状寸法T">#N/A</definedName>
    <definedName name="式備考G">IF([63]!GETG備考=0,"",[63]!GETG備考)</definedName>
    <definedName name="式備考U">IF([63]!GETU備考=0,"",[63]!GETU備考)</definedName>
    <definedName name="軸部１">#REF!</definedName>
    <definedName name="七">[96]既製ｺﾝｸﾘｰﾄ!$C$3</definedName>
    <definedName name="実施単一">#REF!</definedName>
    <definedName name="実施単価">#REF!</definedName>
    <definedName name="捨コン">#REF!</definedName>
    <definedName name="捨ン">#REF!</definedName>
    <definedName name="遮水シート">#REF!</definedName>
    <definedName name="借家人造作の有無">#REF!</definedName>
    <definedName name="借家人造作施工時期">#REF!</definedName>
    <definedName name="借家人造作施工内容">#REF!</definedName>
    <definedName name="主">#REF!</definedName>
    <definedName name="主体工事">#REF!</definedName>
    <definedName name="主任技術者氏名">#REF!</definedName>
    <definedName name="主要機器１">#REF!</definedName>
    <definedName name="主要業種">[149]Sheet1!#REF!</definedName>
    <definedName name="主要業種委託">[149]Sheet1!$F$2:$F$12</definedName>
    <definedName name="取得面積">#REF!</definedName>
    <definedName name="手元開閉器">#REF!</definedName>
    <definedName name="手元開閉器盤">[11]複合・ｺﾝｾﾝﾄ電話!#REF!</definedName>
    <definedName name="狩俣第２団地機械内訳" hidden="1">[150]複器!#REF!</definedName>
    <definedName name="種範囲">#REF!</definedName>
    <definedName name="種別">#REF!</definedName>
    <definedName name="種目１">#REF!</definedName>
    <definedName name="種目１０">#REF!</definedName>
    <definedName name="種目２">#REF!</definedName>
    <definedName name="種目３">#REF!</definedName>
    <definedName name="種目４">#REF!</definedName>
    <definedName name="種目５">#REF!</definedName>
    <definedName name="種目６">#REF!</definedName>
    <definedName name="種目７">#REF!</definedName>
    <definedName name="種目８">#REF!</definedName>
    <definedName name="種目９">#REF!</definedName>
    <definedName name="種目エンド">#REF!</definedName>
    <definedName name="種目タイトル">#REF!</definedName>
    <definedName name="種目タイトル2">#REF!</definedName>
    <definedName name="種目別内訳書">#REF!</definedName>
    <definedName name="受水" hidden="1">#REF!</definedName>
    <definedName name="受水槽室">[15]鏡!#REF!</definedName>
    <definedName name="受水複合">#REF!</definedName>
    <definedName name="受託者電話番号">#REF!</definedName>
    <definedName name="受託者名">#REF!</definedName>
    <definedName name="受変電">[147]内訳!#REF!</definedName>
    <definedName name="樹高入力">[151]!樹高入力</definedName>
    <definedName name="樹種">#REF!</definedName>
    <definedName name="樹種1">#REF!</definedName>
    <definedName name="樹木表">#REF!</definedName>
    <definedName name="樹木表２">#REF!</definedName>
    <definedName name="樹木名">#REF!</definedName>
    <definedName name="収支">#REF!</definedName>
    <definedName name="収支２">#REF!</definedName>
    <definedName name="修正">#REF!</definedName>
    <definedName name="拾">#N/A</definedName>
    <definedName name="拾2全印">[30]木建!#REF!</definedName>
    <definedName name="拾2頁印">[30]木建!#REF!</definedName>
    <definedName name="拾い">[84]立木調!#REF!</definedName>
    <definedName name="拾い書２">[84]立木調!#REF!</definedName>
    <definedName name="拾全印">[83]土工!#REF!</definedName>
    <definedName name="拾頁印">[83]土工!#REF!</definedName>
    <definedName name="終了">#REF!</definedName>
    <definedName name="終了1">#REF!</definedName>
    <definedName name="終了行">#REF!</definedName>
    <definedName name="終了頁">#REF!</definedName>
    <definedName name="集">#REF!</definedName>
    <definedName name="集計">[83]鉄筋!#REF!</definedName>
    <definedName name="集計2">#REF!</definedName>
    <definedName name="集計3">#REF!</definedName>
    <definedName name="集計金属">#REF!</definedName>
    <definedName name="集計左官">#REF!</definedName>
    <definedName name="集計床">#REF!</definedName>
    <definedName name="集計撤去">#REF!</definedName>
    <definedName name="集計天井">#REF!</definedName>
    <definedName name="集計塗装">#REF!</definedName>
    <definedName name="集計表">#REF!</definedName>
    <definedName name="集計表2">#REF!</definedName>
    <definedName name="集計壁">#REF!</definedName>
    <definedName name="集水桝">#REF!</definedName>
    <definedName name="集全印">[30]ｺﾝｸﾘｰﾄ!#REF!</definedName>
    <definedName name="集頁印">[30]ｺﾝｸﾘｰﾄ!#REF!</definedName>
    <definedName name="住居者人数">#REF!</definedName>
    <definedName name="住居面積">#REF!</definedName>
    <definedName name="住金加工">#REF!</definedName>
    <definedName name="住戸">#REF!</definedName>
    <definedName name="十">[96]タイル工事!$C$3</definedName>
    <definedName name="十一">[96]木工事!$C$3</definedName>
    <definedName name="十九">[96]仕上げユニット!$C$3</definedName>
    <definedName name="十五">[96]金属製建具!$C$3</definedName>
    <definedName name="十三">[96]左官工事!$C$3</definedName>
    <definedName name="十四">[96]木製建具!$C$3</definedName>
    <definedName name="十七">[96]塗装工事!$C$3</definedName>
    <definedName name="十二">[96]金属工事!$C$3</definedName>
    <definedName name="十八">[96]内外装工事!$C$3</definedName>
    <definedName name="十六">[96]ガラス!$C$3</definedName>
    <definedName name="縦">#REF!</definedName>
    <definedName name="縦・横目地">#N/A</definedName>
    <definedName name="縦ｾﾙ">#REF!</definedName>
    <definedName name="縦工">#REF!</definedName>
    <definedName name="縦列">#REF!</definedName>
    <definedName name="重量品">#REF!</definedName>
    <definedName name="出来高一般管理">#REF!</definedName>
    <definedName name="出来高純工事費">#REF!</definedName>
    <definedName name="出力確認表">#REF!</definedName>
    <definedName name="準く">#REF!</definedName>
    <definedName name="準備">[26]集計!#REF!</definedName>
    <definedName name="準備工事">#REF!</definedName>
    <definedName name="準備費">#REF!</definedName>
    <definedName name="準備片付け">[55]標貫解析!$F$221</definedName>
    <definedName name="純工">#REF!</definedName>
    <definedName name="純工事費">#REF!</definedName>
    <definedName name="純工事費計">[60]計算シート!#REF!</definedName>
    <definedName name="初夏">#REF!</definedName>
    <definedName name="初期画面">#REF!</definedName>
    <definedName name="初期設定">#REF!</definedName>
    <definedName name="初沈防臭カバー">#REF!</definedName>
    <definedName name="所有者氏名">#REF!</definedName>
    <definedName name="書架">#REF!</definedName>
    <definedName name="書架現場経費">#REF!</definedName>
    <definedName name="書架現場経費合計">#REF!</definedName>
    <definedName name="書架工事原価">#REF!</definedName>
    <definedName name="書架工事原価合計">#REF!</definedName>
    <definedName name="書架純工">#REF!</definedName>
    <definedName name="書架純工合計">#REF!</definedName>
    <definedName name="書架直工">#REF!</definedName>
    <definedName name="書架直工合計">#REF!</definedName>
    <definedName name="書架直工合計２">#REF!</definedName>
    <definedName name="書架変更直工">#REF!</definedName>
    <definedName name="書込ｾﾙ">#REF!</definedName>
    <definedName name="諸経費">#N/A</definedName>
    <definedName name="諸経費１">#REF!</definedName>
    <definedName name="諸経費3">[115]一位単価2!#REF!</definedName>
    <definedName name="諸経費4">#REF!</definedName>
    <definedName name="諸経費Ａ">#REF!</definedName>
    <definedName name="諸経費Ｂ">#REF!</definedName>
    <definedName name="諸経費計算">[121]単価比較表!$A$2:$D$52</definedName>
    <definedName name="諸経費内訳">#REF!</definedName>
    <definedName name="諸費用2" hidden="1">#REF!</definedName>
    <definedName name="助">#REF!</definedName>
    <definedName name="小運搬費手元">#REF!</definedName>
    <definedName name="小計">#REF!</definedName>
    <definedName name="小計1">#REF!</definedName>
    <definedName name="小計2">#REF!</definedName>
    <definedName name="小計2B">[30]木建!#REF!</definedName>
    <definedName name="小計3">[152]汚土!#REF!</definedName>
    <definedName name="小計4">[152]汚土!#REF!</definedName>
    <definedName name="小計5">[152]汚土!#REF!</definedName>
    <definedName name="小計6">[152]汚土!#REF!</definedName>
    <definedName name="小計B">[30]木建!#REF!</definedName>
    <definedName name="小計挿入">#REF!</definedName>
    <definedName name="小数">#REF!</definedName>
    <definedName name="小数R">#REF!</definedName>
    <definedName name="小配管弁類">#REF!</definedName>
    <definedName name="床N31">#REF!</definedName>
    <definedName name="床N32">#REF!</definedName>
    <definedName name="床O31">#REF!</definedName>
    <definedName name="床O32">#REF!</definedName>
    <definedName name="床P31">#REF!</definedName>
    <definedName name="床P32">#REF!</definedName>
    <definedName name="床堀">#REF!</definedName>
    <definedName name="昇降">#REF!</definedName>
    <definedName name="昇降機" localSheetId="5">[200]入力画面!$C$29</definedName>
    <definedName name="昇降機">[53]入力画面!$C$29</definedName>
    <definedName name="昇降機一般管理費" localSheetId="5">[200]一覧表!$K$26</definedName>
    <definedName name="昇降機一般管理費">[53]一覧表!$K$26</definedName>
    <definedName name="昇降機下一般管理費" localSheetId="5">[200]一覧表!$E$26</definedName>
    <definedName name="昇降機下一般管理費">[53]一覧表!$E$26</definedName>
    <definedName name="昇降機下仮設費" localSheetId="5">[200]一覧表!$C$26</definedName>
    <definedName name="昇降機下仮設費">[53]一覧表!$C$26</definedName>
    <definedName name="昇降機下現場管理費" localSheetId="5">[200]一覧表!$D$26</definedName>
    <definedName name="昇降機下現場管理費">[53]一覧表!$D$26</definedName>
    <definedName name="昇降機改修積上仮設費">[60]入力②!#REF!</definedName>
    <definedName name="昇降機改修積上現場仮設費">[60]入力②!#REF!</definedName>
    <definedName name="昇降機改修積上現場管理費計">[60]入力②!#REF!</definedName>
    <definedName name="昇降機改修直工">#REF!</definedName>
    <definedName name="昇降機改修直工計">#REF!</definedName>
    <definedName name="昇降機改修変更積上仮設費">[60]入力②!#REF!</definedName>
    <definedName name="昇降機改修変更積上現場管理費">[60]入力②!#REF!</definedName>
    <definedName name="昇降機改修変更直工">#REF!</definedName>
    <definedName name="昇降機共通仮設費" localSheetId="5">[200]一覧表!$G$26</definedName>
    <definedName name="昇降機共通仮設費">[53]一覧表!$G$26</definedName>
    <definedName name="昇降機原工事" localSheetId="5">[200]一覧表!$B$26</definedName>
    <definedName name="昇降機原工事">[53]一覧表!$B$26</definedName>
    <definedName name="昇降機現場管理費">#REF!</definedName>
    <definedName name="昇降機工事">#REF!</definedName>
    <definedName name="昇降機工事原価">#REF!</definedName>
    <definedName name="昇降機純工">#REF!</definedName>
    <definedName name="昇降機純工事費" localSheetId="5">[200]一覧表!$H$26</definedName>
    <definedName name="昇降機純工事費">[53]一覧表!$H$26</definedName>
    <definedName name="昇降機積上仮設費">[60]入力②!#REF!</definedName>
    <definedName name="昇降機積上仮設費計">[60]入力②!#REF!</definedName>
    <definedName name="昇降機積上仮設費変更">[60]入力②!#REF!</definedName>
    <definedName name="昇降機積上現場管理費">[60]入力②!#REF!</definedName>
    <definedName name="昇降機積上現場管理費計">[60]入力②!#REF!</definedName>
    <definedName name="昇降機積上現場管理費変更">[60]入力②!#REF!</definedName>
    <definedName name="昇降機直工">#REF!</definedName>
    <definedName name="昇降機直工計">#REF!</definedName>
    <definedName name="昇降機直接工事費" localSheetId="5">[200]一覧表!$F$26</definedName>
    <definedName name="昇降機直接工事費">[53]一覧表!$F$26</definedName>
    <definedName name="昇降機変更" localSheetId="5">[200]入力画面!$E$29</definedName>
    <definedName name="昇降機変更">[53]入力画面!$E$29</definedName>
    <definedName name="昇降機変更積上仮設費">[60]入力②!#REF!</definedName>
    <definedName name="昇降機変更積上現場管理費">[60]入力②!#REF!</definedName>
    <definedName name="昇降機変更直工">#REF!</definedName>
    <definedName name="松下加工">#REF!</definedName>
    <definedName name="消去">#REF!</definedName>
    <definedName name="消費税">'[112]仕訳 97'!$G$23</definedName>
    <definedName name="消費税計算">#N/A</definedName>
    <definedName name="消費税相当額">#REF!</definedName>
    <definedName name="消費税相当額計">[60]計算シート!#REF!</definedName>
    <definedName name="消費税相当額合計">#REF!</definedName>
    <definedName name="消費税相当額変更">#REF!</definedName>
    <definedName name="消費税等相当額">#REF!</definedName>
    <definedName name="消費税率">#REF!</definedName>
    <definedName name="照明器具">#REF!</definedName>
    <definedName name="照明器具_Ａ１タイプ">[27]複合単価!#REF!</definedName>
    <definedName name="照明器具_Ａ２タイプ">[27]複合単価!#REF!</definedName>
    <definedName name="照明器具Ａ２２">#REF!</definedName>
    <definedName name="照明器具Ｂ２２">#REF!</definedName>
    <definedName name="照明器具Ｃ２２">#REF!</definedName>
    <definedName name="照明器具Ｃ４２">[153]複合単価!#REF!</definedName>
    <definedName name="照明器具Ｄ４２">#REF!</definedName>
    <definedName name="照明器具Ｅ２０">#REF!</definedName>
    <definedName name="照明器具Ｆ２２">#REF!</definedName>
    <definedName name="照明器具Ｇ２５０">#REF!</definedName>
    <definedName name="照明器具Ｈ２５０">#REF!</definedName>
    <definedName name="照明器具Ｊ２０">#REF!</definedName>
    <definedName name="照明器具Ｌ２１">#REF!</definedName>
    <definedName name="硝子">'[99]（参考）内訳'!$A$1316</definedName>
    <definedName name="硝子工">#REF!</definedName>
    <definedName name="章">[63]!仮植木やし幹</definedName>
    <definedName name="上">#REF!</definedName>
    <definedName name="上60_1">[26]集計!#REF!</definedName>
    <definedName name="上60_2">[83]土工!#REF!</definedName>
    <definedName name="上60_3">[30]木建!#REF!</definedName>
    <definedName name="上80_1">[25]西原小仕訳!#REF!</definedName>
    <definedName name="上80_2">[25]西原小仕訳!#REF!</definedName>
    <definedName name="上80_3">[25]西原小仕訳!#REF!</definedName>
    <definedName name="上り線" hidden="1">{#N/A,#N/A,FALSE,"Sheet16";#N/A,#N/A,FALSE,"Sheet16"}</definedName>
    <definedName name="上位単価">#REF!</definedName>
    <definedName name="上層">[154]数計算!#REF!</definedName>
    <definedName name="上層路盤">#REF!</definedName>
    <definedName name="乗り">[132]結果ｼｰﾄ!$C$26</definedName>
    <definedName name="乗入道路工事計">[115]一位単価3!#REF!</definedName>
    <definedName name="条件">#REF!</definedName>
    <definedName name="畳敷き">#REF!</definedName>
    <definedName name="新" hidden="1">#REF!</definedName>
    <definedName name="新営" localSheetId="5">[200]入力画面!$Q$4</definedName>
    <definedName name="新営">[53]入力画面!$Q$4</definedName>
    <definedName name="新営改修">#REF!</definedName>
    <definedName name="新営採用率">#REF!</definedName>
    <definedName name="新垣" hidden="1">'[12]建具廻-1'!$C$6:$C$6</definedName>
    <definedName name="新垣さん">'[12]金建-1'!$AL$18</definedName>
    <definedName name="新設" hidden="1">#REF!</definedName>
    <definedName name="新単価">[18]代価表01!#REF!</definedName>
    <definedName name="新単価表" localSheetId="5">'内訳書(空調・換気）'!新単価表</definedName>
    <definedName name="新単価表">[0]!新単価表</definedName>
    <definedName name="新築確認年月日">#REF!</definedName>
    <definedName name="新築確認番号">#REF!</definedName>
    <definedName name="新築検査年月日">#REF!</definedName>
    <definedName name="新築検査番号">#REF!</definedName>
    <definedName name="新築時期">#REF!</definedName>
    <definedName name="真澄">[155]材料内訳!#REF!</definedName>
    <definedName name="身障者用押釦">#REF!</definedName>
    <definedName name="身障者用表示灯">#REF!</definedName>
    <definedName name="身障者用復旧釦">#REF!</definedName>
    <definedName name="人力床堀">#REF!</definedName>
    <definedName name="人力埋戻工">#REF!</definedName>
    <definedName name="人力埋戻工ﾀﾝﾊﾟｰ">#REF!</definedName>
    <definedName name="図">[105]!図</definedName>
    <definedName name="厨房" localSheetId="5">'内訳書(空調・換気）'!厨房</definedName>
    <definedName name="厨房">[0]!厨房</definedName>
    <definedName name="吹くごプ">[0]!吹くごプ</definedName>
    <definedName name="推定再建築費">#REF!</definedName>
    <definedName name="水晶式親時計">[27]複合単価!#REF!</definedName>
    <definedName name="水替_101">[28]管土工数量!#REF!</definedName>
    <definedName name="水替_201">[28]管土工数量!#REF!</definedName>
    <definedName name="水替_301">[28]管土工数量!#REF!</definedName>
    <definedName name="水道光熱電力料">#REF!</definedName>
    <definedName name="水道負担金" localSheetId="5">[200]入力画面!$C$36</definedName>
    <definedName name="水道負担金">[53]入力画面!$C$36</definedName>
    <definedName name="水道負担金変更" localSheetId="5">[200]入力画面!$E$36</definedName>
    <definedName name="水道負担金変更">[53]入力画面!$E$36</definedName>
    <definedName name="水平ｴﾙﾎﾞ__W_1_000">[27]複合単価!#REF!</definedName>
    <definedName name="水平ｴﾙﾎﾞ__W_400">[27]複合単価!#REF!</definedName>
    <definedName name="数__量">#REF!</definedName>
    <definedName name="数_量_集_計_表">#REF!</definedName>
    <definedName name="数値1">#REF!</definedName>
    <definedName name="数値2">#REF!</definedName>
    <definedName name="数量">#REF!</definedName>
    <definedName name="数量_1">#REF!</definedName>
    <definedName name="数量_1_J">#REF!</definedName>
    <definedName name="数量_1_J_1">#REF!</definedName>
    <definedName name="数量_1_P">#REF!</definedName>
    <definedName name="数量_1_P_1">#REF!</definedName>
    <definedName name="数量_100">#REF!</definedName>
    <definedName name="数量_101">[28]管土工数量!#REF!</definedName>
    <definedName name="数量_102">[28]管土工数量!#REF!</definedName>
    <definedName name="数量_103">[28]管土工数量!#REF!</definedName>
    <definedName name="数量_104">[28]管土工数量!#REF!</definedName>
    <definedName name="数量_105">#REF!</definedName>
    <definedName name="数量_106">#REF!</definedName>
    <definedName name="数量_107">#REF!</definedName>
    <definedName name="数量_108">#REF!</definedName>
    <definedName name="数量_109">#REF!</definedName>
    <definedName name="数量_2_J">#REF!</definedName>
    <definedName name="数量_2_J_1">#REF!</definedName>
    <definedName name="数量_2_P">#REF!</definedName>
    <definedName name="数量_2_P_1">#REF!</definedName>
    <definedName name="数量_3_J">#REF!</definedName>
    <definedName name="数量_3_J_1">#REF!</definedName>
    <definedName name="数量_3_P">#REF!</definedName>
    <definedName name="数量_3_P_1">#REF!</definedName>
    <definedName name="数量_4_J">#REF!</definedName>
    <definedName name="数量_4_J_1">#REF!</definedName>
    <definedName name="数量_4_P">#REF!</definedName>
    <definedName name="数量_4_P_1">#REF!</definedName>
    <definedName name="数量_400">[28]管土工数量!#REF!</definedName>
    <definedName name="数量_401">[28]管土工数量!#REF!</definedName>
    <definedName name="数量_402">[28]管土工数量!#REF!</definedName>
    <definedName name="数量_403">[28]管土工数量!#REF!</definedName>
    <definedName name="数量_404">[28]管土工数量!#REF!</definedName>
    <definedName name="数量_405">[28]管土工数量!#REF!</definedName>
    <definedName name="数量_407">[28]管土工数量!#REF!</definedName>
    <definedName name="数量_408">[28]管土工数量!#REF!</definedName>
    <definedName name="数量_409">[28]管土工数量!#REF!</definedName>
    <definedName name="数量_410">[28]管土工数量!#REF!</definedName>
    <definedName name="数量_411">[28]管土工数量!#REF!</definedName>
    <definedName name="数量_412">[28]管土工数量!#REF!</definedName>
    <definedName name="数量_413">[28]管土工数量!#REF!</definedName>
    <definedName name="数量_700">[28]管土工数量!#REF!</definedName>
    <definedName name="数量_701">[28]管土工数量!#REF!</definedName>
    <definedName name="数量_801">[28]管土工数量!#REF!</definedName>
    <definedName name="数量_802">[28]管土工数量!#REF!</definedName>
    <definedName name="数量_803">[28]管土工数量!#REF!</definedName>
    <definedName name="数量_804">[28]管土工数量!#REF!</definedName>
    <definedName name="数量_805">[28]管土工数量!#REF!</definedName>
    <definedName name="数量_806">[28]管土工数量!#REF!</definedName>
    <definedName name="数量_901">[28]管土工数量!#REF!</definedName>
    <definedName name="数量_902">[28]管土工数量!#REF!</definedName>
    <definedName name="数量0">[151]!数量0</definedName>
    <definedName name="数量1">[151]!数量1</definedName>
    <definedName name="数量2">[151]!数量2</definedName>
    <definedName name="数量3">[151]!数量3</definedName>
    <definedName name="数量4">[151]!数量4</definedName>
    <definedName name="数量5">[151]!数量5</definedName>
    <definedName name="数量6">[151]!数量6</definedName>
    <definedName name="数量7">[151]!数量7</definedName>
    <definedName name="数量8">[151]!数量8</definedName>
    <definedName name="数量9">[151]!数量9</definedName>
    <definedName name="数量CL">[151]!数量CL</definedName>
    <definedName name="数量CON">[151]!数量CON</definedName>
    <definedName name="数量一覧_101">#REF!</definedName>
    <definedName name="数量計算">#REF!</definedName>
    <definedName name="数量拾い">#REF!</definedName>
    <definedName name="数量拾い表">[0]!数量拾い表</definedName>
    <definedName name="数量総括表">#N/A</definedName>
    <definedName name="据付間接費">#REF!</definedName>
    <definedName name="据付工間接費">#REF!</definedName>
    <definedName name="据付費">#REF!</definedName>
    <definedName name="世帯主氏名">#REF!</definedName>
    <definedName name="世帯主年齢">#REF!</definedName>
    <definedName name="世話人">#REF!</definedName>
    <definedName name="世話役一般">#REF!</definedName>
    <definedName name="世話役一般１">#REF!</definedName>
    <definedName name="世話役土木">[96]労務単価!$B$3</definedName>
    <definedName name="制御">#REF!</definedName>
    <definedName name="制御拾い">'[126]86動産'!#REF!</definedName>
    <definedName name="制御盤">#REF!</definedName>
    <definedName name="制御盤修正">#REF!</definedName>
    <definedName name="制御盤歩">[156]動力盤歩!#REF!</definedName>
    <definedName name="整理清掃">#REF!</definedName>
    <definedName name="生コン">[102]資材単価一覧表!$O$31:$T$38</definedName>
    <definedName name="生コン２１">#REF!</definedName>
    <definedName name="生コンFｰ160">#REF!</definedName>
    <definedName name="生コンFｰ210">#REF!</definedName>
    <definedName name="生コン鉄２１">#REF!</definedName>
    <definedName name="生コン無１８">#REF!</definedName>
    <definedName name="製品控除">[157]内訳書!#REF!</definedName>
    <definedName name="製品控除1">[157]内訳書!#REF!</definedName>
    <definedName name="製品控除2">[157]内訳書!#REF!</definedName>
    <definedName name="西表">#REF!</definedName>
    <definedName name="西面">#REF!</definedName>
    <definedName name="西暦">#REF!</definedName>
    <definedName name="請負区分">[149]Sheet1!$B$2:$B$5</definedName>
    <definedName name="請負工事費">#REF!</definedName>
    <definedName name="請負工事費合計">#REF!</definedName>
    <definedName name="請負工事費変更">#REF!</definedName>
    <definedName name="請負代金額">#REF!</definedName>
    <definedName name="請負比率">#REF!</definedName>
    <definedName name="石">'[99]（参考）内訳'!$A$689</definedName>
    <definedName name="石１">#REF!</definedName>
    <definedName name="石２">#REF!</definedName>
    <definedName name="石３">#REF!</definedName>
    <definedName name="石４">#REF!</definedName>
    <definedName name="石５">#REF!</definedName>
    <definedName name="石６">#REF!</definedName>
    <definedName name="石７">#REF!</definedName>
    <definedName name="石８">#REF!</definedName>
    <definedName name="石９">#REF!</definedName>
    <definedName name="石ﾀｲﾙ集計">#REF!</definedName>
    <definedName name="石原">#REF!</definedName>
    <definedName name="石工">#REF!</definedName>
    <definedName name="石工１">#REF!</definedName>
    <definedName name="石工事">#REF!</definedName>
    <definedName name="石材">[102]資材単価一覧表!$D$30:$I$47</definedName>
    <definedName name="石段">#REF!</definedName>
    <definedName name="石段１">#REF!</definedName>
    <definedName name="石変">#REF!</definedName>
    <definedName name="積み上げ共通仮設費" localSheetId="5">[200]入力画面!$I$40</definedName>
    <definedName name="積み上げ共通仮設費">[53]入力画面!$I$40</definedName>
    <definedName name="積み上げ共通仮設費変更" localSheetId="5">[200]入力画面!$I$42</definedName>
    <definedName name="積み上げ共通仮設費変更">[53]入力画面!$I$42</definedName>
    <definedName name="積み上げ現場管理費" localSheetId="5">[200]入力画面!$I$41</definedName>
    <definedName name="積み上げ現場管理費">[53]入力画面!$I$41</definedName>
    <definedName name="積み上げ現場管理費変更" localSheetId="5">[200]入力画面!$I$43</definedName>
    <definedName name="積み上げ現場管理費変更">[53]入力画面!$I$43</definedName>
    <definedName name="積算資料">#REF!</definedName>
    <definedName name="積算条件判定">#REF!</definedName>
    <definedName name="積上仮設費">#REF!</definedName>
    <definedName name="積上仮設費計">[60]入力②!#REF!</definedName>
    <definedName name="積上仮設費合計">#REF!</definedName>
    <definedName name="積上仮設費変更">#REF!</definedName>
    <definedName name="積上共通仮設費" localSheetId="5">'[200]一覧表 (変更)'!$G$44</definedName>
    <definedName name="積上共通仮設費">'[53]一覧表 (変更)'!$G$44</definedName>
    <definedName name="積上現場管理費" localSheetId="5">'[200]一覧表 (変更)'!$I$47</definedName>
    <definedName name="積上現場管理費">'[53]一覧表 (変更)'!$I$47</definedName>
    <definedName name="切り捨て計算">[158]!切り捨て計算</definedName>
    <definedName name="切込砕石Cｰ30">#REF!</definedName>
    <definedName name="切込砕石Cｰ40">#REF!</definedName>
    <definedName name="切込砕石Cｰ80">#REF!</definedName>
    <definedName name="切土">[159]D代価!#REF!</definedName>
    <definedName name="切梁・腹起し設置">[79]基礎単価!#REF!</definedName>
    <definedName name="切梁・腹起し撤去">[79]基礎単価!#REF!</definedName>
    <definedName name="接合材料率">#REF!</definedName>
    <definedName name="接地端子盤">#REF!</definedName>
    <definedName name="接地端子盤６Ｌ">#REF!</definedName>
    <definedName name="接地棒__14φ×1_500">[27]複合単価!#REF!</definedName>
    <definedName name="設計額確認">[160]初期設定!#REF!</definedName>
    <definedName name="設計協議">[108]内訳書!#REF!</definedName>
    <definedName name="設計書">#N/A</definedName>
    <definedName name="設計書２" hidden="1">{#N/A,#N/A,FALSE,"集計"}</definedName>
    <definedName name="設計書マクロ">#N/A</definedName>
    <definedName name="設計書鏡">#REF!</definedName>
    <definedName name="設計書単価掛率">[63]!単価掛率</definedName>
    <definedName name="設計変更">#REF!</definedName>
    <definedName name="設備">[161]リスト!$A$2:$A$13</definedName>
    <definedName name="設備概要機械">[59]入力画面!$F$65:$H$76</definedName>
    <definedName name="設備概要建築">[59]入力画面!$I$65:$K$86</definedName>
    <definedName name="設備概要電気">[59]入力画面!$B$65:$E$82</definedName>
    <definedName name="設備工事費見積表示">#REF!</definedName>
    <definedName name="説明用">#REF!</definedName>
    <definedName name="専門工事１">#REF!</definedName>
    <definedName name="専門工事SW">#REF!</definedName>
    <definedName name="川村">#REF!</definedName>
    <definedName name="選択">#REF!</definedName>
    <definedName name="前ﾒﾆｭｰ">#REF!</definedName>
    <definedName name="前回印刷">[6]仮設解体!#REF!</definedName>
    <definedName name="前回印刷10">[6]仮設解体!#REF!</definedName>
    <definedName name="前回改訂">[18]代価表01!#REF!</definedName>
    <definedName name="前金補正１５ー２５" localSheetId="5">[200]入力画面!$M$16</definedName>
    <definedName name="前金補正１５ー２５">[53]入力画面!$M$16</definedName>
    <definedName name="前金補正２５" localSheetId="5">[200]入力画面!$M$17</definedName>
    <definedName name="前金補正２５">[53]入力画面!$M$17</definedName>
    <definedName name="前金補正５" localSheetId="5">[200]入力画面!$M$14</definedName>
    <definedName name="前金補正５">[53]入力画面!$M$14</definedName>
    <definedName name="前金補正５ー１５" localSheetId="5">[200]入力画面!$M$15</definedName>
    <definedName name="前金補正５ー１５">[53]入力画面!$M$15</definedName>
    <definedName name="前金補正なし" localSheetId="5">[200]入力画面!$M$13</definedName>
    <definedName name="前金補正なし">[53]入力画面!$M$13</definedName>
    <definedName name="前払い金">#REF!</definedName>
    <definedName name="前払い金表示">#REF!</definedName>
    <definedName name="前払い補正係数">#REF!</definedName>
    <definedName name="前払金補正係数" localSheetId="5">[200]入力画面!$M$12</definedName>
    <definedName name="前払金補正係数">[53]入力画面!$M$12</definedName>
    <definedName name="全印">#REF!</definedName>
    <definedName name="全印刷">#REF!</definedName>
    <definedName name="全鏡">#REF!</definedName>
    <definedName name="全仕">#REF!</definedName>
    <definedName name="全拾">[83]鉄筋!#REF!</definedName>
    <definedName name="全拾2">[83]鉄筋!#REF!</definedName>
    <definedName name="全集">[83]鉄筋!#REF!</definedName>
    <definedName name="全消去">#REF!</definedName>
    <definedName name="全体">#REF!</definedName>
    <definedName name="全代">#REF!</definedName>
    <definedName name="全代価表">[18]代価表01!#REF!</definedName>
    <definedName name="全内">#REF!</definedName>
    <definedName name="全内訳書">[6]仮設解体!#REF!</definedName>
    <definedName name="全部">#N/A</definedName>
    <definedName name="粗粒AS">#REF!</definedName>
    <definedName name="組合せ試験費">#REF!</definedName>
    <definedName name="挿入END">#REF!</definedName>
    <definedName name="槽">#REF!</definedName>
    <definedName name="総括">[104]立木調査!#REF!</definedName>
    <definedName name="総括集計">#REF!</definedName>
    <definedName name="総括表">#N/A</definedName>
    <definedName name="総括表印刷">#N/A</definedName>
    <definedName name="総合試運転費">#REF!</definedName>
    <definedName name="総合盤_SUS">#REF!</definedName>
    <definedName name="装飾オブジェクト">"Group 23"</definedName>
    <definedName name="装飾オブジェクト2">"Group 24"</definedName>
    <definedName name="増築１確認年月日">#REF!</definedName>
    <definedName name="増築１確認番号">#REF!</definedName>
    <definedName name="増築１検査年月日">#REF!</definedName>
    <definedName name="増築１検査番号">#REF!</definedName>
    <definedName name="増築２確認年月日">#REF!</definedName>
    <definedName name="増築２確認番号">#REF!</definedName>
    <definedName name="増築２検査年月日">#REF!</definedName>
    <definedName name="増築２検査番号">#REF!</definedName>
    <definedName name="増築時期">#REF!</definedName>
    <definedName name="増築時期_">#REF!</definedName>
    <definedName name="造園現場経費">#REF!</definedName>
    <definedName name="造園現場経費合計">#REF!</definedName>
    <definedName name="造園工事原価">#REF!</definedName>
    <definedName name="造園工事原価合計">#REF!</definedName>
    <definedName name="造園純工">#REF!</definedName>
    <definedName name="造園純工合計">#REF!</definedName>
    <definedName name="造園直工">#REF!</definedName>
    <definedName name="造園直工合計">#REF!</definedName>
    <definedName name="造園直工合計２">#REF!</definedName>
    <definedName name="造園変更直工">#REF!</definedName>
    <definedName name="造作">#REF!</definedName>
    <definedName name="造作工事合計">[100]集計表・内訳!$AN$521</definedName>
    <definedName name="造作工事小計1">[100]集計表・内訳!$AN$494</definedName>
    <definedName name="造作工事小計2">[100]集計表・内訳!$AN$520</definedName>
    <definedName name="造作拾">#REF!</definedName>
    <definedName name="側溝">'[96]代価表19-1,2'!$K$16</definedName>
    <definedName name="測定設定">#REF!</definedName>
    <definedName name="測点">#REF!</definedName>
    <definedName name="測量業務費">#REF!</definedName>
    <definedName name="足場ﾘｰｽ">#REF!</definedName>
    <definedName name="損料">#REF!</definedName>
    <definedName name="損料。運賃">[0]!損料。運賃</definedName>
    <definedName name="損料運搬">[0]!損料運搬</definedName>
    <definedName name="他ﾌｧｲﾙ">[18]代価表01!#REF!</definedName>
    <definedName name="多角">'[162]建具廻-1'!$AH$34:$AH$39</definedName>
    <definedName name="多角1">'[12]建具廻-1'!$AH$36:$AH$40</definedName>
    <definedName name="太陽">[147]内訳!#REF!</definedName>
    <definedName name="打合せ書">'[65]植栽 (1)'!#REF!</definedName>
    <definedName name="打設手間">'[99]（参考）内訳'!$A$233</definedName>
    <definedName name="体積">#REF!</definedName>
    <definedName name="貸家1" localSheetId="5">'内訳書(空調・換気）'!貸家1</definedName>
    <definedName name="貸家1">[0]!貸家1</definedName>
    <definedName name="貸家10" localSheetId="5">'内訳書(空調・換気）'!貸家10</definedName>
    <definedName name="貸家10">[0]!貸家10</definedName>
    <definedName name="貸家11" localSheetId="5">'内訳書(空調・換気）'!貸家11</definedName>
    <definedName name="貸家11">[0]!貸家11</definedName>
    <definedName name="貸家12" localSheetId="5">'内訳書(空調・換気）'!貸家12</definedName>
    <definedName name="貸家12">[0]!貸家12</definedName>
    <definedName name="貸家13" localSheetId="5">'内訳書(空調・換気）'!貸家13</definedName>
    <definedName name="貸家13">[0]!貸家13</definedName>
    <definedName name="貸家14" localSheetId="5">'内訳書(空調・換気）'!貸家14</definedName>
    <definedName name="貸家14">[0]!貸家14</definedName>
    <definedName name="貸家15" localSheetId="5">'内訳書(空調・換気）'!貸家15</definedName>
    <definedName name="貸家15">[0]!貸家15</definedName>
    <definedName name="貸家2" localSheetId="5">'内訳書(空調・換気）'!貸家2</definedName>
    <definedName name="貸家2">[0]!貸家2</definedName>
    <definedName name="貸家3" localSheetId="5">'内訳書(空調・換気）'!貸家3</definedName>
    <definedName name="貸家3">[0]!貸家3</definedName>
    <definedName name="貸家4" localSheetId="5">'内訳書(空調・換気）'!貸家4</definedName>
    <definedName name="貸家4">[0]!貸家4</definedName>
    <definedName name="貸家5" localSheetId="5">'内訳書(空調・換気）'!貸家5</definedName>
    <definedName name="貸家5">[0]!貸家5</definedName>
    <definedName name="貸家6" localSheetId="5">'内訳書(空調・換気）'!貸家6</definedName>
    <definedName name="貸家6">[0]!貸家6</definedName>
    <definedName name="貸家7" localSheetId="5">'内訳書(空調・換気）'!貸家7</definedName>
    <definedName name="貸家7">[0]!貸家7</definedName>
    <definedName name="貸家8" localSheetId="5">'内訳書(空調・換気）'!貸家8</definedName>
    <definedName name="貸家8">[0]!貸家8</definedName>
    <definedName name="貸家9" localSheetId="5">'内訳書(空調・換気）'!貸家9</definedName>
    <definedName name="貸家9">[0]!貸家9</definedName>
    <definedName name="貸間借家面積">#REF!</definedName>
    <definedName name="代">#REF!</definedName>
    <definedName name="代3">[0]!代3</definedName>
    <definedName name="代Ｃ">#REF!</definedName>
    <definedName name="代か">[0]!代か</definedName>
    <definedName name="代価">[18]代価表01!#REF!</definedName>
    <definedName name="代価_P">#REF!</definedName>
    <definedName name="代価1">#REF!</definedName>
    <definedName name="代価3">#REF!</definedName>
    <definedName name="代価33">[0]!代価33</definedName>
    <definedName name="代価35">[0]!代価35</definedName>
    <definedName name="代価一覧">[0]!代価一覧</definedName>
    <definedName name="代価一覧_A_1">#REF!</definedName>
    <definedName name="代価一覧_A_2">#REF!</definedName>
    <definedName name="代価一覧_B_1">#REF!</definedName>
    <definedName name="代価一覧_B_2">#REF!</definedName>
    <definedName name="代価一覧_C_1">#REF!</definedName>
    <definedName name="代価一覧_D_1">#REF!</definedName>
    <definedName name="代価一覧_D_2">#REF!</definedName>
    <definedName name="代価一覧_E_1">#REF!</definedName>
    <definedName name="代価一覧_E_2">#REF!</definedName>
    <definedName name="代価一覧_F_1">#REF!</definedName>
    <definedName name="代価一覧_F_2">#REF!</definedName>
    <definedName name="代価一覧_G_1">#REF!</definedName>
    <definedName name="代価一覧表">#N/A</definedName>
    <definedName name="代価表">#N/A</definedName>
    <definedName name="代価表１">'[163]代価表 '!#REF!</definedName>
    <definedName name="代価表13" localSheetId="5" hidden="1">[165]内訳書!#REF!</definedName>
    <definedName name="代価表13" hidden="1">[164]内訳書!#REF!</definedName>
    <definedName name="代価表18" localSheetId="5" hidden="1">[165]内訳書!#REF!</definedName>
    <definedName name="代価表18" hidden="1">[164]内訳書!#REF!</definedName>
    <definedName name="代価表2">'[166]86動産'!#REF!</definedName>
    <definedName name="代価表33">#REF!</definedName>
    <definedName name="代価表Ａ" localSheetId="5">'内訳書(空調・換気）'!代価表Ａ</definedName>
    <definedName name="代価表Ａ">[0]!代価表Ａ</definedName>
    <definedName name="代価表マクロ">#N/A</definedName>
    <definedName name="代価表仮">#REF!</definedName>
    <definedName name="代表者氏名">#REF!</definedName>
    <definedName name="代理人氏名">#REF!</definedName>
    <definedName name="代理人住所">#REF!</definedName>
    <definedName name="代理人電話番号">#REF!</definedName>
    <definedName name="台形">#REF!</definedName>
    <definedName name="台形1">#REF!</definedName>
    <definedName name="台形2">[83]土工!#REF!</definedName>
    <definedName name="台形体">[76]仮設!#REF!</definedName>
    <definedName name="台形面">#N/A</definedName>
    <definedName name="大工">#REF!</definedName>
    <definedName name="大工１">#REF!</definedName>
    <definedName name="大城">'[167]86動産'!#REF!</definedName>
    <definedName name="第１0号明細書">#REF!</definedName>
    <definedName name="第１２号明細書">[36]内訳書!#REF!</definedName>
    <definedName name="第１３号">[36]内訳書!#REF!</definedName>
    <definedName name="第１３号明細書">[36]内訳書!#REF!</definedName>
    <definedName name="第１号明細書">#REF!</definedName>
    <definedName name="第２号明細書">#REF!</definedName>
    <definedName name="第３工区">#REF!</definedName>
    <definedName name="第３号明細書">#REF!</definedName>
    <definedName name="第４号明細書">[36]内訳書!#REF!</definedName>
    <definedName name="第５号明細書">[36]内訳書!#REF!</definedName>
    <definedName name="第６号明細書">[36]内訳書!#REF!</definedName>
    <definedName name="第７号明細書">[36]内訳書!#REF!</definedName>
    <definedName name="第８号明細書">[36]内訳書!#REF!</definedName>
    <definedName name="第９号明細書">[36]内訳書!#REF!</definedName>
    <definedName name="棚１">#REF!</definedName>
    <definedName name="棚１０">#REF!</definedName>
    <definedName name="棚１１">#REF!</definedName>
    <definedName name="棚１２">#REF!</definedName>
    <definedName name="棚２">#REF!</definedName>
    <definedName name="棚３">#REF!</definedName>
    <definedName name="棚４">#REF!</definedName>
    <definedName name="棚５">#REF!</definedName>
    <definedName name="棚６">#REF!</definedName>
    <definedName name="棚７">#REF!</definedName>
    <definedName name="棚８">#REF!</definedName>
    <definedName name="棚９">#REF!</definedName>
    <definedName name="単_価">#REF!</definedName>
    <definedName name="単2_2">#REF!</definedName>
    <definedName name="単位">#REF!</definedName>
    <definedName name="単位発熱量">#REF!</definedName>
    <definedName name="単価">#REF!</definedName>
    <definedName name="単価_001">#REF!</definedName>
    <definedName name="単価_002">#REF!</definedName>
    <definedName name="単価_003">#REF!</definedName>
    <definedName name="単価_004">#REF!</definedName>
    <definedName name="単価_005">#REF!</definedName>
    <definedName name="単価_006">#REF!</definedName>
    <definedName name="単価_007">#REF!</definedName>
    <definedName name="単価_008">#REF!</definedName>
    <definedName name="単価_009">#REF!</definedName>
    <definedName name="単価_100">#REF!</definedName>
    <definedName name="単価_200">#REF!</definedName>
    <definedName name="単価12">#REF!</definedName>
    <definedName name="単価13">#REF!</definedName>
    <definedName name="単価1996">#REF!</definedName>
    <definedName name="単価1997">#REF!</definedName>
    <definedName name="単価1998">#REF!</definedName>
    <definedName name="単価H12">[168]単価表!$A$2:$G$1820</definedName>
    <definedName name="単価算定表">[57]立木調査!#REF!</definedName>
    <definedName name="単価入替第1回">#REF!</definedName>
    <definedName name="単価入替第2回">#REF!</definedName>
    <definedName name="単価入替第3回">#REF!</definedName>
    <definedName name="単価比較">#REF!</definedName>
    <definedName name="単価比較_1_P">#REF!</definedName>
    <definedName name="単価比較_2_P">#REF!</definedName>
    <definedName name="単価比較_3_P">#REF!</definedName>
    <definedName name="単価比較_4_P">#REF!</definedName>
    <definedName name="単価比較_5_P">#REF!</definedName>
    <definedName name="単価比較_6_P">#REF!</definedName>
    <definedName name="単価比較_7_P">#REF!</definedName>
    <definedName name="単価比較_8_P">#REF!</definedName>
    <definedName name="単価比較_9_P">#REF!</definedName>
    <definedName name="単価比較表">IF(#REF!="","",HLOOKUP(#REF!,立木移転種別表,2,0))</definedName>
    <definedName name="単価表">#REF!</definedName>
    <definedName name="単価表１">[169]廃材処分!$F$5:$CO$856</definedName>
    <definedName name="単価表11_">#REF!</definedName>
    <definedName name="単価表H12">#REF!</definedName>
    <definedName name="単価表M">#REF!</definedName>
    <definedName name="単価不適期">#REF!</definedName>
    <definedName name="単管足場">#REF!</definedName>
    <definedName name="単語表解除">#N/A</definedName>
    <definedName name="単層">#REF!</definedName>
    <definedName name="探査工">#REF!</definedName>
    <definedName name="端数処理">#REF!</definedName>
    <definedName name="端数処理後一般管理費等">#REF!</definedName>
    <definedName name="断面">#N/A</definedName>
    <definedName name="値">[26]集計!#REF!</definedName>
    <definedName name="値ｾﾙ">[26]集計!#REF!</definedName>
    <definedName name="値複写">[26]集計!#REF!</definedName>
    <definedName name="地域換気">#REF!</definedName>
    <definedName name="地下階数">#REF!</definedName>
    <definedName name="地下面積">#REF!</definedName>
    <definedName name="地業">#REF!</definedName>
    <definedName name="地業原">#REF!</definedName>
    <definedName name="地業工事合計">[100]集計表・内訳!$AN$76</definedName>
    <definedName name="地業変">#REF!</definedName>
    <definedName name="地質調査業務費">[108]本工事費内訳!#REF!</definedName>
    <definedName name="地上階数">#REF!</definedName>
    <definedName name="地上面積">#REF!</definedName>
    <definedName name="地先境界ブロック">#REF!</definedName>
    <definedName name="地中梁">#REF!</definedName>
    <definedName name="地盤">#REF!</definedName>
    <definedName name="地盤補正">#REF!</definedName>
    <definedName name="地盤夜">#REF!</definedName>
    <definedName name="地梁">[30]ｺﾝｸﾘｰﾄ!#REF!</definedName>
    <definedName name="中位単価">[170]単価表!$I$4:$N$1160</definedName>
    <definedName name="中位単価1">'[171]単価表(測)'!$Q$2:$V$1365</definedName>
    <definedName name="中位単価2">'[171]単価表(用)'!$Q$2:$V$1365</definedName>
    <definedName name="中詰・外周ﾓﾙﾀﾙ">#N/A</definedName>
    <definedName name="仲西小学">#REF!</definedName>
    <definedName name="抽出">#REF!</definedName>
    <definedName name="抽出2">#REF!</definedName>
    <definedName name="抽出3">#REF!</definedName>
    <definedName name="柱">[30]ｺﾝｸﾘｰﾄ!#REF!</definedName>
    <definedName name="柱データ">#REF!</definedName>
    <definedName name="注">#REF!</definedName>
    <definedName name="鋳鉄管切断機500以下">#REF!</definedName>
    <definedName name="鋳鉄管弁類">#REF!</definedName>
    <definedName name="貯水池底面">#REF!</definedName>
    <definedName name="貯留槽">#REF!</definedName>
    <definedName name="張り">[0]!張り</definedName>
    <definedName name="調査NO">#REF!</definedName>
    <definedName name="調査工">#REF!</definedName>
    <definedName name="調査者">#REF!</definedName>
    <definedName name="調査年月日">#REF!</definedName>
    <definedName name="調査年度">#REF!</definedName>
    <definedName name="調査番号">[130]基本!$J$25</definedName>
    <definedName name="調整費">#REF!</definedName>
    <definedName name="長さ">'[162]建具廻-1'!$AY$12:$BC$14</definedName>
    <definedName name="直管重量">#REF!</definedName>
    <definedName name="直工">#REF!</definedName>
    <definedName name="直工１">#REF!</definedName>
    <definedName name="直工１金額">#REF!</definedName>
    <definedName name="直工２">#REF!</definedName>
    <definedName name="直工２金額">#REF!</definedName>
    <definedName name="直工３">#REF!</definedName>
    <definedName name="直工３金額">#REF!</definedName>
    <definedName name="直工４">#REF!</definedName>
    <definedName name="直工４金額">#REF!</definedName>
    <definedName name="直工５">#REF!</definedName>
    <definedName name="直工５金額">#REF!</definedName>
    <definedName name="直工６">#REF!</definedName>
    <definedName name="直工６金額">#REF!</definedName>
    <definedName name="直工７">#REF!</definedName>
    <definedName name="直工７金額">#REF!</definedName>
    <definedName name="直接仮設">[96]直接仮設!$I$32</definedName>
    <definedName name="直接仮設工事">#REF!</definedName>
    <definedName name="直接経費">#REF!</definedName>
    <definedName name="直接工事費">#REF!</definedName>
    <definedName name="直接工事費の計">[122]三社見積比較!#REF!</definedName>
    <definedName name="直接工事費の今迄の計">[122]三社見積比較!#REF!</definedName>
    <definedName name="直接工事費計">[60]計算シート!#REF!</definedName>
    <definedName name="直接工事費合計">#REF!</definedName>
    <definedName name="直接工事費変更">#REF!</definedName>
    <definedName name="直接材料費">#REF!</definedName>
    <definedName name="直接労務費">#REF!</definedName>
    <definedName name="直列">#REF!</definedName>
    <definedName name="直列D">#REF!</definedName>
    <definedName name="賃料">#REF!</definedName>
    <definedName name="津小建設設">#REF!</definedName>
    <definedName name="通常">#REF!</definedName>
    <definedName name="通信交通費">#REF!</definedName>
    <definedName name="低減率算定">'[172]建具廻-1'!$BU$24:$BU$31</definedName>
    <definedName name="定温式ｽﾎﾟｯﾄ型１種_防水型">#REF!</definedName>
    <definedName name="庭石">[0]!庭石</definedName>
    <definedName name="庭木等諸経費算定表">[131]!庭木等諸経費算出表</definedName>
    <definedName name="締固">#REF!</definedName>
    <definedName name="泥推">#REF!</definedName>
    <definedName name="泥推夜">#REF!</definedName>
    <definedName name="撤去_6.6KV_CV38°_3C">#REF!</definedName>
    <definedName name="撤去_引込柱">#REF!</definedName>
    <definedName name="鉄筋">#REF!</definedName>
    <definedName name="鉄筋Ａ">[98]鉄筋Ａ!$I$32</definedName>
    <definedName name="鉄筋Ｄ１３">#REF!</definedName>
    <definedName name="鉄筋Ｄ１６">#REF!</definedName>
    <definedName name="鉄筋工">#REF!</definedName>
    <definedName name="鉄筋工１">#REF!</definedName>
    <definedName name="鉄筋工事">#REF!</definedName>
    <definedName name="鉄筋工事合計">[100]集計表・内訳!$AN$154</definedName>
    <definedName name="鉄原">#REF!</definedName>
    <definedName name="鉄骨">'[99]（参考）内訳'!$A$518</definedName>
    <definedName name="鉄骨改修変更直工">[60]入力②!#REF!</definedName>
    <definedName name="鉄骨計算集計1ページ用" hidden="1">{#N/A,#N/A,FALSE,"Sheet16";#N/A,#N/A,FALSE,"Sheet16"}</definedName>
    <definedName name="鉄骨計算書">[0]!鉄骨計算書</definedName>
    <definedName name="鉄骨現場経費">#REF!</definedName>
    <definedName name="鉄骨現場経費合計">#REF!</definedName>
    <definedName name="鉄骨工">#REF!</definedName>
    <definedName name="鉄骨工１">#REF!</definedName>
    <definedName name="鉄骨工事改修直工">#REF!</definedName>
    <definedName name="鉄骨工事改修直工計">#REF!</definedName>
    <definedName name="鉄骨工事改修変更直工">#REF!</definedName>
    <definedName name="鉄骨工事原価">#REF!</definedName>
    <definedName name="鉄骨工事原価合計">#REF!</definedName>
    <definedName name="鉄骨工事直工">#REF!</definedName>
    <definedName name="鉄骨工事直工計">#REF!</definedName>
    <definedName name="鉄骨工事変更直工">#REF!</definedName>
    <definedName name="鉄骨純工">#REF!</definedName>
    <definedName name="鉄骨純工合計">#REF!</definedName>
    <definedName name="鉄骨挿入面積">#REF!</definedName>
    <definedName name="鉄骨直工">#REF!</definedName>
    <definedName name="鉄骨直工合計">#REF!</definedName>
    <definedName name="鉄骨直工合計２">#REF!</definedName>
    <definedName name="鉄骨変更直工">#REF!</definedName>
    <definedName name="鉄変">#REF!</definedName>
    <definedName name="典昭" localSheetId="5">'内訳書(空調・換気）'!典昭</definedName>
    <definedName name="典昭">[0]!典昭</definedName>
    <definedName name="天井ボード２">#REF!</definedName>
    <definedName name="天井付ﾘｰﾗｰｺﾝｾﾝﾄ">#REF!</definedName>
    <definedName name="天井埋込スピーカ">#REF!</definedName>
    <definedName name="天井埋込ｽﾋﾟｰｶ__防滴型">[27]複合単価!#REF!</definedName>
    <definedName name="天気">#REF!</definedName>
    <definedName name="点">'[173]単価表(測)'!#REF!</definedName>
    <definedName name="伝">#REF!</definedName>
    <definedName name="電">#REF!</definedName>
    <definedName name="電１" localSheetId="5">[200]入力画面!$O$65</definedName>
    <definedName name="電１">[53]入力画面!$O$65</definedName>
    <definedName name="電１０" localSheetId="5">[200]入力画面!$O$74</definedName>
    <definedName name="電１０">[53]入力画面!$O$74</definedName>
    <definedName name="電１１" localSheetId="5">[200]入力画面!$O$75</definedName>
    <definedName name="電１１">[53]入力画面!$O$75</definedName>
    <definedName name="電１２" localSheetId="5">[200]入力画面!$O$76</definedName>
    <definedName name="電１２">[53]入力画面!$O$76</definedName>
    <definedName name="電１３" localSheetId="5">[200]入力画面!$O$77</definedName>
    <definedName name="電１３">[53]入力画面!$O$77</definedName>
    <definedName name="電１４" localSheetId="5">[200]入力画面!$O$78</definedName>
    <definedName name="電１４">[53]入力画面!$O$78</definedName>
    <definedName name="電１５" localSheetId="5">[200]入力画面!$O$79</definedName>
    <definedName name="電１５">[53]入力画面!$O$79</definedName>
    <definedName name="電１６" localSheetId="5">[200]入力画面!$O$80</definedName>
    <definedName name="電１６">[53]入力画面!$O$80</definedName>
    <definedName name="電１７" localSheetId="5">[200]入力画面!$O$81</definedName>
    <definedName name="電１７">[53]入力画面!$O$81</definedName>
    <definedName name="電１８" localSheetId="5">[200]入力画面!$O$82</definedName>
    <definedName name="電１８">[53]入力画面!$O$82</definedName>
    <definedName name="電２" localSheetId="5">[200]入力画面!$O$66</definedName>
    <definedName name="電２">[53]入力画面!$O$66</definedName>
    <definedName name="電３" localSheetId="5">[200]入力画面!$O$67</definedName>
    <definedName name="電３">[53]入力画面!$O$67</definedName>
    <definedName name="電４" localSheetId="5">[200]入力画面!$O$68</definedName>
    <definedName name="電４">[53]入力画面!$O$68</definedName>
    <definedName name="電５" localSheetId="5">[200]入力画面!$O$69</definedName>
    <definedName name="電５">[53]入力画面!$O$69</definedName>
    <definedName name="電６" localSheetId="5">[200]入力画面!$O$70</definedName>
    <definedName name="電６">[53]入力画面!$O$70</definedName>
    <definedName name="電７" localSheetId="5">[200]入力画面!$O$71</definedName>
    <definedName name="電７">[53]入力画面!$O$71</definedName>
    <definedName name="電８" localSheetId="5">[200]入力画面!$O$72</definedName>
    <definedName name="電８">[53]入力画面!$O$72</definedName>
    <definedName name="電９" localSheetId="5">[200]入力画面!$O$73</definedName>
    <definedName name="電９">[53]入力画面!$O$73</definedName>
    <definedName name="電機内訳">#REF!</definedName>
    <definedName name="電気">[174]資材!#REF!</definedName>
    <definedName name="電気1P">#REF!</definedName>
    <definedName name="電気その一般管理費" localSheetId="5">[200]一覧表!$K$11</definedName>
    <definedName name="電気その一般管理費">[53]一覧表!$K$11</definedName>
    <definedName name="電気その下一般管理費" localSheetId="5">[200]一覧表!$E$11</definedName>
    <definedName name="電気その下一般管理費">[53]一覧表!$E$11</definedName>
    <definedName name="電気その下仮設費" localSheetId="5">[200]一覧表!$C$11</definedName>
    <definedName name="電気その下仮設費">[53]一覧表!$C$11</definedName>
    <definedName name="電気その下現場管理費" localSheetId="5">[200]一覧表!$D$11</definedName>
    <definedName name="電気その下現場管理費">[53]一覧表!$D$11</definedName>
    <definedName name="電気その共通仮設費" localSheetId="5">[200]一覧表!$G$11</definedName>
    <definedName name="電気その共通仮設費">[53]一覧表!$G$11</definedName>
    <definedName name="電気その原工事" localSheetId="5">[200]一覧表!$B$11</definedName>
    <definedName name="電気その原工事">[53]一覧表!$B$11</definedName>
    <definedName name="電気その現場管理費" localSheetId="5">[200]一覧表!$I$11</definedName>
    <definedName name="電気その現場管理費">[53]一覧表!$I$11</definedName>
    <definedName name="電気その工事原価" localSheetId="5">[200]一覧表!$J$11</definedName>
    <definedName name="電気その工事原価">[53]一覧表!$J$11</definedName>
    <definedName name="電気その純工事費" localSheetId="5">[200]一覧表!$H$11</definedName>
    <definedName name="電気その純工事費">[53]一覧表!$H$11</definedName>
    <definedName name="電気その他" localSheetId="5">[200]入力画面!$C$22</definedName>
    <definedName name="電気その他">[53]入力画面!$C$22</definedName>
    <definedName name="電気その他改修直工">#REF!</definedName>
    <definedName name="電気その他改修直工計">#REF!</definedName>
    <definedName name="電気その他改修変更直工">#REF!</definedName>
    <definedName name="電気その他現場管理費">#REF!</definedName>
    <definedName name="電気その他工事原価">#REF!</definedName>
    <definedName name="電気その他純工">#REF!</definedName>
    <definedName name="電気その他直工">#REF!</definedName>
    <definedName name="電気その他直工計">#REF!</definedName>
    <definedName name="電気その他変更直工">#REF!</definedName>
    <definedName name="電気その直接工事費" localSheetId="5">[200]一覧表!$F$11</definedName>
    <definedName name="電気その直接工事費">[53]一覧表!$F$11</definedName>
    <definedName name="電気その変更" localSheetId="5">[200]入力画面!$E$22</definedName>
    <definedName name="電気その変更">[53]入力画面!$E$22</definedName>
    <definedName name="電気一般" localSheetId="5">[200]入力画面!$C$21</definedName>
    <definedName name="電気一般">[53]入力画面!$C$21</definedName>
    <definedName name="電気一般一般管理費" localSheetId="5">[200]一覧表!$K$8</definedName>
    <definedName name="電気一般一般管理費">[53]一覧表!$K$8</definedName>
    <definedName name="電気一般下一般管理費" localSheetId="5">[200]一覧表!$E$8</definedName>
    <definedName name="電気一般下一般管理費">[53]一覧表!$E$8</definedName>
    <definedName name="電気一般下仮設費" localSheetId="5">[200]一覧表!$C$8</definedName>
    <definedName name="電気一般下仮設費">[53]一覧表!$C$8</definedName>
    <definedName name="電気一般下現場管理費" localSheetId="5">[200]一覧表!$D$8</definedName>
    <definedName name="電気一般下現場管理費">[53]一覧表!$D$8</definedName>
    <definedName name="電気一般共通仮設費" localSheetId="5">[200]一覧表!$G$8</definedName>
    <definedName name="電気一般共通仮設費">[53]一覧表!$G$8</definedName>
    <definedName name="電気一般原工事" localSheetId="5">[200]一覧表!$B$8</definedName>
    <definedName name="電気一般原工事">[53]一覧表!$B$8</definedName>
    <definedName name="電気一般現場管理費" localSheetId="5">[200]一覧表!$I$8</definedName>
    <definedName name="電気一般現場管理費">[53]一覧表!$I$8</definedName>
    <definedName name="電気一般工事原価" localSheetId="5">[200]一覧表!$J$8</definedName>
    <definedName name="電気一般工事原価">[53]一覧表!$J$8</definedName>
    <definedName name="電気一般純工事費" localSheetId="5">[200]一覧表!$H$8</definedName>
    <definedName name="電気一般純工事費">[53]一覧表!$H$8</definedName>
    <definedName name="電気一般直接工事費" localSheetId="5">[200]一覧表!$F$8</definedName>
    <definedName name="電気一般直接工事費">[53]一覧表!$F$8</definedName>
    <definedName name="電気一般変更" localSheetId="5">[200]入力画面!$E$21</definedName>
    <definedName name="電気一般変更">[53]入力画面!$E$21</definedName>
    <definedName name="電気下請工事原価">#REF!</definedName>
    <definedName name="電気下請工事原価計">[60]計算シート!#REF!</definedName>
    <definedName name="電気下請純工">#REF!</definedName>
    <definedName name="電気下請純工計">[60]計算シート!#REF!</definedName>
    <definedName name="電気下請変更現経">#REF!</definedName>
    <definedName name="電気改修" localSheetId="5">[200]入力画面!$C$23</definedName>
    <definedName name="電気改修">[53]入力画面!$C$23</definedName>
    <definedName name="電気改修下一般管理費" localSheetId="5">[200]一覧表!$E$14</definedName>
    <definedName name="電気改修下一般管理費">[53]一覧表!$E$14</definedName>
    <definedName name="電気改修下仮設費" localSheetId="5">[200]一覧表!$C$14</definedName>
    <definedName name="電気改修下仮設費">[53]一覧表!$C$14</definedName>
    <definedName name="電気改修下現場管理費" localSheetId="5">[200]一覧表!$D$14</definedName>
    <definedName name="電気改修下現場管理費">[53]一覧表!$D$14</definedName>
    <definedName name="電気改修共通仮設費" localSheetId="5">[200]一覧表!$G$14</definedName>
    <definedName name="電気改修共通仮設費">[53]一覧表!$G$14</definedName>
    <definedName name="電気改修原工事" localSheetId="5">[200]一覧表!$B$14</definedName>
    <definedName name="電気改修原工事">[53]一覧表!$B$14</definedName>
    <definedName name="電気改修現場管理費" localSheetId="5">[200]一覧表!$I$14</definedName>
    <definedName name="電気改修現場管理費">[53]一覧表!$I$14</definedName>
    <definedName name="電気改修工事原価" localSheetId="5">[200]一覧表!$J$14</definedName>
    <definedName name="電気改修工事原価">[53]一覧表!$J$14</definedName>
    <definedName name="電気改修純工事費" localSheetId="5">[200]一覧表!$H$14</definedName>
    <definedName name="電気改修純工事費">[53]一覧表!$H$14</definedName>
    <definedName name="電気改修積上げんば管理費計">[60]入力②!#REF!</definedName>
    <definedName name="電気改修積上仮設費">[60]入力②!#REF!</definedName>
    <definedName name="電気改修積上現場管理費">[60]入力②!#REF!</definedName>
    <definedName name="電気改修直工">#REF!</definedName>
    <definedName name="電気改修直工計">#REF!</definedName>
    <definedName name="電気改修直接工事費" localSheetId="5">[200]一覧表!$F$14</definedName>
    <definedName name="電気改修直接工事費">[53]一覧表!$F$14</definedName>
    <definedName name="電気改修変更" localSheetId="5">[200]入力画面!$E$23</definedName>
    <definedName name="電気改修変更">[53]入力画面!$E$23</definedName>
    <definedName name="電気改修変更積上仮設費">[60]入力②!#REF!</definedName>
    <definedName name="電気改修変更積上現場管理費">[60]入力②!#REF!</definedName>
    <definedName name="電気改修変更直工">#REF!</definedName>
    <definedName name="電気業者見積額">#REF!</definedName>
    <definedName name="電気原価">#REF!</definedName>
    <definedName name="電気原価合計">#REF!</definedName>
    <definedName name="電気現場管理費">#REF!</definedName>
    <definedName name="電気現場経費">#REF!</definedName>
    <definedName name="電気現場経費合計">#REF!</definedName>
    <definedName name="電気工事原価">#REF!</definedName>
    <definedName name="電気工事原価合計">#REF!</definedName>
    <definedName name="電気合計">#REF!</definedName>
    <definedName name="電気時計Ａﾀｲﾌﾟ">#REF!</definedName>
    <definedName name="電気時計Ｂﾀｲﾌﾟ">#REF!</definedName>
    <definedName name="電気主要機器現場経費">#REF!</definedName>
    <definedName name="電気主要機器現場経費合計">#REF!</definedName>
    <definedName name="電気主要機器工事原価">#REF!</definedName>
    <definedName name="電気主要機器工事原価合計">#REF!</definedName>
    <definedName name="電気主要機器純工">#REF!</definedName>
    <definedName name="電気主要機器純工合計">#REF!</definedName>
    <definedName name="電気主要機器直工">#REF!</definedName>
    <definedName name="電気主要機器直工２">#REF!</definedName>
    <definedName name="電気主要機器直工合計">#REF!</definedName>
    <definedName name="電気主要機器直工合計２">#REF!</definedName>
    <definedName name="電気主要機器変更直工">#REF!</definedName>
    <definedName name="電気純工">#REF!</definedName>
    <definedName name="電気純工合計">#REF!</definedName>
    <definedName name="電気積上仮設費">[60]入力②!#REF!</definedName>
    <definedName name="電気積上仮設費計">[60]入力②!#REF!</definedName>
    <definedName name="電気積上仮設費変更">[60]入力②!#REF!</definedName>
    <definedName name="電気積上現場管理費">[60]入力②!#REF!</definedName>
    <definedName name="電気積上現場管理費計">[60]入力②!#REF!</definedName>
    <definedName name="電気積上現場管理費変更">[60]入力②!#REF!</definedName>
    <definedName name="電気設備">#REF!</definedName>
    <definedName name="電気単価表">[174]資材!#REF!</definedName>
    <definedName name="電気直工">#REF!</definedName>
    <definedName name="電気直工２">#REF!</definedName>
    <definedName name="電気直工３">[60]計算シート!#REF!</definedName>
    <definedName name="電気直工計">#REF!</definedName>
    <definedName name="電気直工合計">#REF!</definedName>
    <definedName name="電気直工合計２">#REF!</definedName>
    <definedName name="電気内訳横" hidden="1">#REF!</definedName>
    <definedName name="電気複合">#REF!</definedName>
    <definedName name="電気複合単価計算書">[175]機械複合単価!$AB$31</definedName>
    <definedName name="電気変更一般">#REF!</definedName>
    <definedName name="電気変更工事原価">#REF!</definedName>
    <definedName name="電気変更主要機器">#REF!</definedName>
    <definedName name="電気変更積上仮設費">[60]入力②!#REF!</definedName>
    <definedName name="電気変更積上現場管理費">[60]入力②!#REF!</definedName>
    <definedName name="電気変更直工">#REF!</definedName>
    <definedName name="電極保持器">[27]複合単価!#REF!</definedName>
    <definedName name="電極棒">[27]複合単価!#REF!</definedName>
    <definedName name="電工">#REF!</definedName>
    <definedName name="電線___CVV2.0_10C__ｶﾝﾛ">[68]複合!$AA$15</definedName>
    <definedName name="電線IV14°×1__ﾗｯｸ">#REF!</definedName>
    <definedName name="電線IV22°×1__ﾗｯｸ">#REF!</definedName>
    <definedName name="電線IV38°×1__ﾗｯｸ">#REF!</definedName>
    <definedName name="電線IV5.5°×1__ﾗｯｸ">#REF!</definedName>
    <definedName name="電線管類">#REF!</definedName>
    <definedName name="電灯">[147]内訳!#REF!</definedName>
    <definedName name="電灯設備集計">#REF!</definedName>
    <definedName name="電灯設備範囲">#REF!</definedName>
    <definedName name="電力負担金" localSheetId="5">[200]入力画面!$C$35</definedName>
    <definedName name="電力負担金">[53]入力画面!$C$35</definedName>
    <definedName name="電力負担金変更" localSheetId="5">[200]入力画面!$E$35</definedName>
    <definedName name="電力負担金変更">[53]入力画面!$E$35</definedName>
    <definedName name="電力料">[176]Sheet6!#REF!</definedName>
    <definedName name="電労費">#REF!</definedName>
    <definedName name="電話">[147]内訳!#REF!</definedName>
    <definedName name="電話設備範囲">#REF!</definedName>
    <definedName name="塗装">#REF!</definedName>
    <definedName name="塗装Ａ">[98]塗装Ａ!$I$32</definedName>
    <definedName name="塗装原">#REF!</definedName>
    <definedName name="塗装工">#REF!</definedName>
    <definedName name="塗装工１">#REF!</definedName>
    <definedName name="塗装工事">#REF!</definedName>
    <definedName name="塗装工事合計">[100]集計表・内訳!$AN$442</definedName>
    <definedName name="塗装変">#REF!</definedName>
    <definedName name="渡り廊下">#REF!</definedName>
    <definedName name="登録">#REF!</definedName>
    <definedName name="都計法許可年月日">#REF!</definedName>
    <definedName name="都計法許可番号">#REF!</definedName>
    <definedName name="都計法条文">#REF!</definedName>
    <definedName name="都市型1工法">#REF!</definedName>
    <definedName name="都市型2工法">#REF!</definedName>
    <definedName name="土">'[99]（参考）内訳'!$A$62</definedName>
    <definedName name="土__工">[20]代価表!#REF!</definedName>
    <definedName name="土間ｺﾝ">#REF!</definedName>
    <definedName name="土工">#REF!</definedName>
    <definedName name="土工Ａ">[98]土工Ａ!$I$32</definedName>
    <definedName name="土工下流">[177]代価表!#REF!</definedName>
    <definedName name="土工機械運搬">[178]代価!#REF!</definedName>
    <definedName name="土工原">#REF!</definedName>
    <definedName name="土工事">#REF!</definedName>
    <definedName name="土工事合計">[100]集計表・内訳!$AN$50</definedName>
    <definedName name="土工数量" hidden="1">[179]複合器具!#REF!</definedName>
    <definedName name="土工単価1">#REF!</definedName>
    <definedName name="土工変">#REF!</definedName>
    <definedName name="土工夜">#REF!</definedName>
    <definedName name="土止工">#REF!</definedName>
    <definedName name="土集計１">#REF!</definedName>
    <definedName name="土壌害虫発生機構解析実験棟">#REF!</definedName>
    <definedName name="土地の登記の有無">#REF!</definedName>
    <definedName name="土地所有者氏名">#REF!</definedName>
    <definedName name="土地所有者住所">#REF!</definedName>
    <definedName name="土地所有者電話番号">#REF!</definedName>
    <definedName name="土被_100">[28]管土工数量!#REF!</definedName>
    <definedName name="土被_101">[28]管土工数量!#REF!</definedName>
    <definedName name="土被_102">[28]管土工数量!#REF!</definedName>
    <definedName name="土被_201">[28]管土工数量!#REF!</definedName>
    <definedName name="土被_202">[28]管土工数量!#REF!</definedName>
    <definedName name="土被_301">[28]管土工数量!#REF!</definedName>
    <definedName name="土被_302">[28]管土工数量!#REF!</definedName>
    <definedName name="土木世話役">#REF!</definedName>
    <definedName name="土留工">#REF!</definedName>
    <definedName name="土量">#REF!</definedName>
    <definedName name="東面">#REF!</definedName>
    <definedName name="桃">[0]!桃</definedName>
    <definedName name="棟別">[161]リスト!$C$2:$C$8</definedName>
    <definedName name="当間１１号">[180]明細表!#REF!</definedName>
    <definedName name="当間３２号">[180]明細表!#REF!</definedName>
    <definedName name="当初工期">[59]入力画面!$I$37</definedName>
    <definedName name="当初請負額" localSheetId="5">[200]入力画面!$C$48</definedName>
    <definedName name="当初請負額">[53]入力画面!$C$48</definedName>
    <definedName name="頭出">#REF!</definedName>
    <definedName name="動産">#REF!</definedName>
    <definedName name="動産1">#REF!</definedName>
    <definedName name="動産2">#REF!</definedName>
    <definedName name="動産3">#REF!</definedName>
    <definedName name="動産4">#REF!</definedName>
    <definedName name="動産5">#REF!</definedName>
    <definedName name="動産Ｂ">#REF!</definedName>
    <definedName name="動産名称">#REF!</definedName>
    <definedName name="動力">[147]内訳!#REF!</definedName>
    <definedName name="動力設備範囲">#REF!</definedName>
    <definedName name="動力盤Ｐ_２">#REF!</definedName>
    <definedName name="動力盤Ｐ_３">#REF!</definedName>
    <definedName name="動力盤Ｐ_４">#REF!</definedName>
    <definedName name="動力盤Ｐ_５">#REF!</definedName>
    <definedName name="動力盤Ｐ_６">#REF!</definedName>
    <definedName name="動力盤Ｐ_７">#REF!</definedName>
    <definedName name="導線取付金物_ｺﾝｸﾘｰﾄ用">[27]複合単価!#REF!</definedName>
    <definedName name="導線取付金物_瓦用">[27]複合単価!#REF!</definedName>
    <definedName name="胴">[63]!胴</definedName>
    <definedName name="胴縁材">[63]!胴縁材</definedName>
    <definedName name="銅">[104]仕訳書!#REF!</definedName>
    <definedName name="銅導線__2.0×13">[27]複合単価!#REF!</definedName>
    <definedName name="特">#REF!</definedName>
    <definedName name="特作">#REF!</definedName>
    <definedName name="特作8">#REF!</definedName>
    <definedName name="特殊">#REF!</definedName>
    <definedName name="特殊運転">#REF!</definedName>
    <definedName name="特殊運転手">#REF!</definedName>
    <definedName name="特殊運転手１">#REF!</definedName>
    <definedName name="特殊作業員">#REF!</definedName>
    <definedName name="特殊作業員１">#REF!</definedName>
    <definedName name="特殊製品">#N/A</definedName>
    <definedName name="特別単価７０号">#REF!</definedName>
    <definedName name="読込">#REF!</definedName>
    <definedName name="読込2">#REF!</definedName>
    <definedName name="読込3">#REF!</definedName>
    <definedName name="鳶工">#REF!</definedName>
    <definedName name="那覇市教育委員会">#REF!</definedName>
    <definedName name="内外原">#REF!</definedName>
    <definedName name="内外装">[96]内外装工事!$I$32</definedName>
    <definedName name="内外装工">#REF!</definedName>
    <definedName name="内外装工事">#REF!</definedName>
    <definedName name="内外装工事合計">[100]集計表・内訳!$AN$468</definedName>
    <definedName name="内外表">#REF!</definedName>
    <definedName name="内外変">#REF!</definedName>
    <definedName name="内空の半分">#REF!</definedName>
    <definedName name="内空の半分２">#REF!</definedName>
    <definedName name="内装" localSheetId="5">'内訳書(空調・換気）'!内装</definedName>
    <definedName name="内装">[0]!内装</definedName>
    <definedName name="内装Ａ">[98]内装Ａ!$I$32</definedName>
    <definedName name="内装工">#REF!</definedName>
    <definedName name="内装工１">#REF!</definedName>
    <definedName name="内装床２">#REF!</definedName>
    <definedName name="内部天井" localSheetId="5">'内訳書(空調・換気）'!内部天井</definedName>
    <definedName name="内部天井">[0]!内部天井</definedName>
    <definedName name="内壁">#REF!</definedName>
    <definedName name="内訳">#N/A</definedName>
    <definedName name="内訳_1_J">#REF!</definedName>
    <definedName name="内訳_1_J_1">#REF!</definedName>
    <definedName name="内訳_1_P">#REF!</definedName>
    <definedName name="内訳_1_P_1">#REF!</definedName>
    <definedName name="内訳_2_J">#REF!</definedName>
    <definedName name="内訳_2_J_1">#REF!</definedName>
    <definedName name="内訳_2_P">#REF!</definedName>
    <definedName name="内訳_2_P_1">#REF!</definedName>
    <definedName name="内訳_3_J">#REF!</definedName>
    <definedName name="内訳_3_J_1">#REF!</definedName>
    <definedName name="内訳_3_P">#REF!</definedName>
    <definedName name="内訳_3_P_1">#REF!</definedName>
    <definedName name="内訳_P_1">#REF!</definedName>
    <definedName name="内訳_P_2">#REF!</definedName>
    <definedName name="内訳_P_3">#REF!</definedName>
    <definedName name="内訳１">#REF!</definedName>
    <definedName name="内訳１工区">#REF!</definedName>
    <definedName name="内訳２">#REF!</definedName>
    <definedName name="内訳２工区">#REF!</definedName>
    <definedName name="内訳３">#REF!</definedName>
    <definedName name="内訳４">#REF!</definedName>
    <definedName name="内訳CODE">#N/A</definedName>
    <definedName name="内訳DB">#N/A</definedName>
    <definedName name="内訳ｺﾝｸﾘｰﾄ">#REF!</definedName>
    <definedName name="内訳横タイプ">#REF!</definedName>
    <definedName name="内訳金額">INDEX([63]!内訳DB,MATCH([181]補償金算定仕訳書!XEY1,[63]!内訳CODE,0),4)</definedName>
    <definedName name="内訳型枠">#REF!</definedName>
    <definedName name="内訳抗地">#REF!</definedName>
    <definedName name="内訳時非表示列">#REF!</definedName>
    <definedName name="内訳書">#N/A</definedName>
    <definedName name="内訳書1">#REF!</definedName>
    <definedName name="内訳書1.2">#REF!</definedName>
    <definedName name="内訳書２">[0]!内訳書２</definedName>
    <definedName name="内訳書3">#N/A</definedName>
    <definedName name="内訳書3.4">#N/A</definedName>
    <definedName name="内訳書5.6">#N/A</definedName>
    <definedName name="内訳書7.8">#N/A</definedName>
    <definedName name="内訳書Ｉ">#REF!</definedName>
    <definedName name="内訳書印刷">[6]仮設解体!#REF!</definedName>
    <definedName name="内訳書全体">#REF!</definedName>
    <definedName name="内訳全体">'[99]（参考）内訳'!$A$1:$M$1596</definedName>
    <definedName name="内訳鉄筋">#REF!</definedName>
    <definedName name="内訳鉄骨">#REF!</definedName>
    <definedName name="内訳土">#REF!</definedName>
    <definedName name="内訳範囲一般">'[182]内訳＆集計'!$E$12:$AH$1805</definedName>
    <definedName name="内訳名称">#REF!</definedName>
    <definedName name="内訳明細表">#REF!</definedName>
    <definedName name="南面">#REF!</definedName>
    <definedName name="二">[96]土工事!$C$3</definedName>
    <definedName name="二階面積">#REF!</definedName>
    <definedName name="二次製品">#N/A</definedName>
    <definedName name="二次単価">#REF!</definedName>
    <definedName name="二十">[96]構内舗装!$B$3</definedName>
    <definedName name="入力">#REF!</definedName>
    <definedName name="入力ﾒﾆｭｰ">[6]仮設解体!#REF!</definedName>
    <definedName name="入力表">[18]代価表01!#REF!</definedName>
    <definedName name="熱線式ｾﾝｻｰ">#REF!</definedName>
    <definedName name="年号">[149]Sheet1!$H$2:$H$6</definedName>
    <definedName name="農村型1工法">#REF!</definedName>
    <definedName name="農村型2工法">#REF!</definedName>
    <definedName name="廃1" localSheetId="5">'内訳書(空調・換気）'!廃1</definedName>
    <definedName name="廃1">[0]!廃1</definedName>
    <definedName name="廃10" localSheetId="5">'内訳書(空調・換気）'!廃10</definedName>
    <definedName name="廃10">[0]!廃10</definedName>
    <definedName name="廃2" localSheetId="5">'内訳書(空調・換気）'!廃2</definedName>
    <definedName name="廃2">[0]!廃2</definedName>
    <definedName name="廃3" localSheetId="5">'内訳書(空調・換気）'!廃3</definedName>
    <definedName name="廃3">[0]!廃3</definedName>
    <definedName name="廃4" localSheetId="5">'内訳書(空調・換気）'!廃4</definedName>
    <definedName name="廃4">[0]!廃4</definedName>
    <definedName name="廃5" localSheetId="5">'内訳書(空調・換気）'!廃5</definedName>
    <definedName name="廃5">[0]!廃5</definedName>
    <definedName name="廃6" localSheetId="5">'内訳書(空調・換気）'!廃6</definedName>
    <definedName name="廃6">[0]!廃6</definedName>
    <definedName name="廃7" localSheetId="5">'内訳書(空調・換気）'!廃7</definedName>
    <definedName name="廃7">[0]!廃7</definedName>
    <definedName name="廃8" localSheetId="5">'内訳書(空調・換気）'!廃8</definedName>
    <definedName name="廃8">[0]!廃8</definedName>
    <definedName name="廃9" localSheetId="5">'内訳書(空調・換気）'!廃9</definedName>
    <definedName name="廃9">[0]!廃9</definedName>
    <definedName name="廃材" localSheetId="5">'内訳書(空調・換気）'!廃材</definedName>
    <definedName name="廃材">[0]!廃材</definedName>
    <definedName name="廃材処分費">#REF!</definedName>
    <definedName name="廃材処理AS">#REF!</definedName>
    <definedName name="廃材処理CO">#REF!</definedName>
    <definedName name="排水">#REF!</definedName>
    <definedName name="排水工">#REF!</definedName>
    <definedName name="配管工">#REF!</definedName>
    <definedName name="配管土工歩道部">#REF!</definedName>
    <definedName name="配筋2">#REF!</definedName>
    <definedName name="配線器具">#REF!</definedName>
    <definedName name="倍数">'[12]建具廻-1'!$C$328</definedName>
    <definedName name="剥離剤">#REF!</definedName>
    <definedName name="白ｶﾞｽ管__G125">[68]複合!$AA$12</definedName>
    <definedName name="八">[96]防水工事!$C$3</definedName>
    <definedName name="八戸北2_PAC">#REF!</definedName>
    <definedName name="発生材">#REF!</definedName>
    <definedName name="発生材価格">#REF!</definedName>
    <definedName name="発生土">'[96]代価表2-1'!$K$15</definedName>
    <definedName name="発電機技術員派遣費">[27]複合単価!#REF!</definedName>
    <definedName name="発電機搬入据付配管工事">[27]複合単価!#REF!</definedName>
    <definedName name="半円">#REF!</definedName>
    <definedName name="板金工">#REF!</definedName>
    <definedName name="板金工１">#REF!</definedName>
    <definedName name="範囲">#N/A</definedName>
    <definedName name="範囲1">#N/A</definedName>
    <definedName name="範囲2">#N/A</definedName>
    <definedName name="範囲消">#REF!</definedName>
    <definedName name="範囲名">[18]代価表01!#REF!</definedName>
    <definedName name="番号">#REF!</definedName>
    <definedName name="番号入力">[18]代価表01!#REF!</definedName>
    <definedName name="番地">[6]仮設解体!#REF!</definedName>
    <definedName name="番地10">[6]仮設解体!#REF!</definedName>
    <definedName name="番地2">[6]仮設解体!#REF!</definedName>
    <definedName name="盤見積もり">#REF!</definedName>
    <definedName name="比嘉" localSheetId="5">'内訳書(空調・換気）'!比嘉</definedName>
    <definedName name="比嘉">[0]!比嘉</definedName>
    <definedName name="比嘉つ" localSheetId="5">'内訳書(空調・換気）'!比嘉つ</definedName>
    <definedName name="比嘉つ">[0]!比嘉つ</definedName>
    <definedName name="比嘉つやこ" localSheetId="5">'内訳書(空調・換気）'!比嘉つやこ</definedName>
    <definedName name="比嘉つやこ">[0]!比嘉つやこ</definedName>
    <definedName name="比較表">#N/A</definedName>
    <definedName name="避雷">[147]内訳!#REF!</definedName>
    <definedName name="非Ａ">#REF!</definedName>
    <definedName name="非Ｂ">#REF!</definedName>
    <definedName name="非C">[11]複合・ｺﾝｾﾝﾄ電話!#REF!</definedName>
    <definedName name="非Ｃ１">#REF!</definedName>
    <definedName name="非Ｃ２">#REF!</definedName>
    <definedName name="非Ｄ">#REF!</definedName>
    <definedName name="非Ｅ１">#REF!</definedName>
    <definedName name="非Ｅ２">#REF!</definedName>
    <definedName name="非Ｆ">#REF!</definedName>
    <definedName name="非Ｇ">#REF!</definedName>
    <definedName name="非Ｈ">#REF!</definedName>
    <definedName name="非常・業務用ﾗｯｸ架">[27]複合単価!#REF!</definedName>
    <definedName name="非木再築">[183]非木再築!$B$2:$CP$13</definedName>
    <definedName name="非木造1現価率">[64]建物補償物件一覧!#REF!</definedName>
    <definedName name="非木造1再築補償率">[64]建物補償物件一覧!#REF!</definedName>
    <definedName name="非木造1棟">[64]建物補償物件一覧!#REF!</definedName>
    <definedName name="非木造2現価率">[64]建物補償物件一覧!#REF!</definedName>
    <definedName name="非木造2再築補償率">[64]建物補償物件一覧!#REF!</definedName>
    <definedName name="非木造2棟">[64]建物補償物件一覧!#REF!</definedName>
    <definedName name="非木造3現価率">[64]建物補償物件一覧!#REF!</definedName>
    <definedName name="非木造3再築補償率">[64]建物補償物件一覧!#REF!</definedName>
    <definedName name="非木造3棟">[64]建物補償物件一覧!#REF!</definedName>
    <definedName name="非木造建物共通仮設費率表">[131]!非木造共通仮設費算出表</definedName>
    <definedName name="備__考">#REF!</definedName>
    <definedName name="備考">[83]土工!#REF!</definedName>
    <definedName name="備考面積">[83]土工!#REF!</definedName>
    <definedName name="百名小機械経費">[0]!百名小機械経費</definedName>
    <definedName name="標貫レキ">[55]標貫解析!$F$88</definedName>
    <definedName name="標貫砂">[55]標貫解析!$F$58</definedName>
    <definedName name="標貫軟１">[55]標貫解析!$F$147</definedName>
    <definedName name="標準">[76]仮設!#REF!</definedName>
    <definedName name="標準家賃仮住居">標準家賃借家人</definedName>
    <definedName name="標準家賃式">[64]仮住居!XEY1*[64]仮住居!XFB1</definedName>
    <definedName name="標準家賃借家人">[64]標準家賃!$I$28</definedName>
    <definedName name="標準工期" localSheetId="5">'内訳書(空調・換気）'!標準工期</definedName>
    <definedName name="標準工期">[0]!標準工期</definedName>
    <definedName name="標準耐用年数">#REF!</definedName>
    <definedName name="表">#REF!</definedName>
    <definedName name="表1">[18]代価表01!#REF!</definedName>
    <definedName name="表10">[18]代価表01!#REF!</definedName>
    <definedName name="表11">[18]代価表01!#REF!</definedName>
    <definedName name="表12">[18]代価表01!#REF!</definedName>
    <definedName name="表13">[18]代価表01!#REF!</definedName>
    <definedName name="表14">[18]代価表01!#REF!</definedName>
    <definedName name="表15">[18]代価表01!#REF!</definedName>
    <definedName name="表16">[18]代価表01!#REF!</definedName>
    <definedName name="表17">[18]代価表01!#REF!</definedName>
    <definedName name="表18">[18]代価表01!#REF!</definedName>
    <definedName name="表19">[18]代価表01!#REF!</definedName>
    <definedName name="表2">[18]代価表01!#REF!</definedName>
    <definedName name="表20">[18]代価表01!#REF!</definedName>
    <definedName name="表21">[18]代価表01!#REF!</definedName>
    <definedName name="表22">[18]代価表01!#REF!</definedName>
    <definedName name="表23">[18]代価表01!#REF!</definedName>
    <definedName name="表24">[18]代価表01!#REF!</definedName>
    <definedName name="表25">[18]代価表01!#REF!</definedName>
    <definedName name="表26">[18]代価表01!#REF!</definedName>
    <definedName name="表27">[18]代価表01!#REF!</definedName>
    <definedName name="表28">[18]代価表01!#REF!</definedName>
    <definedName name="表29">[18]代価表01!#REF!</definedName>
    <definedName name="表3">[18]代価表01!#REF!</definedName>
    <definedName name="表30">[18]代価表01!#REF!</definedName>
    <definedName name="表31">[18]代価表01!#REF!</definedName>
    <definedName name="表32">[18]代価表01!#REF!</definedName>
    <definedName name="表33">[18]代価表01!#REF!</definedName>
    <definedName name="表34">[18]代価表01!#REF!</definedName>
    <definedName name="表35">[18]代価表01!#REF!</definedName>
    <definedName name="表36">[18]代価表01!#REF!</definedName>
    <definedName name="表37">[18]代価表01!#REF!</definedName>
    <definedName name="表38">[18]代価表01!#REF!</definedName>
    <definedName name="表39">[18]代価表01!#REF!</definedName>
    <definedName name="表4">[18]代価表01!#REF!</definedName>
    <definedName name="表40">[18]代価表01!#REF!</definedName>
    <definedName name="表5">[18]代価表01!#REF!</definedName>
    <definedName name="表6">[18]代価表01!#REF!</definedName>
    <definedName name="表7">[18]代価表01!#REF!</definedName>
    <definedName name="表8">[18]代価表01!#REF!</definedName>
    <definedName name="表9">[18]代価表01!#REF!</definedName>
    <definedName name="表紙">#REF!</definedName>
    <definedName name="表紙1" localSheetId="5">'内訳書(空調・換気）'!表紙1</definedName>
    <definedName name="表紙1">[0]!表紙1</definedName>
    <definedName name="表紙２" localSheetId="5">'内訳書(空調・換気）'!表紙２</definedName>
    <definedName name="表紙２">[0]!表紙２</definedName>
    <definedName name="表紙タイトル">#REF!</definedName>
    <definedName name="表示1">#REF!</definedName>
    <definedName name="表示なし">#REF!,#REF!,#REF!,#REF!,#REF!,#REF!,#REF!,#REF!,#REF!,#REF!,#REF!,#REF!,#REF!</definedName>
    <definedName name="表示機械">[59]入力画面!$S$88</definedName>
    <definedName name="表示建築">[59]入力画面!$T$88</definedName>
    <definedName name="表示電気">[59]入力画面!$R$88</definedName>
    <definedName name="表示灯">[27]複合単価!#REF!</definedName>
    <definedName name="表示灯___防滴型">[27]複合単価!#REF!</definedName>
    <definedName name="表層">#REF!</definedName>
    <definedName name="表題">#REF!</definedName>
    <definedName name="表範囲">#REF!</definedName>
    <definedName name="不要土処分">#REF!</definedName>
    <definedName name="付作">#REF!</definedName>
    <definedName name="付帯">#REF!</definedName>
    <definedName name="付帯工">#REF!</definedName>
    <definedName name="付帯夜">#REF!</definedName>
    <definedName name="敷居1.8">#REF!</definedName>
    <definedName name="敷居2.7">#REF!</definedName>
    <definedName name="敷金">#REF!</definedName>
    <definedName name="敷地面積">#REF!</definedName>
    <definedName name="普">#REF!</definedName>
    <definedName name="普作">#REF!</definedName>
    <definedName name="普作8">#REF!</definedName>
    <definedName name="普作業員">#REF!</definedName>
    <definedName name="普通">#REF!</definedName>
    <definedName name="普通ｾﾒﾝﾄ">#REF!</definedName>
    <definedName name="普通ｾﾒﾝﾄ_1000">#REF!</definedName>
    <definedName name="普通ｾﾒﾝﾄ50未満">#REF!</definedName>
    <definedName name="普通作業員">#REF!</definedName>
    <definedName name="普通作業員１">#REF!</definedName>
    <definedName name="普天間">[57]立木調査!#REF!</definedName>
    <definedName name="普労費">#REF!</definedName>
    <definedName name="符号">#REF!</definedName>
    <definedName name="負担金">#REF!</definedName>
    <definedName name="負担金変更">#REF!</definedName>
    <definedName name="負担金旅費">#REF!</definedName>
    <definedName name="負担金旅費合計">#REF!</definedName>
    <definedName name="部屋寸法">#REF!+#REF!</definedName>
    <definedName name="部署">[18]代価表01!#REF!</definedName>
    <definedName name="部分P">[18]代価表01!#REF!</definedName>
    <definedName name="風致・観賞">[143]立木調査!$I$11</definedName>
    <definedName name="副単">#REF!</definedName>
    <definedName name="幅木">#REF!</definedName>
    <definedName name="複">#REF!</definedName>
    <definedName name="複合" localSheetId="5">'内訳書(空調・換気）'!複合</definedName>
    <definedName name="複合">[0]!複合</definedName>
    <definedName name="複合2">#REF!</definedName>
    <definedName name="複合工費">#REF!</definedName>
    <definedName name="複合単価">[184]機械工事!$A$1:$W$200</definedName>
    <definedName name="複合単価②">#REF!</definedName>
    <definedName name="複合単価6" hidden="1">#REF!</definedName>
    <definedName name="複合単価E">'[185]電気工事 '!$A$1:$V$117</definedName>
    <definedName name="複合単価表">#REF!</definedName>
    <definedName name="複合電気">'[186]複合単価(機械設備）'!#REF!</definedName>
    <definedName name="複合盤">[27]複合単価!#REF!</definedName>
    <definedName name="複合盤用副受信機">#REF!</definedName>
    <definedName name="複写">[18]代価表01!#REF!</definedName>
    <definedName name="複写E">#REF!</definedName>
    <definedName name="複写F">#REF!</definedName>
    <definedName name="複写実行">[18]代価表01!#REF!</definedName>
    <definedName name="複写表">[18]代価表01!#REF!</definedName>
    <definedName name="複層">#REF!</definedName>
    <definedName name="物件所在地">#REF!</definedName>
    <definedName name="分">#REF!</definedName>
    <definedName name="分電盤">#REF!</definedName>
    <definedName name="分電盤Ｌ_１">#REF!</definedName>
    <definedName name="分電盤Ｌ_２">#REF!</definedName>
    <definedName name="分電盤Ｌ_３">#REF!</definedName>
    <definedName name="分電盤共架式">#REF!</definedName>
    <definedName name="分電盤修正">#REF!</definedName>
    <definedName name="文字列関数ｾﾙ">#REF!</definedName>
    <definedName name="文字列値複写ｾﾙ">#REF!</definedName>
    <definedName name="文章A1">#REF!</definedName>
    <definedName name="文章A2">#REF!</definedName>
    <definedName name="文章B1">#REF!</definedName>
    <definedName name="文章B2">#REF!</definedName>
    <definedName name="文章C1">#REF!</definedName>
    <definedName name="文章C2">#REF!</definedName>
    <definedName name="文章D1">#REF!</definedName>
    <definedName name="文章D2">#REF!</definedName>
    <definedName name="文章G1">#REF!</definedName>
    <definedName name="文章G2">#REF!</definedName>
    <definedName name="文章J1">#REF!</definedName>
    <definedName name="文章J2">#REF!</definedName>
    <definedName name="文章K1">#REF!</definedName>
    <definedName name="文章K2">#REF!</definedName>
    <definedName name="文章L1">#REF!</definedName>
    <definedName name="文章S1">#REF!</definedName>
    <definedName name="文章V1">#REF!</definedName>
    <definedName name="文章V2">#REF!</definedName>
    <definedName name="文章V3">#REF!</definedName>
    <definedName name="文章W1">#REF!</definedName>
    <definedName name="文章W2">#REF!</definedName>
    <definedName name="平均">[187]土工集計!#REF!</definedName>
    <definedName name="平成西暦">#REF!</definedName>
    <definedName name="平足場">[55]標貫解析!$F$166</definedName>
    <definedName name="平地_耕地">'[173]単価表(測)'!#REF!</definedName>
    <definedName name="平板ブロック">[0]!平板ブロック</definedName>
    <definedName name="並べ替え">[188]!並べ替え</definedName>
    <definedName name="並列">#REF!</definedName>
    <definedName name="並列C">#REF!</definedName>
    <definedName name="並列CD">#REF!</definedName>
    <definedName name="並列D">#REF!</definedName>
    <definedName name="頁">#REF!</definedName>
    <definedName name="頁01">#REF!</definedName>
    <definedName name="頁02">#REF!</definedName>
    <definedName name="頁03">#REF!</definedName>
    <definedName name="頁04">#REF!</definedName>
    <definedName name="頁05">#REF!</definedName>
    <definedName name="頁06">'[95]内訳（空調）'!#REF!</definedName>
    <definedName name="頁07">'[95]内訳（空調）'!#REF!</definedName>
    <definedName name="頁08">'[95]内訳（空調）'!#REF!</definedName>
    <definedName name="頁09">#REF!</definedName>
    <definedName name="頁1">[18]代価表01!#REF!</definedName>
    <definedName name="頁10">#REF!</definedName>
    <definedName name="頁11">'[95]内訳（空調）'!#REF!</definedName>
    <definedName name="頁12">#REF!</definedName>
    <definedName name="頁13">#REF!</definedName>
    <definedName name="頁14">#REF!</definedName>
    <definedName name="頁15">#REF!</definedName>
    <definedName name="頁16">#REF!</definedName>
    <definedName name="頁17">#REF!</definedName>
    <definedName name="頁18">'[95]内訳（空調）'!#REF!</definedName>
    <definedName name="頁19">'[95]内訳（空調）'!#REF!</definedName>
    <definedName name="頁2">[18]代価表01!#REF!</definedName>
    <definedName name="頁20">'[95]内訳（空調）'!#REF!</definedName>
    <definedName name="頁21">'[95]内訳（空調）'!#REF!</definedName>
    <definedName name="頁22">'[95]内訳（空調）'!#REF!</definedName>
    <definedName name="頁23">'[95]内訳（空調）'!#REF!</definedName>
    <definedName name="頁24">'[95]内訳（空調）'!#REF!</definedName>
    <definedName name="頁25">'[95]内訳（空調）'!#REF!</definedName>
    <definedName name="頁26">'[95]内訳（空調）'!#REF!</definedName>
    <definedName name="頁27">'[95]内訳（空調）'!#REF!</definedName>
    <definedName name="頁28">'[95]内訳（空調）'!#REF!</definedName>
    <definedName name="頁29">'[95]内訳（空調）'!#REF!</definedName>
    <definedName name="頁3">[18]代価表01!#REF!</definedName>
    <definedName name="頁30">'[95]内訳（空調）'!#REF!</definedName>
    <definedName name="頁31">'[95]内訳（空調）'!#REF!</definedName>
    <definedName name="頁32">'[95]内訳（空調）'!#REF!</definedName>
    <definedName name="頁33">'[95]内訳（空調）'!#REF!</definedName>
    <definedName name="頁34">'[95]内訳（空調）'!#REF!</definedName>
    <definedName name="頁35">'[95]内訳（空調）'!#REF!</definedName>
    <definedName name="頁36">'[95]内訳（空調）'!#REF!</definedName>
    <definedName name="頁37">'[95]内訳（空調）'!#REF!</definedName>
    <definedName name="頁38">'[95]内訳（空調）'!#REF!</definedName>
    <definedName name="頁39">'[95]内訳（空調）'!#REF!</definedName>
    <definedName name="頁4">[18]代価表01!#REF!</definedName>
    <definedName name="頁40">'[95]内訳（空調）'!#REF!</definedName>
    <definedName name="頁41">'[95]内訳（空調）'!#REF!</definedName>
    <definedName name="頁42">'[95]内訳（空調）'!#REF!</definedName>
    <definedName name="頁43">'[95]内訳（空調）'!#REF!</definedName>
    <definedName name="頁44">'[95]内訳（空調）'!#REF!</definedName>
    <definedName name="頁45">'[95]内訳（空調）'!#REF!</definedName>
    <definedName name="頁46">'[95]内訳（空調）'!#REF!</definedName>
    <definedName name="頁47">'[95]内訳（空調）'!#REF!</definedName>
    <definedName name="頁48">'[95]内訳（空調）'!#REF!</definedName>
    <definedName name="頁49">'[95]内訳（空調）'!#REF!</definedName>
    <definedName name="頁5">[18]代価表01!#REF!</definedName>
    <definedName name="頁50">'[95]内訳（空調）'!#REF!</definedName>
    <definedName name="頁51">'[95]内訳（空調）'!#REF!</definedName>
    <definedName name="頁52">'[95]内訳（空調）'!#REF!</definedName>
    <definedName name="頁6">[18]代価表01!#REF!</definedName>
    <definedName name="頁7">[18]代価表01!#REF!</definedName>
    <definedName name="頁8">[18]代価表01!#REF!</definedName>
    <definedName name="頁9">[18]代価表01!#REF!</definedName>
    <definedName name="頁NO">#REF!</definedName>
    <definedName name="頁印">#REF!</definedName>
    <definedName name="頁印刷">[26]集計!#REF!</definedName>
    <definedName name="頁仕">#REF!</definedName>
    <definedName name="頁拾">[83]鉄筋!#REF!</definedName>
    <definedName name="頁拾2">[83]鉄筋!#REF!</definedName>
    <definedName name="頁集">[83]鉄筋!#REF!</definedName>
    <definedName name="頁数1">#REF!</definedName>
    <definedName name="頁数2">#REF!</definedName>
    <definedName name="頁代">#REF!</definedName>
    <definedName name="頁内">#REF!</definedName>
    <definedName name="僻地">#REF!</definedName>
    <definedName name="僻地選択">#REF!</definedName>
    <definedName name="僻地補正">#REF!</definedName>
    <definedName name="壁">#REF!</definedName>
    <definedName name="壁データ">#REF!</definedName>
    <definedName name="壁ボード１">#REF!</definedName>
    <definedName name="壁掛スピーカ">#REF!</definedName>
    <definedName name="壁掛ｽﾋﾟｰｶ__3W">[27]複合単価!#REF!</definedName>
    <definedName name="壁掛ｽﾋﾟｰｶ__ATT">[27]複合単価!#REF!</definedName>
    <definedName name="壁掛ｽﾋﾟｰｶ__防滴型">[27]複合単価!#REF!</definedName>
    <definedName name="壁掛型ｽﾋﾟｰｶｰ">#REF!</definedName>
    <definedName name="壁掛型ｽﾋﾟｰｶｰ_ATT付">#REF!</definedName>
    <definedName name="壁付型防滴スピーカ">#REF!</definedName>
    <definedName name="別紙">#REF!</definedName>
    <definedName name="別紙１０支障物撤去">[122]三社見積比較!#REF!</definedName>
    <definedName name="別紙１機械搬入">[122]三社見積比較!#REF!</definedName>
    <definedName name="別紙2山留SMW">[122]三社見積比較!#REF!</definedName>
    <definedName name="別紙３山留横矢板">[122]三社見積比較!#REF!</definedName>
    <definedName name="別紙４地盤ｱﾝｶｰ">[122]三社見積比較!#REF!</definedName>
    <definedName name="別紙５水替">[122]三社見積比較!#REF!</definedName>
    <definedName name="別紙６腹起">[122]三社見積比較!#REF!</definedName>
    <definedName name="別紙７給排気塔">[122]三社見積比較!#REF!</definedName>
    <definedName name="別紙８広報塔">[122]三社見積比較!#REF!</definedName>
    <definedName name="別紙９解体撤去">[122]三社見積比較!#REF!</definedName>
    <definedName name="別紙明細" localSheetId="5">'内訳書(空調・換気）'!別紙明細</definedName>
    <definedName name="別紙明細">[0]!別紙明細</definedName>
    <definedName name="別紙明細１" localSheetId="5">'内訳書(空調・換気）'!別紙明細１</definedName>
    <definedName name="別紙明細１">[0]!別紙明細１</definedName>
    <definedName name="別途計上改修直工">#REF!</definedName>
    <definedName name="別途計上改修直工計">#REF!</definedName>
    <definedName name="別途計上改修変更直工">#REF!</definedName>
    <definedName name="別途計上工事原価">#REF!</definedName>
    <definedName name="別途計上直工">#REF!</definedName>
    <definedName name="別途計上直工計">#REF!</definedName>
    <definedName name="別途計上直工合計">#REF!</definedName>
    <definedName name="別途計上変更直工">#REF!</definedName>
    <definedName name="変">#REF!</definedName>
    <definedName name="変更">'[4]86動産'!#REF!</definedName>
    <definedName name="変更01">#REF!</definedName>
    <definedName name="変更02">#REF!</definedName>
    <definedName name="変更コンクリート">[63]!変更コンクリート</definedName>
    <definedName name="変更コンクリート工事">[63]!変更コンクリート工事</definedName>
    <definedName name="変更一般管理費" localSheetId="5">'[200]一覧表 (変更)'!$K$49</definedName>
    <definedName name="変更一般管理費">'[53]一覧表 (変更)'!$K$49</definedName>
    <definedName name="変更一般管理費等">#REF!</definedName>
    <definedName name="変更額確認">[160]初期設定!#REF!</definedName>
    <definedName name="変更既製コン">[63]!変更既製コン</definedName>
    <definedName name="変更機械その下仮設費" localSheetId="5">'[200]一覧表 (変更)'!$C$19</definedName>
    <definedName name="変更機械その下仮設費">'[53]一覧表 (変更)'!$C$19</definedName>
    <definedName name="変更機械その共通仮設費" localSheetId="5">'[200]一覧表 (変更)'!$G$19</definedName>
    <definedName name="変更機械その共通仮設費">'[53]一覧表 (変更)'!$G$19</definedName>
    <definedName name="変更機械その原工事" localSheetId="5">'[200]一覧表 (変更)'!$B$19</definedName>
    <definedName name="変更機械その原工事">'[53]一覧表 (変更)'!$B$19</definedName>
    <definedName name="変更機械その工事原価" localSheetId="5">'[200]一覧表 (変更)'!$J$19</definedName>
    <definedName name="変更機械その工事原価">'[53]一覧表 (変更)'!$J$19</definedName>
    <definedName name="変更機械その純工事費" localSheetId="5">'[200]一覧表 (変更)'!$H$19</definedName>
    <definedName name="変更機械その純工事費">'[53]一覧表 (変更)'!$H$19</definedName>
    <definedName name="変更機械その直接工事費" localSheetId="5">'[200]一覧表 (変更)'!$F$19</definedName>
    <definedName name="変更機械その直接工事費">'[53]一覧表 (変更)'!$F$19</definedName>
    <definedName name="変更機械一般一般管理費" localSheetId="5">'[200]一覧表 (変更)'!$K$16</definedName>
    <definedName name="変更機械一般一般管理費">'[53]一覧表 (変更)'!$K$16</definedName>
    <definedName name="変更機械一般下一般管理費" localSheetId="5">'[200]一覧表 (変更)'!$E$16</definedName>
    <definedName name="変更機械一般下一般管理費">'[53]一覧表 (変更)'!$E$16</definedName>
    <definedName name="変更機械一般下仮設費" localSheetId="5">'[200]一覧表 (変更)'!$C$16</definedName>
    <definedName name="変更機械一般下仮設費">'[53]一覧表 (変更)'!$C$16</definedName>
    <definedName name="変更機械一般下現場管理費" localSheetId="5">'[200]一覧表 (変更)'!$D$16</definedName>
    <definedName name="変更機械一般下現場管理費">'[53]一覧表 (変更)'!$D$16</definedName>
    <definedName name="変更機械一般共通仮設費" localSheetId="5">'[200]一覧表 (変更)'!$G$16</definedName>
    <definedName name="変更機械一般共通仮設費">'[53]一覧表 (変更)'!$G$16</definedName>
    <definedName name="変更機械一般原工事" localSheetId="5">'[200]一覧表 (変更)'!$B$16</definedName>
    <definedName name="変更機械一般原工事">'[53]一覧表 (変更)'!$B$16</definedName>
    <definedName name="変更機械一般現場管理費" localSheetId="5">'[200]一覧表 (変更)'!$I$16</definedName>
    <definedName name="変更機械一般現場管理費">'[53]一覧表 (変更)'!$I$16</definedName>
    <definedName name="変更機械一般工事原価" localSheetId="5">'[200]一覧表 (変更)'!$J$16</definedName>
    <definedName name="変更機械一般工事原価">'[53]一覧表 (変更)'!$J$16</definedName>
    <definedName name="変更機械一般純工事費" localSheetId="5">'[200]一覧表 (変更)'!$H$16</definedName>
    <definedName name="変更機械一般純工事費">'[53]一覧表 (変更)'!$H$16</definedName>
    <definedName name="変更機械一般直接工事費" localSheetId="5">'[200]一覧表 (変更)'!$F$16</definedName>
    <definedName name="変更機械一般直接工事費">'[53]一覧表 (変更)'!$F$16</definedName>
    <definedName name="変更機械改修下一般管理費" localSheetId="5">'[200]一覧表 (変更)'!$E$22</definedName>
    <definedName name="変更機械改修下一般管理費">'[53]一覧表 (変更)'!$E$22</definedName>
    <definedName name="変更機械改修下仮設費" localSheetId="5">'[200]一覧表 (変更)'!$C$22</definedName>
    <definedName name="変更機械改修下仮設費">'[53]一覧表 (変更)'!$C$22</definedName>
    <definedName name="変更機械改修下現場管理費" localSheetId="5">'[200]一覧表 (変更)'!$D$22</definedName>
    <definedName name="変更機械改修下現場管理費">'[53]一覧表 (変更)'!$D$22</definedName>
    <definedName name="変更機械改修共通仮設費" localSheetId="5">'[200]一覧表 (変更)'!$G$22</definedName>
    <definedName name="変更機械改修共通仮設費">'[53]一覧表 (変更)'!$G$22</definedName>
    <definedName name="変更機械改修原工事" localSheetId="5">'[200]一覧表 (変更)'!$B$22</definedName>
    <definedName name="変更機械改修原工事">'[53]一覧表 (変更)'!$B$22</definedName>
    <definedName name="変更機械改修現場管理費" localSheetId="5">'[200]一覧表 (変更)'!$I$22</definedName>
    <definedName name="変更機械改修現場管理費">'[53]一覧表 (変更)'!$I$22</definedName>
    <definedName name="変更機械改修工事原価" localSheetId="5">'[200]一覧表 (変更)'!$J$22</definedName>
    <definedName name="変更機械改修工事原価">'[53]一覧表 (変更)'!$J$22</definedName>
    <definedName name="変更機械改修純工事費" localSheetId="5">'[200]一覧表 (変更)'!$H$22</definedName>
    <definedName name="変更機械改修純工事費">'[53]一覧表 (変更)'!$H$22</definedName>
    <definedName name="変更機械改修直接工事費" localSheetId="5">'[200]一覧表 (変更)'!$F$22</definedName>
    <definedName name="変更機械改修直接工事費">'[53]一覧表 (変更)'!$F$22</definedName>
    <definedName name="変更共通仮設費" localSheetId="5">'[200]一覧表 (変更)'!$G$49</definedName>
    <definedName name="変更共通仮設費">'[53]一覧表 (変更)'!$G$49</definedName>
    <definedName name="変更建築その下仮設費" localSheetId="5">'[200]一覧表 (変更)'!$C$31</definedName>
    <definedName name="変更建築その下仮設費">'[53]一覧表 (変更)'!$C$31</definedName>
    <definedName name="変更建築その共通仮設費" localSheetId="5">'[200]一覧表 (変更)'!$G$31</definedName>
    <definedName name="変更建築その共通仮設費">'[53]一覧表 (変更)'!$G$31</definedName>
    <definedName name="変更建築その原工事" localSheetId="5">'[200]一覧表 (変更)'!$B$31</definedName>
    <definedName name="変更建築その原工事">'[53]一覧表 (変更)'!$B$31</definedName>
    <definedName name="変更建築その現場管理費" localSheetId="5">'[200]一覧表 (変更)'!$I$31</definedName>
    <definedName name="変更建築その現場管理費">'[53]一覧表 (変更)'!$I$31</definedName>
    <definedName name="変更建築その工事原価" localSheetId="5">'[200]一覧表 (変更)'!$J$31</definedName>
    <definedName name="変更建築その工事原価">'[53]一覧表 (変更)'!$J$31</definedName>
    <definedName name="変更建築その純工事費" localSheetId="5">'[200]一覧表 (変更)'!$H$31</definedName>
    <definedName name="変更建築その純工事費">'[53]一覧表 (変更)'!$H$31</definedName>
    <definedName name="変更建築その直接工事費" localSheetId="5">'[200]一覧表 (変更)'!$F$31</definedName>
    <definedName name="変更建築その直接工事費">'[53]一覧表 (変更)'!$F$31</definedName>
    <definedName name="変更建築リース原工事" localSheetId="5">'[200]一覧表 (変更)'!$B$40</definedName>
    <definedName name="変更建築リース原工事">'[53]一覧表 (変更)'!$B$40</definedName>
    <definedName name="変更建築リース工事原価" localSheetId="5">'[200]一覧表 (変更)'!$J$40</definedName>
    <definedName name="変更建築リース工事原価">'[53]一覧表 (変更)'!$J$40</definedName>
    <definedName name="変更建築リース純工事費" localSheetId="5">'[200]一覧表 (変更)'!$H$40</definedName>
    <definedName name="変更建築リース純工事費">'[53]一覧表 (変更)'!$H$40</definedName>
    <definedName name="変更建築リース直接工事費" localSheetId="5">'[200]一覧表 (変更)'!$F$40</definedName>
    <definedName name="変更建築リース直接工事費">'[53]一覧表 (変更)'!$F$40</definedName>
    <definedName name="変更建築一般一般管理費" localSheetId="5">'[200]一覧表 (変更)'!$K$28</definedName>
    <definedName name="変更建築一般一般管理費">'[53]一覧表 (変更)'!$K$28</definedName>
    <definedName name="変更建築一般下一般管理費" localSheetId="5">'[200]一覧表 (変更)'!$E$28</definedName>
    <definedName name="変更建築一般下一般管理費">'[53]一覧表 (変更)'!$E$28</definedName>
    <definedName name="変更建築一般下仮設費" localSheetId="5">'[200]一覧表 (変更)'!$C$28</definedName>
    <definedName name="変更建築一般下仮設費">'[53]一覧表 (変更)'!$C$28</definedName>
    <definedName name="変更建築一般下現場管理費" localSheetId="5">'[200]一覧表 (変更)'!$D$28</definedName>
    <definedName name="変更建築一般下現場管理費">'[53]一覧表 (変更)'!$D$28</definedName>
    <definedName name="変更建築一般共通仮設費" localSheetId="5">'[200]一覧表 (変更)'!$G$28</definedName>
    <definedName name="変更建築一般共通仮設費">'[53]一覧表 (変更)'!$G$28</definedName>
    <definedName name="変更建築一般原工事" localSheetId="5">'[200]一覧表 (変更)'!$B$28</definedName>
    <definedName name="変更建築一般原工事">'[53]一覧表 (変更)'!$B$28</definedName>
    <definedName name="変更建築一般現場管理費" localSheetId="5">'[200]一覧表 (変更)'!$I$28</definedName>
    <definedName name="変更建築一般現場管理費">'[53]一覧表 (変更)'!$I$28</definedName>
    <definedName name="変更建築一般工事原価" localSheetId="5">'[200]一覧表 (変更)'!$J$28</definedName>
    <definedName name="変更建築一般工事原価">'[53]一覧表 (変更)'!$J$28</definedName>
    <definedName name="変更建築一般純工事費" localSheetId="5">'[200]一覧表 (変更)'!$H$28</definedName>
    <definedName name="変更建築一般純工事費">'[53]一覧表 (変更)'!$H$28</definedName>
    <definedName name="変更建築一般直接工事費" localSheetId="5">'[200]一覧表 (変更)'!$F$28</definedName>
    <definedName name="変更建築一般直接工事費">'[53]一覧表 (変更)'!$F$28</definedName>
    <definedName name="変更建築改修下一般管理費" localSheetId="5">'[200]一覧表 (変更)'!$E$34</definedName>
    <definedName name="変更建築改修下一般管理費">'[53]一覧表 (変更)'!$E$34</definedName>
    <definedName name="変更建築改修下仮設費" localSheetId="5">'[200]一覧表 (変更)'!$C$34</definedName>
    <definedName name="変更建築改修下仮設費">'[53]一覧表 (変更)'!$C$34</definedName>
    <definedName name="変更建築改修下現場管理費" localSheetId="5">'[200]一覧表 (変更)'!$D$34</definedName>
    <definedName name="変更建築改修下現場管理費">'[53]一覧表 (変更)'!$D$34</definedName>
    <definedName name="変更建築改修共通仮設費" localSheetId="5">'[200]一覧表 (変更)'!$G$34</definedName>
    <definedName name="変更建築改修共通仮設費">'[53]一覧表 (変更)'!$G$34</definedName>
    <definedName name="変更建築改修原工事" localSheetId="5">'[200]一覧表 (変更)'!$B$34</definedName>
    <definedName name="変更建築改修原工事">'[53]一覧表 (変更)'!$B$34</definedName>
    <definedName name="変更建築改修現場管理費" localSheetId="5">'[200]一覧表 (変更)'!$I$34</definedName>
    <definedName name="変更建築改修現場管理費">'[53]一覧表 (変更)'!$I$34</definedName>
    <definedName name="変更建築改修工事原価" localSheetId="5">'[200]一覧表 (変更)'!$J$34</definedName>
    <definedName name="変更建築改修工事原価">'[53]一覧表 (変更)'!$J$34</definedName>
    <definedName name="変更建築改修純工事費" localSheetId="5">'[200]一覧表 (変更)'!$H$34</definedName>
    <definedName name="変更建築改修純工事費">'[53]一覧表 (変更)'!$H$34</definedName>
    <definedName name="変更建築改修直接工事費" localSheetId="5">'[200]一覧表 (変更)'!$F$34</definedName>
    <definedName name="変更建築改修直接工事費">'[53]一覧表 (変更)'!$F$34</definedName>
    <definedName name="変更建築鉄骨共通仮設費" localSheetId="5">'[200]一覧表 (変更)'!$G$37</definedName>
    <definedName name="変更建築鉄骨共通仮設費">'[53]一覧表 (変更)'!$G$37</definedName>
    <definedName name="変更建築鉄骨原工事" localSheetId="5">'[200]一覧表 (変更)'!$B$37</definedName>
    <definedName name="変更建築鉄骨原工事">'[53]一覧表 (変更)'!$B$37</definedName>
    <definedName name="変更建築鉄骨現場管理費" localSheetId="5">'[200]一覧表 (変更)'!$I$37</definedName>
    <definedName name="変更建築鉄骨現場管理費">'[53]一覧表 (変更)'!$I$37</definedName>
    <definedName name="変更建築鉄骨工事原価" localSheetId="5">'[200]一覧表 (変更)'!$J$37</definedName>
    <definedName name="変更建築鉄骨工事原価">'[53]一覧表 (変更)'!$J$37</definedName>
    <definedName name="変更建築鉄骨純工事費" localSheetId="5">'[200]一覧表 (変更)'!$H$37</definedName>
    <definedName name="変更建築鉄骨純工事費">'[53]一覧表 (変更)'!$H$37</definedName>
    <definedName name="変更建築鉄骨直接工事費" localSheetId="5">'[200]一覧表 (変更)'!$F$37</definedName>
    <definedName name="変更建築鉄骨直接工事費">'[53]一覧表 (変更)'!$F$37</definedName>
    <definedName name="変更現場管理費" localSheetId="5">'[200]一覧表 (変更)'!$I$49</definedName>
    <definedName name="変更現場管理費">'[53]一覧表 (変更)'!$I$49</definedName>
    <definedName name="変更現場経費">#REF!</definedName>
    <definedName name="変更工期" localSheetId="5">[200]入力画面!$I$38</definedName>
    <definedName name="変更工期">[53]入力画面!$I$38</definedName>
    <definedName name="変更工事価格" localSheetId="5">'[200]一覧表 (変更)'!$J$52</definedName>
    <definedName name="変更工事価格">'[53]一覧表 (変更)'!$J$52</definedName>
    <definedName name="変更工事費" localSheetId="5">'[200]一覧表 (変更)'!$J$56</definedName>
    <definedName name="変更工事費">'[53]一覧表 (変更)'!$J$56</definedName>
    <definedName name="変更仕訳">'[189]建具廻-1'!$Z$5</definedName>
    <definedName name="変更昇降機一般管理費" localSheetId="5">'[200]一覧表 (変更)'!$K$25</definedName>
    <definedName name="変更昇降機一般管理費">'[53]一覧表 (変更)'!$K$25</definedName>
    <definedName name="変更昇降機共通仮設費" localSheetId="5">'[200]一覧表 (変更)'!$G$25</definedName>
    <definedName name="変更昇降機共通仮設費">'[53]一覧表 (変更)'!$G$25</definedName>
    <definedName name="変更昇降機原工事" localSheetId="5">'[200]一覧表 (変更)'!$B$25</definedName>
    <definedName name="変更昇降機原工事">'[53]一覧表 (変更)'!$B$25</definedName>
    <definedName name="変更昇降機現場管理費" localSheetId="5">'[200]一覧表 (変更)'!$I$25</definedName>
    <definedName name="変更昇降機現場管理費">'[53]一覧表 (変更)'!$I$25</definedName>
    <definedName name="変更昇降機工事原価" localSheetId="5">'[200]一覧表 (変更)'!$J$25</definedName>
    <definedName name="変更昇降機工事原価">'[53]一覧表 (変更)'!$J$25</definedName>
    <definedName name="変更昇降機純工事費" localSheetId="5">'[200]一覧表 (変更)'!$H$25</definedName>
    <definedName name="変更昇降機純工事費">'[53]一覧表 (変更)'!$H$25</definedName>
    <definedName name="変更昇降機直接工事費" localSheetId="5">'[200]一覧表 (変更)'!$F$25</definedName>
    <definedName name="変更昇降機直接工事費">'[53]一覧表 (変更)'!$F$25</definedName>
    <definedName name="変更消費税等相当額" localSheetId="5">'[200]一覧表 (変更)'!$J$55</definedName>
    <definedName name="変更消費税等相当額">'[53]一覧表 (変更)'!$J$55</definedName>
    <definedName name="変更請負工事費">#REF!</definedName>
    <definedName name="変更石工事">[63]!変更石工事</definedName>
    <definedName name="変更積上仮設費">#REF!</definedName>
    <definedName name="変更積上共通仮設費" localSheetId="5">'[200]一覧表 (変更)'!$G$43</definedName>
    <definedName name="変更積上共通仮設費">'[53]一覧表 (変更)'!$G$43</definedName>
    <definedName name="変更積上現場管理費" localSheetId="5">'[200]一覧表 (変更)'!$I$46</definedName>
    <definedName name="変更積上現場管理費">'[53]一覧表 (変更)'!$I$46</definedName>
    <definedName name="変更設計合計" localSheetId="5">[200]入力画面!$E$38</definedName>
    <definedName name="変更設計合計">[53]入力画面!$E$38</definedName>
    <definedName name="変更直接工事費" localSheetId="5">'[200]一覧表 (変更)'!$F$49</definedName>
    <definedName name="変更直接工事費">'[53]一覧表 (変更)'!$F$49</definedName>
    <definedName name="変更電気その下仮設費" localSheetId="5">'[200]一覧表 (変更)'!$C$10</definedName>
    <definedName name="変更電気その下仮設費">'[53]一覧表 (変更)'!$C$10</definedName>
    <definedName name="変更電気その下現場管理費" localSheetId="5">'[200]一覧表 (変更)'!$D$10</definedName>
    <definedName name="変更電気その下現場管理費">'[53]一覧表 (変更)'!$D$10</definedName>
    <definedName name="変更電気その共通仮設費" localSheetId="5">'[200]一覧表 (変更)'!$G$10</definedName>
    <definedName name="変更電気その共通仮設費">'[53]一覧表 (変更)'!$G$10</definedName>
    <definedName name="変更電気その原工事" localSheetId="5">'[200]一覧表 (変更)'!$B$10</definedName>
    <definedName name="変更電気その原工事">'[53]一覧表 (変更)'!$B$10</definedName>
    <definedName name="変更電気その現場管理費" localSheetId="5">'[200]一覧表 (変更)'!$I$19</definedName>
    <definedName name="変更電気その現場管理費">'[53]一覧表 (変更)'!$I$19</definedName>
    <definedName name="変更電気その工事原価" localSheetId="5">'[200]一覧表 (変更)'!$J$10</definedName>
    <definedName name="変更電気その工事原価">'[53]一覧表 (変更)'!$J$10</definedName>
    <definedName name="変更電気その純工事費" localSheetId="5">'[200]一覧表 (変更)'!$H$10</definedName>
    <definedName name="変更電気その純工事費">'[53]一覧表 (変更)'!$H$10</definedName>
    <definedName name="変更電気その直接工事費" localSheetId="5">'[200]一覧表 (変更)'!$F$10</definedName>
    <definedName name="変更電気その直接工事費">'[53]一覧表 (変更)'!$F$10</definedName>
    <definedName name="変更電気一般一般管理費" localSheetId="5">'[200]一覧表 (変更)'!$K$7</definedName>
    <definedName name="変更電気一般一般管理費">'[53]一覧表 (変更)'!$K$7</definedName>
    <definedName name="変更電気一般下一般管理費" localSheetId="5">'[200]一覧表 (変更)'!$E$7</definedName>
    <definedName name="変更電気一般下一般管理費">'[53]一覧表 (変更)'!$E$7</definedName>
    <definedName name="変更電気一般下仮設費" localSheetId="5">'[200]一覧表 (変更)'!$C$7</definedName>
    <definedName name="変更電気一般下仮設費">'[53]一覧表 (変更)'!$C$7</definedName>
    <definedName name="変更電気一般下現場管理費" localSheetId="5">'[200]一覧表 (変更)'!$D$7</definedName>
    <definedName name="変更電気一般下現場管理費">'[53]一覧表 (変更)'!$D$7</definedName>
    <definedName name="変更電気一般共通仮設費" localSheetId="5">'[200]一覧表 (変更)'!$G$7</definedName>
    <definedName name="変更電気一般共通仮設費">'[53]一覧表 (変更)'!$G$7</definedName>
    <definedName name="変更電気一般原工事" localSheetId="5">'[200]一覧表 (変更)'!$B$7</definedName>
    <definedName name="変更電気一般原工事">'[53]一覧表 (変更)'!$B$7</definedName>
    <definedName name="変更電気一般現場管理費" localSheetId="5">'[200]一覧表 (変更)'!$I$7</definedName>
    <definedName name="変更電気一般現場管理費">'[53]一覧表 (変更)'!$I$7</definedName>
    <definedName name="変更電気一般工事原価" localSheetId="5">'[200]一覧表 (変更)'!$J$7</definedName>
    <definedName name="変更電気一般工事原価">'[53]一覧表 (変更)'!$J$7</definedName>
    <definedName name="変更電気一般純工事費" localSheetId="5">'[200]一覧表 (変更)'!$H$7</definedName>
    <definedName name="変更電気一般純工事費">'[53]一覧表 (変更)'!$H$7</definedName>
    <definedName name="変更電気一般直接工事費" localSheetId="5">'[200]一覧表 (変更)'!$F$7</definedName>
    <definedName name="変更電気一般直接工事費">'[53]一覧表 (変更)'!$F$7</definedName>
    <definedName name="変更電気改修下一般管理費" localSheetId="5">'[200]一覧表 (変更)'!$E$13</definedName>
    <definedName name="変更電気改修下一般管理費">'[53]一覧表 (変更)'!$E$13</definedName>
    <definedName name="変更電気改修下仮設費" localSheetId="5">'[200]一覧表 (変更)'!$C$13</definedName>
    <definedName name="変更電気改修下仮設費">'[53]一覧表 (変更)'!$C$13</definedName>
    <definedName name="変更電気改修下現場管理費" localSheetId="5">'[200]一覧表 (変更)'!$D$13</definedName>
    <definedName name="変更電気改修下現場管理費">'[53]一覧表 (変更)'!$D$13</definedName>
    <definedName name="変更電気改修共通仮設費" localSheetId="5">'[200]一覧表 (変更)'!$G$13</definedName>
    <definedName name="変更電気改修共通仮設費">'[53]一覧表 (変更)'!$G$13</definedName>
    <definedName name="変更電気改修原工事" localSheetId="5">'[200]一覧表 (変更)'!$B$13</definedName>
    <definedName name="変更電気改修原工事">'[53]一覧表 (変更)'!$B$13</definedName>
    <definedName name="変更電気改修現場管理費" localSheetId="5">'[200]一覧表 (変更)'!$I$13</definedName>
    <definedName name="変更電気改修現場管理費">'[53]一覧表 (変更)'!$I$13</definedName>
    <definedName name="変更電気改修工事原価" localSheetId="5">'[200]一覧表 (変更)'!$J$13</definedName>
    <definedName name="変更電気改修工事原価">'[53]一覧表 (変更)'!$J$13</definedName>
    <definedName name="変更電気改修純工事費" localSheetId="5">'[200]一覧表 (変更)'!$H$13</definedName>
    <definedName name="変更電気改修純工事費">'[53]一覧表 (変更)'!$H$13</definedName>
    <definedName name="変更電気改修直接工事費" localSheetId="5">'[200]一覧表 (変更)'!$F$13</definedName>
    <definedName name="変更電気改修直接工事費">'[53]一覧表 (変更)'!$F$13</definedName>
    <definedName name="変更内">'[126]86動産'!#REF!</definedName>
    <definedName name="変更内訳">'[189]建具廻-1'!$Z$5</definedName>
    <definedName name="変更内訳伊江">#REF!</definedName>
    <definedName name="変更部分工事価格">#REF!</definedName>
    <definedName name="変更部分消費税相当額">#REF!</definedName>
    <definedName name="変更部分請負金額">'[190]仕訳書（変更）'!$I$22</definedName>
    <definedName name="変更部分請負工事費">#REF!</definedName>
    <definedName name="変更名前" hidden="1">'[191]配管-1'!#REF!</definedName>
    <definedName name="変更名前２" hidden="1">'[191]配管-1'!#REF!</definedName>
    <definedName name="変更名前３" hidden="1">'[191]配管-1'!#REF!</definedName>
    <definedName name="変更名前４" hidden="1">'[191]配管-1'!#REF!</definedName>
    <definedName name="変更名前５" hidden="1">'[191]配管-1'!#REF!</definedName>
    <definedName name="変更名前６" hidden="1">'[191]配管-1'!#REF!</definedName>
    <definedName name="変更有無">#REF!</definedName>
    <definedName name="変数1">#REF!</definedName>
    <definedName name="変数2">#REF!</definedName>
    <definedName name="編集">[18]代価表01!#REF!</definedName>
    <definedName name="編集1">#REF!</definedName>
    <definedName name="編集2">#REF!</definedName>
    <definedName name="編集3">#REF!</definedName>
    <definedName name="編集4">#REF!</definedName>
    <definedName name="編集ｾﾙ">#REF!</definedName>
    <definedName name="編集見出し">#REF!</definedName>
    <definedName name="編集後">[18]代価表01!#REF!</definedName>
    <definedName name="編集後一覧">[18]代価表01!#REF!</definedName>
    <definedName name="編集前">[18]代価表01!#REF!</definedName>
    <definedName name="編集前一覧">[18]代価表01!#REF!</definedName>
    <definedName name="編集表一般">[182]内訳目次!$E$2:$M$50</definedName>
    <definedName name="弁類">#REF!</definedName>
    <definedName name="保温工">#REF!</definedName>
    <definedName name="保護砂">[27]複合単価!#REF!</definedName>
    <definedName name="保存">#REF!</definedName>
    <definedName name="舗装">#REF!</definedName>
    <definedName name="舗装経済比較">#REF!</definedName>
    <definedName name="舗装版切断">#REF!</definedName>
    <definedName name="舗装版破砕">#REF!</definedName>
    <definedName name="舗装復旧t_50">#REF!</definedName>
    <definedName name="舗装夜">#REF!</definedName>
    <definedName name="歩掛">#REF!</definedName>
    <definedName name="補">#REF!</definedName>
    <definedName name="補助材料費">#REF!</definedName>
    <definedName name="補正係数" localSheetId="5">[200]一覧表!$I$2</definedName>
    <definedName name="補正係数">[53]一覧表!$I$2</definedName>
    <definedName name="補正後一般管理費等率">#REF!</definedName>
    <definedName name="補正値" localSheetId="5">[200]一覧表!$I$3</definedName>
    <definedName name="補正値">[53]一覧表!$I$3</definedName>
    <definedName name="放散等級">[124]ｼｯｸﾊｳｽ材料表!$Y$9:$Z$26</definedName>
    <definedName name="放送">[147]内訳!#REF!</definedName>
    <definedName name="防衛庁">#N/A</definedName>
    <definedName name="防火区画貫通W_1000">#REF!</definedName>
    <definedName name="防火区画貫通材W_800">#REF!</definedName>
    <definedName name="防火区画貫通処理材__W_1_000">[27]複合単価!#REF!</definedName>
    <definedName name="防火区画貫通処理材__W_400">[27]複合単価!#REF!</definedName>
    <definedName name="防錆剤">#REF!</definedName>
    <definedName name="防水">'[99]（参考）内訳'!$A$632</definedName>
    <definedName name="防水Ａ">[98]防水Ａ!$I$32</definedName>
    <definedName name="防水原">#REF!</definedName>
    <definedName name="防水工">#REF!</definedName>
    <definedName name="防水工１">#REF!</definedName>
    <definedName name="防水工事">#REF!</definedName>
    <definedName name="防水工事合計">[100]集計表・内訳!$AN$206</definedName>
    <definedName name="防水剤">#REF!</definedName>
    <definedName name="防水変">#REF!</definedName>
    <definedName name="北橋">#REF!</definedName>
    <definedName name="北面">#REF!</definedName>
    <definedName name="墨出し">#REF!</definedName>
    <definedName name="本ｾﾙ幅">[6]仮設解体!#REF!</definedName>
    <definedName name="本館合計">[115]一位単価2!#REF!</definedName>
    <definedName name="本工事">#REF!</definedName>
    <definedName name="本工事費">#N/A</definedName>
    <definedName name="本工事費計算">#REF!</definedName>
    <definedName name="本数入力">[151]!本数入力</definedName>
    <definedName name="本体">#REF!</definedName>
    <definedName name="埋め戻し">#REF!</definedName>
    <definedName name="埋込コンセント2P15A125V_E付">#REF!</definedName>
    <definedName name="埋込コンセント2P15A125V_WP">#REF!</definedName>
    <definedName name="埋込スイッチ_1P15A×1_WP">#REF!</definedName>
    <definedName name="埋込ｽｲｯﾁ1P15A×1_3W×3">#REF!</definedName>
    <definedName name="埋込スイッチ1P15A×3_PL">#REF!</definedName>
    <definedName name="埋込スｽｲｯﾁ３Ｗ×３">#REF!</definedName>
    <definedName name="埋込配管">#REF!</definedName>
    <definedName name="埋戻し">#REF!</definedName>
    <definedName name="埋戻機械">#REF!</definedName>
    <definedName name="埋戻砂">#REF!</definedName>
    <definedName name="埋戻人力">#REF!</definedName>
    <definedName name="埋戻人力まさ土">#REF!</definedName>
    <definedName name="枚数E">#REF!</definedName>
    <definedName name="枚数W">#REF!</definedName>
    <definedName name="桝">#REF!</definedName>
    <definedName name="桝類" hidden="1">[192]複器!#REF!</definedName>
    <definedName name="未完成">#REF!</definedName>
    <definedName name="密粒AS">#REF!</definedName>
    <definedName name="無し">#REF!</definedName>
    <definedName name="名_______称">#REF!</definedName>
    <definedName name="名_____称">#REF!</definedName>
    <definedName name="名護市">'[193]３'!$J$34</definedName>
    <definedName name="名称">#REF!</definedName>
    <definedName name="名称ｾﾙ幅">[6]仮設解体!#REF!</definedName>
    <definedName name="名前登録">[160]初期設定!#REF!</definedName>
    <definedName name="名簿">#REF!</definedName>
    <definedName name="命名">[18]代価表01!#REF!</definedName>
    <definedName name="明細３号">#REF!</definedName>
    <definedName name="明細４号">[194]明細表!#REF!</definedName>
    <definedName name="明細R3" hidden="1">{#N/A,#N/A,FALSE,"Sheet16";#N/A,#N/A,FALSE,"Sheet16"}</definedName>
    <definedName name="面積">#REF!</definedName>
    <definedName name="盲排水">#REF!</definedName>
    <definedName name="木">#REF!</definedName>
    <definedName name="木建">#REF!</definedName>
    <definedName name="木建１">#REF!</definedName>
    <definedName name="木建１０">#REF!</definedName>
    <definedName name="木建１１">#REF!</definedName>
    <definedName name="木建１２">#REF!</definedName>
    <definedName name="木建１３">#REF!</definedName>
    <definedName name="木建１４">#REF!</definedName>
    <definedName name="木建１５">#REF!</definedName>
    <definedName name="木建１６">#REF!</definedName>
    <definedName name="木建１７">#REF!</definedName>
    <definedName name="木建１８">#REF!</definedName>
    <definedName name="木建１９">#REF!</definedName>
    <definedName name="木建２">#REF!</definedName>
    <definedName name="木建２０">#REF!</definedName>
    <definedName name="木建２１">#REF!</definedName>
    <definedName name="木建２２">#REF!</definedName>
    <definedName name="木建２３">#REF!</definedName>
    <definedName name="木建２４">#REF!</definedName>
    <definedName name="木建２５">#REF!</definedName>
    <definedName name="木建２６">#REF!</definedName>
    <definedName name="木建２７">#REF!</definedName>
    <definedName name="木建２８">#REF!</definedName>
    <definedName name="木建２９">#REF!</definedName>
    <definedName name="木建３">#REF!</definedName>
    <definedName name="木建３０">#REF!</definedName>
    <definedName name="木建３１">#REF!</definedName>
    <definedName name="木建３２">#REF!</definedName>
    <definedName name="木建３３">#REF!</definedName>
    <definedName name="木建３４">#REF!</definedName>
    <definedName name="木建４">#REF!</definedName>
    <definedName name="木建５">#REF!</definedName>
    <definedName name="木建６">#REF!</definedName>
    <definedName name="木建７">#REF!</definedName>
    <definedName name="木建８">#REF!</definedName>
    <definedName name="木建９">#REF!</definedName>
    <definedName name="木建工事合計">[100]集計表・内訳!$AN$365</definedName>
    <definedName name="木建頭">'[95]内訳（空調）'!#REF!</definedName>
    <definedName name="木工">'[99]（参考）内訳'!#REF!</definedName>
    <definedName name="木工Ａ">[98]木工Ａ!$I$32</definedName>
    <definedName name="木工事">[96]木工事!$I$32</definedName>
    <definedName name="木工事合計">[100]集計表・内訳!$AN$287</definedName>
    <definedName name="木工事施工費">#REF!</definedName>
    <definedName name="木構造材集計">#REF!</definedName>
    <definedName name="木材">#REF!</definedName>
    <definedName name="木拾い">[63]!木拾い</definedName>
    <definedName name="木製">#REF!</definedName>
    <definedName name="木製建具">[96]木製建具!$I$32</definedName>
    <definedName name="木製建具工">#REF!</definedName>
    <definedName name="木製建具工事">#REF!</definedName>
    <definedName name="木製建具少々計">#REF!</definedName>
    <definedName name="木造共通仮設費適用基準額">[131]!木造共通仮設費適用基準額</definedName>
    <definedName name="木造建物共通仮設費率表">[131]!木造共通仮設費算出表</definedName>
    <definedName name="木造再築">[183]非木再築!$B$16:$BW$21</definedName>
    <definedName name="木造作材">#REF!</definedName>
    <definedName name="木造作材2">#REF!</definedName>
    <definedName name="木造作材集計">#REF!</definedName>
    <definedName name="木造非木造区分">#REF!</definedName>
    <definedName name="木矢板工_1.8">[79]基礎単価!#REF!</definedName>
    <definedName name="木矢板工_2.1">[79]基礎単価!#REF!</definedName>
    <definedName name="木矢板工_2.4">[79]基礎単価!#REF!</definedName>
    <definedName name="目" localSheetId="5">[200]入力画面!$I$32</definedName>
    <definedName name="目">[53]入力画面!$I$32</definedName>
    <definedName name="目地">[0]!目地</definedName>
    <definedName name="野原">[63]!野原</definedName>
    <definedName name="役">#REF!</definedName>
    <definedName name="役所名">'[195]仕訳97-1'!$K$36</definedName>
    <definedName name="役務">#REF!</definedName>
    <definedName name="役務作業" hidden="1">#REF!</definedName>
    <definedName name="役務費">#REF!</definedName>
    <definedName name="薬液">#REF!</definedName>
    <definedName name="薬液夜">#REF!</definedName>
    <definedName name="輸送１">#REF!</definedName>
    <definedName name="輸送費">#REF!</definedName>
    <definedName name="誘Ａ">#REF!</definedName>
    <definedName name="誘A3">[11]複合・ｺﾝｾﾝﾄ電話!#REF!</definedName>
    <definedName name="誘Ｂ">#REF!</definedName>
    <definedName name="誘B2">[11]複合・ｺﾝｾﾝﾄ電話!#REF!</definedName>
    <definedName name="誘Ｃ">#REF!</definedName>
    <definedName name="誘D">[11]複合・ｺﾝｾﾝﾄ電話!#REF!</definedName>
    <definedName name="誘Ｄ１">#REF!</definedName>
    <definedName name="誘Ｄ２">#REF!</definedName>
    <definedName name="誘Ｅ">#REF!</definedName>
    <definedName name="誘Ｆ">#REF!</definedName>
    <definedName name="誘Ｇ">#REF!</definedName>
    <definedName name="誘導灯用信号装置">#REF!</definedName>
    <definedName name="予備" hidden="1">#REF!</definedName>
    <definedName name="予備1">#REF!</definedName>
    <definedName name="与那原">[196]プール!$AN$231:$BC$304</definedName>
    <definedName name="容積品">#REF!</definedName>
    <definedName name="容積率">#REF!</definedName>
    <definedName name="擁壁">#REF!</definedName>
    <definedName name="擁壁工">#REF!</definedName>
    <definedName name="様式">#REF!</definedName>
    <definedName name="様式1">#REF!</definedName>
    <definedName name="溶接工">#REF!</definedName>
    <definedName name="溶接工１">#REF!</definedName>
    <definedName name="溶接棒">#REF!</definedName>
    <definedName name="用地測量単価">#REF!</definedName>
    <definedName name="用途">#REF!</definedName>
    <definedName name="用途一部">#REF!</definedName>
    <definedName name="用途地域">#REF!</definedName>
    <definedName name="陽工">#REF!</definedName>
    <definedName name="陽工積算">#REF!</definedName>
    <definedName name="養生">#REF!</definedName>
    <definedName name="養生鉄筋">#REF!</definedName>
    <definedName name="養生無筋">#REF!</definedName>
    <definedName name="落札額" localSheetId="5">[200]入力画面!$F$48</definedName>
    <definedName name="落札額">[53]入力画面!$F$48</definedName>
    <definedName name="理">'[126]86動産'!#REF!</definedName>
    <definedName name="理由">'[126]86動産'!#REF!</definedName>
    <definedName name="理由書">#REF!</definedName>
    <definedName name="理由書１">#REF!</definedName>
    <definedName name="理由書２">#REF!</definedName>
    <definedName name="理由書３">#REF!</definedName>
    <definedName name="理由書C">'[4]86動産'!#REF!</definedName>
    <definedName name="裏込栗石工">#REF!</definedName>
    <definedName name="陸上_000">#REF!</definedName>
    <definedName name="陸上_001">#REF!</definedName>
    <definedName name="陸上_002">#REF!</definedName>
    <definedName name="陸上_003">#REF!</definedName>
    <definedName name="陸上_1_P">#REF!</definedName>
    <definedName name="陸上_2_P">#REF!</definedName>
    <definedName name="陸上_3_P">#REF!</definedName>
    <definedName name="率表">#REF!</definedName>
    <definedName name="立">#REF!</definedName>
    <definedName name="立１">#REF!</definedName>
    <definedName name="立２">#REF!</definedName>
    <definedName name="立3">#REF!</definedName>
    <definedName name="立５">#REF!</definedName>
    <definedName name="立ち上がり部">#REF!</definedName>
    <definedName name="立ち木" localSheetId="5">'内訳書(空調・換気）'!立ち木</definedName>
    <definedName name="立ち木">[0]!立ち木</definedName>
    <definedName name="立て">#REF!</definedName>
    <definedName name="立坑">#REF!</definedName>
    <definedName name="立坑夜">#REF!</definedName>
    <definedName name="立竹木">[137]内訳書!#REF!</definedName>
    <definedName name="立木">#REF!</definedName>
    <definedName name="立木やしNULL">IF(OR(立木移転類別="",立木移転樹高="",立木移転内外=""),TRUE,FALSE)</definedName>
    <definedName name="立木やし幹">[131]!やし幹</definedName>
    <definedName name="立木やし幹単価">HLOOKUP(立木移転幹周,立木やし幹,(立木移転類別-1)*立木庭木移転先数+1+MATCH(立木移転内外,立木庭木移転先一覧,0))</definedName>
    <definedName name="立木やし高">[131]!やし高</definedName>
    <definedName name="立木やし高単価">HLOOKUP(立木移転樹高,立木やし高,(立木移転類別-1)*立木庭木移転先数+1+MATCH(立木移転内外,立木庭木移転先一覧,0))</definedName>
    <definedName name="立木やし単価">IF(立木やしNULL,"",IF(立木移転樹高&gt;=立木基準樹高,立木やし幹単価,立木やし高単価))</definedName>
    <definedName name="立木移転NO">#REF!</definedName>
    <definedName name="立木移転幹周">#REF!</definedName>
    <definedName name="立木移転金額">IF(#REF!="","",ROUNDDOWN(#REF!*#REF!,0))</definedName>
    <definedName name="立木移転区分">#REF!</definedName>
    <definedName name="立木移転種別">#REF!</definedName>
    <definedName name="立木移転種別表">[131]!立木移転種別表</definedName>
    <definedName name="立木移転樹高">#REF!</definedName>
    <definedName name="立木移転先">#REF!</definedName>
    <definedName name="立木移転先区分下">[64]立木!XEI1&amp;[64]立木!XEJ1</definedName>
    <definedName name="立木移転先区分上">[64]立木!XEO1&amp;[64]立木!XEP1</definedName>
    <definedName name="立木移転体積">#REF!</definedName>
    <definedName name="立木移転単位">IF(#REF!="","",HLOOKUP(#REF!,立木移転種別表,2,0))</definedName>
    <definedName name="立木移転単価">IF(立木移転種別="","",IF(立木移転種別="庭木",立木庭木移転単価,IF(立木移転種別="仮植木",立木仮植木移転単価,IF(立木移転種別="庭石",立木庭石移転単価,IF(立木移転種別="燈籠",立木燈籠移転単価,IF(立木移転種別="生垣",立木生垣等移転単価,立木芝類移転単価))))))</definedName>
    <definedName name="立木移転内外">#REF!</definedName>
    <definedName name="立木移転分類">#REF!</definedName>
    <definedName name="立木移転類別">#REF!</definedName>
    <definedName name="立木一般NULL">IF(OR(立木移転類別="",立木移転樹高="",立木移転内外="",立木移転区分=""),TRUE,FALSE)</definedName>
    <definedName name="立木一般幹単価">IF(立木移転幹周="","",IF(立木移転区分="観賞",立木一般鑑賞幹単価,立木一般風致幹単価))</definedName>
    <definedName name="立木一般鑑賞幹">[131]!一般鑑賞幹</definedName>
    <definedName name="立木一般鑑賞幹単価">HLOOKUP(立木移転幹周,立木一般鑑賞幹,(立木移転類別-1)*立木庭木移転先数+2+MATCH(立木移転内外,立木庭木移転先一覧,0))</definedName>
    <definedName name="立木一般鑑賞高">[131]!一般鑑賞高</definedName>
    <definedName name="立木一般鑑賞高単価">HLOOKUP(立木移転樹高,立木一般鑑賞高,(立木移転類別-1)*立木庭木移転先数+2+MATCH(立木移転内外,立木庭木移転先一覧,0))</definedName>
    <definedName name="立木一般高単価">IF(立木移転区分="観賞",立木一般鑑賞高単価,立木一般風致高単価)</definedName>
    <definedName name="立木一般単価">IF(立木一般NULL,"",IF(立木移転樹高&gt;=立木基準樹高,立木一般幹単価,立木一般高単価))</definedName>
    <definedName name="立木一般風致幹">[131]!一般風致幹</definedName>
    <definedName name="立木一般風致幹単価">HLOOKUP(立木移転幹周,立木一般風致幹,(立木移転類別-1)*立木庭木移転先数+2+MATCH(立木移転内外,立木庭木移転先一覧,0))</definedName>
    <definedName name="立木一般風致高">[131]!一般風致高</definedName>
    <definedName name="立木一般風致高単価">HLOOKUP(立木移転樹高,立木一般風致高,(立木移転類別-1)*立木庭木移転先数+2+MATCH(立木移転内外,立木庭木移転先一覧,0))</definedName>
    <definedName name="立木仮植木やしNULL">IF(OR(立木移転樹高="",立木移転内外=""),TRUE,FALSE)</definedName>
    <definedName name="立木仮植木やし幹">[131]!仮植木やし幹</definedName>
    <definedName name="立木仮植木やし幹単価">HLOOKUP(立木移転幹周,立木仮植木やし幹,2+IF(立木移転内外="外",0,1))</definedName>
    <definedName name="立木仮植木やし高">[131]!仮植木やし高</definedName>
    <definedName name="立木仮植木やし高単価">HLOOKUP(立木移転樹高,立木仮植木やし高,2+IF(立木移転内外="外",0,1))</definedName>
    <definedName name="立木仮植木やし単価">IF(立木仮植木やしNULL,"",IF(立木移転樹高&gt;=立木基準樹高,立木仮植木やし幹単価,立木仮植木やし高単価))</definedName>
    <definedName name="立木仮植木移転単価">IF(立木移転分類="一般",立木仮植木一般単価,立木仮植木やし単価)</definedName>
    <definedName name="立木仮植木一般A幹">[131]!仮植木一般A幹</definedName>
    <definedName name="立木仮植木一般A幹単価">HLOOKUP(立木移転幹周,立木仮植木一般A幹,2+IF(立木移転内外="外",1,2))</definedName>
    <definedName name="立木仮植木一般A高">[131]!仮植木一般A高</definedName>
    <definedName name="立木仮植木一般A高単価">HLOOKUP(立木移転樹高,立木仮植木一般A高,2+IF(立木移転内外="外",1,2))</definedName>
    <definedName name="立木仮植木一般B幹">[131]!仮植木一般B幹</definedName>
    <definedName name="立木仮植木一般B幹単価">HLOOKUP(立木移転幹周,立木仮植木一般B幹,2+IF(立木移転内外="外",1,2))</definedName>
    <definedName name="立木仮植木一般B高">[131]!仮植木一般B高</definedName>
    <definedName name="立木仮植木一般B高単価">HLOOKUP(立木移転樹高,立木仮植木一般B高,2+IF(立木移転内外="外",1,2))</definedName>
    <definedName name="立木仮植木一般C幹">[131]!仮植木一般Ｃ幹</definedName>
    <definedName name="立木仮植木一般C幹単価">HLOOKUP(立木移転幹周,立木仮植木一般C幹,2+IF(立木移転内外="外",1,2))</definedName>
    <definedName name="立木仮植木一般C高">[131]!仮植木一般Ｃ高</definedName>
    <definedName name="立木仮植木一般C高単価">HLOOKUP(立木移転樹高,立木仮植木一般C高,2+IF(立木移転内外="外",1,2))</definedName>
    <definedName name="立木仮植木一般NULL">IF(OR(立木移転樹高="",立木移転内外="",立木移転区分=""),TRUE,FALSE)</definedName>
    <definedName name="立木仮植木一般幹単価">IF(立木移転幹周="","",IF(立木移転区分="A",立木仮植木一般A幹単価,IF(立木移転区分="B",立木仮植木一般B幹単価,立木仮植木一般C幹単価)))</definedName>
    <definedName name="立木仮植木一般高単価">IF(立木移転区分="A",立木仮植木一般A高単価,IF(立木移転区分="B",立木仮植木一般B高単価,立木仮植木一般C高単価))</definedName>
    <definedName name="立木仮植木一般単価">IF(立木仮植木一般NULL,"",IF(立木移転樹高&gt;=立木基準樹高,立木仮植木一般幹単価,立木仮植木一般高単価))</definedName>
    <definedName name="立木基準樹高">#REF!</definedName>
    <definedName name="立木金額">#REF!</definedName>
    <definedName name="立木区分">#REF!</definedName>
    <definedName name="立木芝類NULL">IF(立木移転内外="",TRUE,FALSE)</definedName>
    <definedName name="立木芝類移転単価">IF(立木芝類NULL,"",HLOOKUP(立木移転種別,立木芝類移転料単価表,IF(立木移転内外="外",2,3),0))</definedName>
    <definedName name="立木芝類移転料単価表">[131]!芝類移転料単価表</definedName>
    <definedName name="立木種別">#REF!</definedName>
    <definedName name="立木種類">#REF!</definedName>
    <definedName name="立木諸経費調整">#REF!</definedName>
    <definedName name="立木数量">#REF!</definedName>
    <definedName name="立木生垣等NULL">IF(OR(立木移転樹高="",立木移転内外=""),TRUE,FALSE)</definedName>
    <definedName name="立木生垣等移転単価">IF(立木生垣等NULL,"",HLOOKUP(立木移転樹高,立木生垣等移転料,IF(立木移転内外="外",2,3)))</definedName>
    <definedName name="立木生垣等移転料">[131]!生垣等移転料</definedName>
    <definedName name="立木単位">#REF!</definedName>
    <definedName name="立木単価">#REF!</definedName>
    <definedName name="立木庭石移転単価">IF(立木庭石燈籠NULL,"",VLOOKUP(立木移転体積,立木庭石移転料単価表,IF(立木移転内外="外",6,4)))</definedName>
    <definedName name="立木庭石移転料単価表">[131]!庭石移転料単価表</definedName>
    <definedName name="立木庭石燈籠NULL">IF(OR(立木移転体積="",立木移転内外=""),TRUE,FALSE)</definedName>
    <definedName name="立木庭木移転先3">#REF!</definedName>
    <definedName name="立木庭木移転先一覧">[131]!庭木移転先一覧</definedName>
    <definedName name="立木庭木移転先数">#REF!</definedName>
    <definedName name="立木庭木移転単価">IF(立木移転分類="一般",立木一般単価,立木やし単価)</definedName>
    <definedName name="立木燈籠移転単価">IF(立木庭石燈籠NULL,"",VLOOKUP(立木移転体積,立木燈籠移転料単価表,IF(立木移転内外="外",6,4)))</definedName>
    <definedName name="立木燈籠移転料単価表">[131]!燈籠移転料単価表</definedName>
    <definedName name="立木伐採NO">[64]伐採!$B$5</definedName>
    <definedName name="立木伐採NO算出">IF([64]伐採!B1="","",ROW()-ROW(立木伐採NO))</definedName>
    <definedName name="立木伐採金額">IF(OR([64]伐採!XFA1="",[64]伐採!XFC1=""),"",ROUNDDOWN([64]伐採!XFC1*[64]伐採!XFA1,0))</definedName>
    <definedName name="立木伐採消費税金額">IF(OR([64]伐採!XEZ1="",[64]伐採!XFC1=""),"",ROUNDDOWN([64]伐採!XFC1*[64]伐採!XEZ1,0))</definedName>
    <definedName name="立木伐採消費税補正">IF(ISNUMBER(立木伐採消費税金額),立木伐採消費税金額,0)</definedName>
    <definedName name="立木分類">#REF!</definedName>
    <definedName name="立木類別">#REF!</definedName>
    <definedName name="略科目" localSheetId="5">[200]入力画面!$I$33</definedName>
    <definedName name="略科目">[53]入力画面!$I$33</definedName>
    <definedName name="流量">#REF!</definedName>
    <definedName name="流量計">'[197]#REF'!#REF!</definedName>
    <definedName name="粒調砕石Mｰ30">#REF!</definedName>
    <definedName name="梁">[30]ｺﾝｸﾘｰﾄ!#REF!</definedName>
    <definedName name="梁LOOP">#REF!</definedName>
    <definedName name="梁データ">#REF!</definedName>
    <definedName name="梁流れ">#REF!</definedName>
    <definedName name="力">#REF!</definedName>
    <definedName name="例">[198]西原小仕訳!#REF!</definedName>
    <definedName name="冷媒">#REF!</definedName>
    <definedName name="列数">#REF!</definedName>
    <definedName name="列数E">#REF!</definedName>
    <definedName name="列名SUB">#REF!</definedName>
    <definedName name="連続">#N/A</definedName>
    <definedName name="連続印刷">#N/A</definedName>
    <definedName name="路_盤_工">[20]代価表!#REF!</definedName>
    <definedName name="路床">#REF!</definedName>
    <definedName name="路床砕石">#REF!</definedName>
    <definedName name="路線測量単価">'[173]単価表(測)'!#REF!</definedName>
    <definedName name="路線測量単価1">'[173]単価表(測)'!#REF!</definedName>
    <definedName name="路盤工">#REF!</definedName>
    <definedName name="労少機械専門見積" localSheetId="5">[200]入力画面!$C$46</definedName>
    <definedName name="労少機械専門見積">[53]入力画面!$C$46</definedName>
    <definedName name="労少機械専門見積変更" localSheetId="5">[200]入力画面!$E$46</definedName>
    <definedName name="労少機械専門見積変更">[53]入力画面!$E$46</definedName>
    <definedName name="労少電気専門見積" localSheetId="5">[200]入力画面!$C$45</definedName>
    <definedName name="労少電気専門見積">[53]入力画面!$C$45</definedName>
    <definedName name="労少電気専門見積変更" localSheetId="5">[200]入力画面!$E$45</definedName>
    <definedName name="労少電気専門見積変更">[53]入力画面!$E$45</definedName>
    <definedName name="労務">[102]資材単価一覧表!$B$7:$I$19</definedName>
    <definedName name="労務単価">[6]金建代価!#REF!</definedName>
    <definedName name="労務単価表">#N/A</definedName>
    <definedName name="労務費">#REF!</definedName>
    <definedName name="労務費範囲">[199]建築付帯!#REF!</definedName>
    <definedName name="廊下1">#REF!</definedName>
    <definedName name="六">[96]鉄筋!$C$3</definedName>
    <definedName name="枠組足場">#REF!</definedName>
    <definedName name="腕金_75×75×1_200">[68]複合!$AA$38</definedName>
    <definedName name="腕金_75×75×1_500">[68]複合!$AA$37</definedName>
    <definedName name="斫り工">#REF!</definedName>
  </definedNames>
  <calcPr calcId="191029"/>
</workbook>
</file>

<file path=xl/calcChain.xml><?xml version="1.0" encoding="utf-8"?>
<calcChain xmlns="http://schemas.openxmlformats.org/spreadsheetml/2006/main">
  <c r="S1496" i="91" l="1"/>
  <c r="R1496" i="91"/>
  <c r="Q1496" i="91"/>
  <c r="P1496" i="91"/>
  <c r="N1496" i="91"/>
  <c r="T1466" i="91"/>
  <c r="S1466" i="91"/>
  <c r="P1466" i="91"/>
  <c r="N1466" i="91"/>
  <c r="T1464" i="91"/>
  <c r="S1464" i="91"/>
  <c r="P1464" i="91"/>
  <c r="N1464" i="91"/>
  <c r="T1462" i="91"/>
  <c r="S1462" i="91"/>
  <c r="P1462" i="91"/>
  <c r="N1462" i="91"/>
  <c r="B1455" i="91"/>
  <c r="R1452" i="91"/>
  <c r="Q1452" i="91"/>
  <c r="P1452" i="91"/>
  <c r="O1452" i="91"/>
  <c r="N1452" i="91"/>
  <c r="M1452" i="91"/>
  <c r="T1422" i="91"/>
  <c r="S1422" i="91"/>
  <c r="R1422" i="91"/>
  <c r="P1422" i="91"/>
  <c r="N1422" i="91"/>
  <c r="T1420" i="91"/>
  <c r="S1420" i="91"/>
  <c r="R1420" i="91"/>
  <c r="P1420" i="91"/>
  <c r="N1420" i="91"/>
  <c r="T1418" i="91"/>
  <c r="S1418" i="91"/>
  <c r="R1418" i="91"/>
  <c r="P1418" i="91"/>
  <c r="N1418" i="91"/>
  <c r="B1411" i="91"/>
  <c r="R1408" i="91"/>
  <c r="Q1408" i="91"/>
  <c r="P1408" i="91"/>
  <c r="O1408" i="91"/>
  <c r="N1408" i="91"/>
  <c r="M1408" i="91"/>
  <c r="T1388" i="91"/>
  <c r="S1388" i="91"/>
  <c r="R1388" i="91"/>
  <c r="P1388" i="91"/>
  <c r="N1388" i="91"/>
  <c r="T1386" i="91"/>
  <c r="S1386" i="91"/>
  <c r="R1386" i="91"/>
  <c r="P1386" i="91"/>
  <c r="N1386" i="91"/>
  <c r="T1384" i="91"/>
  <c r="S1384" i="91"/>
  <c r="R1384" i="91"/>
  <c r="P1384" i="91"/>
  <c r="N1384" i="91"/>
  <c r="T1382" i="91"/>
  <c r="S1382" i="91"/>
  <c r="R1382" i="91"/>
  <c r="P1382" i="91"/>
  <c r="N1382" i="91"/>
  <c r="T1380" i="91"/>
  <c r="S1380" i="91"/>
  <c r="R1380" i="91"/>
  <c r="P1380" i="91"/>
  <c r="N1380" i="91"/>
  <c r="T1378" i="91"/>
  <c r="S1378" i="91"/>
  <c r="R1378" i="91"/>
  <c r="P1378" i="91"/>
  <c r="N1378" i="91"/>
  <c r="T1376" i="91"/>
  <c r="S1376" i="91"/>
  <c r="R1376" i="91"/>
  <c r="P1376" i="91"/>
  <c r="N1376" i="91"/>
  <c r="T1374" i="91"/>
  <c r="S1374" i="91"/>
  <c r="R1374" i="91"/>
  <c r="P1374" i="91"/>
  <c r="N1374" i="91"/>
  <c r="B1367" i="91"/>
  <c r="R1364" i="91"/>
  <c r="Q1364" i="91"/>
  <c r="P1364" i="91"/>
  <c r="O1364" i="91"/>
  <c r="N1364" i="91"/>
  <c r="M1364" i="91"/>
  <c r="T1336" i="91"/>
  <c r="S1336" i="91"/>
  <c r="R1336" i="91"/>
  <c r="P1336" i="91"/>
  <c r="N1336" i="91"/>
  <c r="T1334" i="91"/>
  <c r="S1334" i="91"/>
  <c r="R1334" i="91"/>
  <c r="P1334" i="91"/>
  <c r="N1334" i="91"/>
  <c r="T1332" i="91"/>
  <c r="S1332" i="91"/>
  <c r="R1332" i="91"/>
  <c r="P1332" i="91"/>
  <c r="N1332" i="91"/>
  <c r="T1330" i="91"/>
  <c r="S1330" i="91"/>
  <c r="R1330" i="91"/>
  <c r="P1330" i="91"/>
  <c r="N1330" i="91"/>
  <c r="B1323" i="91"/>
  <c r="R1320" i="91"/>
  <c r="Q1320" i="91"/>
  <c r="P1320" i="91"/>
  <c r="O1320" i="91"/>
  <c r="N1320" i="91"/>
  <c r="M1320" i="91"/>
  <c r="T1286" i="91"/>
  <c r="S1286" i="91"/>
  <c r="R1286" i="91"/>
  <c r="P1286" i="91"/>
  <c r="N1286" i="91"/>
  <c r="B1279" i="91"/>
  <c r="R1276" i="91"/>
  <c r="Q1276" i="91"/>
  <c r="P1276" i="91"/>
  <c r="O1276" i="91"/>
  <c r="N1276" i="91"/>
  <c r="M1276" i="91"/>
  <c r="T1244" i="91"/>
  <c r="S1244" i="91"/>
  <c r="R1244" i="91"/>
  <c r="P1244" i="91"/>
  <c r="N1244" i="91"/>
  <c r="T1242" i="91"/>
  <c r="S1242" i="91"/>
  <c r="R1242" i="91"/>
  <c r="P1242" i="91"/>
  <c r="N1242" i="91"/>
  <c r="B1235" i="91"/>
  <c r="R1232" i="91"/>
  <c r="Q1232" i="91"/>
  <c r="P1232" i="91"/>
  <c r="O1232" i="91"/>
  <c r="N1232" i="91"/>
  <c r="M1232" i="91"/>
  <c r="T1202" i="91"/>
  <c r="S1202" i="91"/>
  <c r="R1202" i="91"/>
  <c r="Q1202" i="91"/>
  <c r="P1202" i="91"/>
  <c r="N1202" i="91"/>
  <c r="T1200" i="91"/>
  <c r="S1200" i="91"/>
  <c r="R1200" i="91"/>
  <c r="Q1200" i="91"/>
  <c r="P1200" i="91"/>
  <c r="N1200" i="91"/>
  <c r="T1198" i="91"/>
  <c r="S1198" i="91"/>
  <c r="R1198" i="91"/>
  <c r="Q1198" i="91"/>
  <c r="P1198" i="91"/>
  <c r="N1198" i="91"/>
  <c r="B1191" i="91"/>
  <c r="R1188" i="91"/>
  <c r="P1188" i="91"/>
  <c r="N1188" i="91"/>
  <c r="T1168" i="91"/>
  <c r="R1168" i="91"/>
  <c r="P1168" i="91"/>
  <c r="N1168" i="91"/>
  <c r="T1166" i="91"/>
  <c r="R1166" i="91"/>
  <c r="P1166" i="91"/>
  <c r="N1166" i="91"/>
  <c r="T1164" i="91"/>
  <c r="S1164" i="91"/>
  <c r="R1164" i="91"/>
  <c r="Q1164" i="91"/>
  <c r="P1164" i="91"/>
  <c r="N1164" i="91"/>
  <c r="T1162" i="91"/>
  <c r="S1162" i="91"/>
  <c r="R1162" i="91"/>
  <c r="Q1162" i="91"/>
  <c r="P1162" i="91"/>
  <c r="N1162" i="91"/>
  <c r="T1160" i="91"/>
  <c r="S1160" i="91"/>
  <c r="R1160" i="91"/>
  <c r="Q1160" i="91"/>
  <c r="P1160" i="91"/>
  <c r="N1160" i="91"/>
  <c r="T1158" i="91"/>
  <c r="S1158" i="91"/>
  <c r="R1158" i="91"/>
  <c r="Q1158" i="91"/>
  <c r="P1158" i="91"/>
  <c r="N1158" i="91"/>
  <c r="T1156" i="91"/>
  <c r="S1156" i="91"/>
  <c r="R1156" i="91"/>
  <c r="Q1156" i="91"/>
  <c r="P1156" i="91"/>
  <c r="N1156" i="91"/>
  <c r="T1154" i="91"/>
  <c r="S1154" i="91"/>
  <c r="R1154" i="91"/>
  <c r="Q1154" i="91"/>
  <c r="P1154" i="91"/>
  <c r="N1154" i="91"/>
  <c r="B1147" i="91"/>
  <c r="R1144" i="91"/>
  <c r="P1144" i="91"/>
  <c r="N1144" i="91"/>
  <c r="T1140" i="91"/>
  <c r="R1140" i="91"/>
  <c r="P1140" i="91"/>
  <c r="N1140" i="91"/>
  <c r="T1138" i="91"/>
  <c r="R1138" i="91"/>
  <c r="P1138" i="91"/>
  <c r="N1138" i="91"/>
  <c r="T1136" i="91"/>
  <c r="S1136" i="91"/>
  <c r="R1136" i="91"/>
  <c r="Q1136" i="91"/>
  <c r="P1136" i="91"/>
  <c r="N1136" i="91"/>
  <c r="T1134" i="91"/>
  <c r="S1134" i="91"/>
  <c r="R1134" i="91"/>
  <c r="Q1134" i="91"/>
  <c r="P1134" i="91"/>
  <c r="N1134" i="91"/>
  <c r="T1132" i="91"/>
  <c r="S1132" i="91"/>
  <c r="R1132" i="91"/>
  <c r="Q1132" i="91"/>
  <c r="P1132" i="91"/>
  <c r="N1132" i="91"/>
  <c r="T1130" i="91"/>
  <c r="S1130" i="91"/>
  <c r="R1130" i="91"/>
  <c r="Q1130" i="91"/>
  <c r="P1130" i="91"/>
  <c r="N1130" i="91"/>
  <c r="T1128" i="91"/>
  <c r="S1128" i="91"/>
  <c r="R1128" i="91"/>
  <c r="Q1128" i="91"/>
  <c r="P1128" i="91"/>
  <c r="N1128" i="91"/>
  <c r="T1126" i="91"/>
  <c r="S1126" i="91"/>
  <c r="R1126" i="91"/>
  <c r="Q1126" i="91"/>
  <c r="P1126" i="91"/>
  <c r="N1126" i="91"/>
  <c r="T1124" i="91"/>
  <c r="S1124" i="91"/>
  <c r="R1124" i="91"/>
  <c r="Q1124" i="91"/>
  <c r="P1124" i="91"/>
  <c r="N1124" i="91"/>
  <c r="T1122" i="91"/>
  <c r="S1122" i="91"/>
  <c r="R1122" i="91"/>
  <c r="Q1122" i="91"/>
  <c r="P1122" i="91"/>
  <c r="N1122" i="91"/>
  <c r="T1120" i="91"/>
  <c r="S1120" i="91"/>
  <c r="R1120" i="91"/>
  <c r="Q1120" i="91"/>
  <c r="P1120" i="91"/>
  <c r="N1120" i="91"/>
  <c r="T1118" i="91"/>
  <c r="S1118" i="91"/>
  <c r="R1118" i="91"/>
  <c r="Q1118" i="91"/>
  <c r="P1118" i="91"/>
  <c r="N1118" i="91"/>
  <c r="T1116" i="91"/>
  <c r="S1116" i="91"/>
  <c r="R1116" i="91"/>
  <c r="Q1116" i="91"/>
  <c r="P1116" i="91"/>
  <c r="N1116" i="91"/>
  <c r="T1114" i="91"/>
  <c r="S1114" i="91"/>
  <c r="R1114" i="91"/>
  <c r="Q1114" i="91"/>
  <c r="P1114" i="91"/>
  <c r="N1114" i="91"/>
  <c r="T1112" i="91"/>
  <c r="S1112" i="91"/>
  <c r="R1112" i="91"/>
  <c r="Q1112" i="91"/>
  <c r="P1112" i="91"/>
  <c r="N1112" i="91"/>
  <c r="T1110" i="91"/>
  <c r="S1110" i="91"/>
  <c r="R1110" i="91"/>
  <c r="Q1110" i="91"/>
  <c r="P1110" i="91"/>
  <c r="N1110" i="91"/>
  <c r="B1103" i="91"/>
  <c r="R1100" i="91"/>
  <c r="P1100" i="91"/>
  <c r="N1100" i="91"/>
  <c r="T1098" i="91"/>
  <c r="S1098" i="91"/>
  <c r="R1098" i="91"/>
  <c r="Q1098" i="91"/>
  <c r="P1098" i="91"/>
  <c r="N1098" i="91"/>
  <c r="T1096" i="91"/>
  <c r="S1096" i="91"/>
  <c r="R1096" i="91"/>
  <c r="Q1096" i="91"/>
  <c r="P1096" i="91"/>
  <c r="N1096" i="91"/>
  <c r="T1094" i="91"/>
  <c r="S1094" i="91"/>
  <c r="R1094" i="91"/>
  <c r="Q1094" i="91"/>
  <c r="P1094" i="91"/>
  <c r="N1094" i="91"/>
  <c r="T1092" i="91"/>
  <c r="S1092" i="91"/>
  <c r="R1092" i="91"/>
  <c r="Q1092" i="91"/>
  <c r="P1092" i="91"/>
  <c r="N1092" i="91"/>
  <c r="T1090" i="91"/>
  <c r="S1090" i="91"/>
  <c r="R1090" i="91"/>
  <c r="Q1090" i="91"/>
  <c r="P1090" i="91"/>
  <c r="N1090" i="91"/>
  <c r="T1088" i="91"/>
  <c r="S1088" i="91"/>
  <c r="R1088" i="91"/>
  <c r="Q1088" i="91"/>
  <c r="P1088" i="91"/>
  <c r="N1088" i="91"/>
  <c r="T1086" i="91"/>
  <c r="S1086" i="91"/>
  <c r="R1086" i="91"/>
  <c r="Q1086" i="91"/>
  <c r="P1086" i="91"/>
  <c r="N1086" i="91"/>
  <c r="T1084" i="91"/>
  <c r="S1084" i="91"/>
  <c r="R1084" i="91"/>
  <c r="Q1084" i="91"/>
  <c r="P1084" i="91"/>
  <c r="N1084" i="91"/>
  <c r="T1082" i="91"/>
  <c r="S1082" i="91"/>
  <c r="R1082" i="91"/>
  <c r="Q1082" i="91"/>
  <c r="P1082" i="91"/>
  <c r="N1082" i="91"/>
  <c r="T1080" i="91"/>
  <c r="S1080" i="91"/>
  <c r="R1080" i="91"/>
  <c r="Q1080" i="91"/>
  <c r="P1080" i="91"/>
  <c r="N1080" i="91"/>
  <c r="T1078" i="91"/>
  <c r="S1078" i="91"/>
  <c r="R1078" i="91"/>
  <c r="Q1078" i="91"/>
  <c r="P1078" i="91"/>
  <c r="N1078" i="91"/>
  <c r="T1076" i="91"/>
  <c r="S1076" i="91"/>
  <c r="R1076" i="91"/>
  <c r="Q1076" i="91"/>
  <c r="P1076" i="91"/>
  <c r="N1076" i="91"/>
  <c r="T1074" i="91"/>
  <c r="S1074" i="91"/>
  <c r="R1074" i="91"/>
  <c r="Q1074" i="91"/>
  <c r="P1074" i="91"/>
  <c r="N1074" i="91"/>
  <c r="T1072" i="91"/>
  <c r="S1072" i="91"/>
  <c r="R1072" i="91"/>
  <c r="Q1072" i="91"/>
  <c r="P1072" i="91"/>
  <c r="N1072" i="91"/>
  <c r="T1070" i="91"/>
  <c r="S1070" i="91"/>
  <c r="R1070" i="91"/>
  <c r="Q1070" i="91"/>
  <c r="P1070" i="91"/>
  <c r="N1070" i="91"/>
  <c r="T1068" i="91"/>
  <c r="S1068" i="91"/>
  <c r="R1068" i="91"/>
  <c r="Q1068" i="91"/>
  <c r="P1068" i="91"/>
  <c r="N1068" i="91"/>
  <c r="T1066" i="91"/>
  <c r="S1066" i="91"/>
  <c r="R1066" i="91"/>
  <c r="Q1066" i="91"/>
  <c r="P1066" i="91"/>
  <c r="N1066" i="91"/>
  <c r="B1059" i="91"/>
  <c r="R1056" i="91"/>
  <c r="Q1056" i="91"/>
  <c r="P1056" i="91"/>
  <c r="O1056" i="91"/>
  <c r="N1056" i="91"/>
  <c r="M1056" i="91"/>
  <c r="T1024" i="91"/>
  <c r="S1024" i="91"/>
  <c r="R1024" i="91"/>
  <c r="Q1024" i="91"/>
  <c r="P1024" i="91"/>
  <c r="O1024" i="91"/>
  <c r="N1024" i="91"/>
  <c r="T1022" i="91"/>
  <c r="S1022" i="91"/>
  <c r="R1022" i="91"/>
  <c r="Q1022" i="91"/>
  <c r="P1022" i="91"/>
  <c r="O1022" i="91"/>
  <c r="N1022" i="91"/>
  <c r="B1015" i="91"/>
  <c r="R1012" i="91"/>
  <c r="Q1012" i="91"/>
  <c r="P1012" i="91"/>
  <c r="O1012" i="91"/>
  <c r="N1012" i="91"/>
  <c r="M1012" i="91"/>
  <c r="T978" i="91"/>
  <c r="S978" i="91"/>
  <c r="R978" i="91"/>
  <c r="P978" i="91"/>
  <c r="N978" i="91"/>
  <c r="B971" i="91"/>
  <c r="R968" i="91"/>
  <c r="Q968" i="91"/>
  <c r="P968" i="91"/>
  <c r="O968" i="91"/>
  <c r="N968" i="91"/>
  <c r="M968" i="91"/>
  <c r="T940" i="91"/>
  <c r="S940" i="91"/>
  <c r="R940" i="91"/>
  <c r="Q940" i="91"/>
  <c r="P940" i="91"/>
  <c r="O940" i="91"/>
  <c r="N940" i="91"/>
  <c r="T938" i="91"/>
  <c r="S938" i="91"/>
  <c r="R938" i="91"/>
  <c r="Q938" i="91"/>
  <c r="P938" i="91"/>
  <c r="O938" i="91"/>
  <c r="N938" i="91"/>
  <c r="T936" i="91"/>
  <c r="S936" i="91"/>
  <c r="R936" i="91"/>
  <c r="Q936" i="91"/>
  <c r="P936" i="91"/>
  <c r="O936" i="91"/>
  <c r="N936" i="91"/>
  <c r="T934" i="91"/>
  <c r="S934" i="91"/>
  <c r="R934" i="91"/>
  <c r="Q934" i="91"/>
  <c r="P934" i="91"/>
  <c r="O934" i="91"/>
  <c r="N934" i="91"/>
  <c r="B927" i="91"/>
  <c r="R924" i="91"/>
  <c r="P924" i="91"/>
  <c r="N924" i="91"/>
  <c r="T892" i="91"/>
  <c r="S892" i="91"/>
  <c r="R892" i="91"/>
  <c r="Q892" i="91"/>
  <c r="P892" i="91"/>
  <c r="O892" i="91"/>
  <c r="N892" i="91"/>
  <c r="T890" i="91"/>
  <c r="S890" i="91"/>
  <c r="R890" i="91"/>
  <c r="Q890" i="91"/>
  <c r="P890" i="91"/>
  <c r="O890" i="91"/>
  <c r="N890" i="91"/>
  <c r="B883" i="91"/>
  <c r="R880" i="91"/>
  <c r="P880" i="91"/>
  <c r="N880" i="91"/>
  <c r="T874" i="91"/>
  <c r="S874" i="91"/>
  <c r="R874" i="91"/>
  <c r="P874" i="91"/>
  <c r="N874" i="91"/>
  <c r="T872" i="91"/>
  <c r="S872" i="91"/>
  <c r="R872" i="91"/>
  <c r="P872" i="91"/>
  <c r="N872" i="91"/>
  <c r="T870" i="91"/>
  <c r="S870" i="91"/>
  <c r="R870" i="91"/>
  <c r="P870" i="91"/>
  <c r="N870" i="91"/>
  <c r="T868" i="91"/>
  <c r="S868" i="91"/>
  <c r="R868" i="91"/>
  <c r="P868" i="91"/>
  <c r="N868" i="91"/>
  <c r="T866" i="91"/>
  <c r="S866" i="91"/>
  <c r="R866" i="91"/>
  <c r="P866" i="91"/>
  <c r="N866" i="91"/>
  <c r="T864" i="91"/>
  <c r="S864" i="91"/>
  <c r="R864" i="91"/>
  <c r="P864" i="91"/>
  <c r="N864" i="91"/>
  <c r="T862" i="91"/>
  <c r="S862" i="91"/>
  <c r="R862" i="91"/>
  <c r="P862" i="91"/>
  <c r="N862" i="91"/>
  <c r="T860" i="91"/>
  <c r="S860" i="91"/>
  <c r="R860" i="91"/>
  <c r="P860" i="91"/>
  <c r="N860" i="91"/>
  <c r="T858" i="91"/>
  <c r="S858" i="91"/>
  <c r="R858" i="91"/>
  <c r="P858" i="91"/>
  <c r="N858" i="91"/>
  <c r="T856" i="91"/>
  <c r="S856" i="91"/>
  <c r="R856" i="91"/>
  <c r="P856" i="91"/>
  <c r="N856" i="91"/>
  <c r="T854" i="91"/>
  <c r="S854" i="91"/>
  <c r="R854" i="91"/>
  <c r="P854" i="91"/>
  <c r="N854" i="91"/>
  <c r="T852" i="91"/>
  <c r="S852" i="91"/>
  <c r="R852" i="91"/>
  <c r="P852" i="91"/>
  <c r="N852" i="91"/>
  <c r="T850" i="91"/>
  <c r="S850" i="91"/>
  <c r="R850" i="91"/>
  <c r="P850" i="91"/>
  <c r="N850" i="91"/>
  <c r="T848" i="91"/>
  <c r="S848" i="91"/>
  <c r="R848" i="91"/>
  <c r="P848" i="91"/>
  <c r="N848" i="91"/>
  <c r="T846" i="91"/>
  <c r="S846" i="91"/>
  <c r="R846" i="91"/>
  <c r="P846" i="91"/>
  <c r="N846" i="91"/>
  <c r="B839" i="91"/>
  <c r="R836" i="91"/>
  <c r="P836" i="91"/>
  <c r="N836" i="91"/>
  <c r="T802" i="91"/>
  <c r="S802" i="91"/>
  <c r="R802" i="91"/>
  <c r="Q802" i="91"/>
  <c r="P802" i="91"/>
  <c r="N802" i="91"/>
  <c r="B795" i="91"/>
  <c r="R792" i="91"/>
  <c r="P792" i="91"/>
  <c r="N792" i="91"/>
  <c r="R789" i="91"/>
  <c r="P789" i="91"/>
  <c r="N789" i="91"/>
  <c r="T787" i="91"/>
  <c r="S787" i="91"/>
  <c r="R787" i="91"/>
  <c r="P787" i="91"/>
  <c r="N787" i="91"/>
  <c r="T785" i="91"/>
  <c r="S785" i="91"/>
  <c r="R785" i="91"/>
  <c r="P785" i="91"/>
  <c r="N785" i="91"/>
  <c r="T783" i="91"/>
  <c r="S783" i="91"/>
  <c r="R783" i="91"/>
  <c r="P783" i="91"/>
  <c r="N783" i="91"/>
  <c r="T781" i="91"/>
  <c r="S781" i="91"/>
  <c r="R781" i="91"/>
  <c r="P781" i="91"/>
  <c r="N781" i="91"/>
  <c r="T779" i="91"/>
  <c r="S779" i="91"/>
  <c r="R779" i="91"/>
  <c r="P779" i="91"/>
  <c r="N779" i="91"/>
  <c r="T777" i="91"/>
  <c r="S777" i="91"/>
  <c r="R777" i="91"/>
  <c r="P777" i="91"/>
  <c r="N777" i="91"/>
  <c r="T775" i="91"/>
  <c r="S775" i="91"/>
  <c r="R775" i="91"/>
  <c r="P775" i="91"/>
  <c r="N775" i="91"/>
  <c r="T773" i="91"/>
  <c r="S773" i="91"/>
  <c r="R773" i="91"/>
  <c r="P773" i="91"/>
  <c r="N773" i="91"/>
  <c r="T771" i="91"/>
  <c r="S771" i="91"/>
  <c r="R771" i="91"/>
  <c r="P771" i="91"/>
  <c r="N771" i="91"/>
  <c r="T769" i="91"/>
  <c r="S769" i="91"/>
  <c r="R769" i="91"/>
  <c r="P769" i="91"/>
  <c r="N769" i="91"/>
  <c r="T767" i="91"/>
  <c r="S767" i="91"/>
  <c r="R767" i="91"/>
  <c r="P767" i="91"/>
  <c r="N767" i="91"/>
  <c r="T765" i="91"/>
  <c r="S765" i="91"/>
  <c r="R765" i="91"/>
  <c r="P765" i="91"/>
  <c r="N765" i="91"/>
  <c r="T763" i="91"/>
  <c r="S763" i="91"/>
  <c r="R763" i="91"/>
  <c r="P763" i="91"/>
  <c r="N763" i="91"/>
  <c r="T761" i="91"/>
  <c r="S761" i="91"/>
  <c r="R761" i="91"/>
  <c r="P761" i="91"/>
  <c r="N761" i="91"/>
  <c r="T759" i="91"/>
  <c r="S759" i="91"/>
  <c r="R759" i="91"/>
  <c r="P759" i="91"/>
  <c r="N759" i="91"/>
  <c r="T757" i="91"/>
  <c r="S757" i="91"/>
  <c r="R757" i="91"/>
  <c r="P757" i="91"/>
  <c r="N757" i="91"/>
  <c r="B750" i="91"/>
  <c r="R747" i="91"/>
  <c r="P747" i="91"/>
  <c r="N747" i="91"/>
  <c r="T745" i="91"/>
  <c r="S745" i="91"/>
  <c r="R745" i="91"/>
  <c r="P745" i="91"/>
  <c r="N745" i="91"/>
  <c r="T743" i="91"/>
  <c r="S743" i="91"/>
  <c r="R743" i="91"/>
  <c r="P743" i="91"/>
  <c r="N743" i="91"/>
  <c r="T741" i="91"/>
  <c r="S741" i="91"/>
  <c r="R741" i="91"/>
  <c r="P741" i="91"/>
  <c r="N741" i="91"/>
  <c r="T739" i="91"/>
  <c r="S739" i="91"/>
  <c r="R739" i="91"/>
  <c r="P739" i="91"/>
  <c r="N739" i="91"/>
  <c r="T737" i="91"/>
  <c r="S737" i="91"/>
  <c r="R737" i="91"/>
  <c r="P737" i="91"/>
  <c r="N737" i="91"/>
  <c r="T735" i="91"/>
  <c r="S735" i="91"/>
  <c r="R735" i="91"/>
  <c r="P735" i="91"/>
  <c r="N735" i="91"/>
  <c r="T733" i="91"/>
  <c r="S733" i="91"/>
  <c r="R733" i="91"/>
  <c r="P733" i="91"/>
  <c r="N733" i="91"/>
  <c r="T731" i="91"/>
  <c r="S731" i="91"/>
  <c r="R731" i="91"/>
  <c r="P731" i="91"/>
  <c r="N731" i="91"/>
  <c r="T729" i="91"/>
  <c r="S729" i="91"/>
  <c r="R729" i="91"/>
  <c r="P729" i="91"/>
  <c r="N729" i="91"/>
  <c r="T727" i="91"/>
  <c r="S727" i="91"/>
  <c r="R727" i="91"/>
  <c r="P727" i="91"/>
  <c r="N727" i="91"/>
  <c r="T725" i="91"/>
  <c r="S725" i="91"/>
  <c r="R725" i="91"/>
  <c r="P725" i="91"/>
  <c r="N725" i="91"/>
  <c r="T723" i="91"/>
  <c r="S723" i="91"/>
  <c r="R723" i="91"/>
  <c r="P723" i="91"/>
  <c r="N723" i="91"/>
  <c r="T721" i="91"/>
  <c r="S721" i="91"/>
  <c r="R721" i="91"/>
  <c r="Q721" i="91"/>
  <c r="P721" i="91"/>
  <c r="O721" i="91"/>
  <c r="N721" i="91"/>
  <c r="M721" i="91"/>
  <c r="T719" i="91"/>
  <c r="S719" i="91"/>
  <c r="R719" i="91"/>
  <c r="P719" i="91"/>
  <c r="N719" i="91"/>
  <c r="T717" i="91"/>
  <c r="S717" i="91"/>
  <c r="R717" i="91"/>
  <c r="P717" i="91"/>
  <c r="N717" i="91"/>
  <c r="T715" i="91"/>
  <c r="S715" i="91"/>
  <c r="R715" i="91"/>
  <c r="P715" i="91"/>
  <c r="N715" i="91"/>
  <c r="T713" i="91"/>
  <c r="S713" i="91"/>
  <c r="R713" i="91"/>
  <c r="P713" i="91"/>
  <c r="N713" i="91"/>
  <c r="B706" i="91"/>
  <c r="R703" i="91"/>
  <c r="Q703" i="91"/>
  <c r="P703" i="91"/>
  <c r="O703" i="91"/>
  <c r="N703" i="91"/>
  <c r="M703" i="91"/>
  <c r="T679" i="91"/>
  <c r="S679" i="91"/>
  <c r="R679" i="91"/>
  <c r="P679" i="91"/>
  <c r="N679" i="91"/>
  <c r="T677" i="91"/>
  <c r="S677" i="91"/>
  <c r="R677" i="91"/>
  <c r="P677" i="91"/>
  <c r="N677" i="91"/>
  <c r="T675" i="91"/>
  <c r="S675" i="91"/>
  <c r="R675" i="91"/>
  <c r="P675" i="91"/>
  <c r="N675" i="91"/>
  <c r="T673" i="91"/>
  <c r="S673" i="91"/>
  <c r="R673" i="91"/>
  <c r="P673" i="91"/>
  <c r="N673" i="91"/>
  <c r="T671" i="91"/>
  <c r="S671" i="91"/>
  <c r="R671" i="91"/>
  <c r="Q671" i="91"/>
  <c r="P671" i="91"/>
  <c r="O671" i="91"/>
  <c r="N671" i="91"/>
  <c r="M671" i="91"/>
  <c r="T669" i="91"/>
  <c r="S669" i="91"/>
  <c r="R669" i="91"/>
  <c r="P669" i="91"/>
  <c r="N669" i="91"/>
  <c r="B662" i="91"/>
  <c r="R659" i="91"/>
  <c r="Q659" i="91"/>
  <c r="P659" i="91"/>
  <c r="O659" i="91"/>
  <c r="N659" i="91"/>
  <c r="M659" i="91"/>
  <c r="T637" i="91"/>
  <c r="S637" i="91"/>
  <c r="R637" i="91"/>
  <c r="P637" i="91"/>
  <c r="N637" i="91"/>
  <c r="T635" i="91"/>
  <c r="S635" i="91"/>
  <c r="R635" i="91"/>
  <c r="P635" i="91"/>
  <c r="N635" i="91"/>
  <c r="T633" i="91"/>
  <c r="S633" i="91"/>
  <c r="R633" i="91"/>
  <c r="Q633" i="91"/>
  <c r="P633" i="91"/>
  <c r="O633" i="91"/>
  <c r="N633" i="91"/>
  <c r="M633" i="91"/>
  <c r="T631" i="91"/>
  <c r="S631" i="91"/>
  <c r="R631" i="91"/>
  <c r="P631" i="91"/>
  <c r="N631" i="91"/>
  <c r="T629" i="91"/>
  <c r="S629" i="91"/>
  <c r="R629" i="91"/>
  <c r="P629" i="91"/>
  <c r="N629" i="91"/>
  <c r="T627" i="91"/>
  <c r="S627" i="91"/>
  <c r="R627" i="91"/>
  <c r="P627" i="91"/>
  <c r="N627" i="91"/>
  <c r="T625" i="91"/>
  <c r="S625" i="91"/>
  <c r="R625" i="91"/>
  <c r="P625" i="91"/>
  <c r="N625" i="91"/>
  <c r="B618" i="91"/>
  <c r="R615" i="91"/>
  <c r="P615" i="91"/>
  <c r="N615" i="91"/>
  <c r="T587" i="91"/>
  <c r="S587" i="91"/>
  <c r="R587" i="91"/>
  <c r="Q587" i="91"/>
  <c r="P587" i="91"/>
  <c r="N587" i="91"/>
  <c r="M587" i="91"/>
  <c r="T585" i="91"/>
  <c r="S585" i="91"/>
  <c r="R585" i="91"/>
  <c r="P585" i="91"/>
  <c r="N585" i="91"/>
  <c r="T583" i="91"/>
  <c r="S583" i="91"/>
  <c r="R583" i="91"/>
  <c r="P583" i="91"/>
  <c r="N583" i="91"/>
  <c r="T581" i="91"/>
  <c r="S581" i="91"/>
  <c r="R581" i="91"/>
  <c r="P581" i="91"/>
  <c r="N581" i="91"/>
  <c r="B574" i="91"/>
  <c r="R571" i="91"/>
  <c r="P571" i="91"/>
  <c r="N571" i="91"/>
  <c r="R568" i="91"/>
  <c r="P568" i="91"/>
  <c r="N568" i="91"/>
  <c r="T538" i="91"/>
  <c r="S538" i="91"/>
  <c r="R538" i="91"/>
  <c r="Q538" i="91"/>
  <c r="P538" i="91"/>
  <c r="N538" i="91"/>
  <c r="M538" i="91"/>
  <c r="T536" i="91"/>
  <c r="S536" i="91"/>
  <c r="R536" i="91"/>
  <c r="P536" i="91"/>
  <c r="N536" i="91"/>
  <c r="B529" i="91"/>
  <c r="R526" i="91"/>
  <c r="P526" i="91"/>
  <c r="N526" i="91"/>
  <c r="T524" i="91"/>
  <c r="S524" i="91"/>
  <c r="R524" i="91"/>
  <c r="P524" i="91"/>
  <c r="N524" i="91"/>
  <c r="T522" i="91"/>
  <c r="S522" i="91"/>
  <c r="R522" i="91"/>
  <c r="P522" i="91"/>
  <c r="N522" i="91"/>
  <c r="T520" i="91"/>
  <c r="S520" i="91"/>
  <c r="R520" i="91"/>
  <c r="P520" i="91"/>
  <c r="N520" i="91"/>
  <c r="T518" i="91"/>
  <c r="S518" i="91"/>
  <c r="R518" i="91"/>
  <c r="P518" i="91"/>
  <c r="N518" i="91"/>
  <c r="T516" i="91"/>
  <c r="S516" i="91"/>
  <c r="R516" i="91"/>
  <c r="P516" i="91"/>
  <c r="N516" i="91"/>
  <c r="T514" i="91"/>
  <c r="S514" i="91"/>
  <c r="R514" i="91"/>
  <c r="P514" i="91"/>
  <c r="N514" i="91"/>
  <c r="T512" i="91"/>
  <c r="S512" i="91"/>
  <c r="R512" i="91"/>
  <c r="P512" i="91"/>
  <c r="N512" i="91"/>
  <c r="T510" i="91"/>
  <c r="S510" i="91"/>
  <c r="R510" i="91"/>
  <c r="P510" i="91"/>
  <c r="N510" i="91"/>
  <c r="T508" i="91"/>
  <c r="S508" i="91"/>
  <c r="R508" i="91"/>
  <c r="P508" i="91"/>
  <c r="N508" i="91"/>
  <c r="T506" i="91"/>
  <c r="S506" i="91"/>
  <c r="R506" i="91"/>
  <c r="P506" i="91"/>
  <c r="N506" i="91"/>
  <c r="T504" i="91"/>
  <c r="S504" i="91"/>
  <c r="R504" i="91"/>
  <c r="P504" i="91"/>
  <c r="N504" i="91"/>
  <c r="T502" i="91"/>
  <c r="S502" i="91"/>
  <c r="R502" i="91"/>
  <c r="P502" i="91"/>
  <c r="N502" i="91"/>
  <c r="T500" i="91"/>
  <c r="S500" i="91"/>
  <c r="R500" i="91"/>
  <c r="Q500" i="91"/>
  <c r="P500" i="91"/>
  <c r="N500" i="91"/>
  <c r="M500" i="91"/>
  <c r="T498" i="91"/>
  <c r="S498" i="91"/>
  <c r="R498" i="91"/>
  <c r="P498" i="91"/>
  <c r="N498" i="91"/>
  <c r="T496" i="91"/>
  <c r="S496" i="91"/>
  <c r="R496" i="91"/>
  <c r="Q496" i="91"/>
  <c r="P496" i="91"/>
  <c r="N496" i="91"/>
  <c r="M496" i="91"/>
  <c r="T494" i="91"/>
  <c r="S494" i="91"/>
  <c r="R494" i="91"/>
  <c r="P494" i="91"/>
  <c r="N494" i="91"/>
  <c r="T492" i="91"/>
  <c r="S492" i="91"/>
  <c r="R492" i="91"/>
  <c r="Q492" i="91"/>
  <c r="P492" i="91"/>
  <c r="N492" i="91"/>
  <c r="M492" i="91"/>
  <c r="B485" i="91"/>
  <c r="R482" i="91"/>
  <c r="Q482" i="91"/>
  <c r="P482" i="91"/>
  <c r="O482" i="91"/>
  <c r="N482" i="91"/>
  <c r="M482" i="91"/>
  <c r="T462" i="91"/>
  <c r="S462" i="91"/>
  <c r="R462" i="91"/>
  <c r="Q462" i="91"/>
  <c r="P462" i="91"/>
  <c r="N462" i="91"/>
  <c r="T460" i="91"/>
  <c r="S460" i="91"/>
  <c r="R460" i="91"/>
  <c r="Q460" i="91"/>
  <c r="P460" i="91"/>
  <c r="N460" i="91"/>
  <c r="T458" i="91"/>
  <c r="S458" i="91"/>
  <c r="R458" i="91"/>
  <c r="Q458" i="91"/>
  <c r="P458" i="91"/>
  <c r="N458" i="91"/>
  <c r="T456" i="91"/>
  <c r="S456" i="91"/>
  <c r="R456" i="91"/>
  <c r="Q456" i="91"/>
  <c r="P456" i="91"/>
  <c r="N456" i="91"/>
  <c r="T454" i="91"/>
  <c r="S454" i="91"/>
  <c r="R454" i="91"/>
  <c r="Q454" i="91"/>
  <c r="P454" i="91"/>
  <c r="N454" i="91"/>
  <c r="T452" i="91"/>
  <c r="S452" i="91"/>
  <c r="R452" i="91"/>
  <c r="Q452" i="91"/>
  <c r="P452" i="91"/>
  <c r="N452" i="91"/>
  <c r="T450" i="91"/>
  <c r="S450" i="91"/>
  <c r="R450" i="91"/>
  <c r="Q450" i="91"/>
  <c r="P450" i="91"/>
  <c r="N450" i="91"/>
  <c r="T448" i="91"/>
  <c r="S448" i="91"/>
  <c r="R448" i="91"/>
  <c r="P448" i="91"/>
  <c r="N448" i="91"/>
  <c r="B441" i="91"/>
  <c r="R438" i="91"/>
  <c r="P438" i="91"/>
  <c r="N438" i="91"/>
  <c r="T436" i="91"/>
  <c r="S436" i="91"/>
  <c r="R436" i="91"/>
  <c r="P436" i="91"/>
  <c r="N436" i="91"/>
  <c r="T434" i="91"/>
  <c r="S434" i="91"/>
  <c r="R434" i="91"/>
  <c r="P434" i="91"/>
  <c r="O434" i="91"/>
  <c r="N434" i="91"/>
  <c r="T432" i="91"/>
  <c r="S432" i="91"/>
  <c r="R432" i="91"/>
  <c r="P432" i="91"/>
  <c r="O432" i="91"/>
  <c r="N432" i="91"/>
  <c r="T430" i="91"/>
  <c r="S430" i="91"/>
  <c r="R430" i="91"/>
  <c r="P430" i="91"/>
  <c r="N430" i="91"/>
  <c r="T428" i="91"/>
  <c r="S428" i="91"/>
  <c r="R428" i="91"/>
  <c r="P428" i="91"/>
  <c r="N428" i="91"/>
  <c r="T426" i="91"/>
  <c r="S426" i="91"/>
  <c r="R426" i="91"/>
  <c r="P426" i="91"/>
  <c r="N426" i="91"/>
  <c r="T424" i="91"/>
  <c r="S424" i="91"/>
  <c r="R424" i="91"/>
  <c r="P424" i="91"/>
  <c r="N424" i="91"/>
  <c r="T422" i="91"/>
  <c r="S422" i="91"/>
  <c r="R422" i="91"/>
  <c r="P422" i="91"/>
  <c r="N422" i="91"/>
  <c r="T420" i="91"/>
  <c r="S420" i="91"/>
  <c r="R420" i="91"/>
  <c r="P420" i="91"/>
  <c r="N420" i="91"/>
  <c r="T418" i="91"/>
  <c r="S418" i="91"/>
  <c r="R418" i="91"/>
  <c r="P418" i="91"/>
  <c r="N418" i="91"/>
  <c r="T416" i="91"/>
  <c r="S416" i="91"/>
  <c r="R416" i="91"/>
  <c r="P416" i="91"/>
  <c r="N416" i="91"/>
  <c r="T414" i="91"/>
  <c r="S414" i="91"/>
  <c r="R414" i="91"/>
  <c r="P414" i="91"/>
  <c r="N414" i="91"/>
  <c r="T412" i="91"/>
  <c r="S412" i="91"/>
  <c r="R412" i="91"/>
  <c r="P412" i="91"/>
  <c r="N412" i="91"/>
  <c r="T410" i="91"/>
  <c r="S410" i="91"/>
  <c r="R410" i="91"/>
  <c r="P410" i="91"/>
  <c r="N410" i="91"/>
  <c r="T408" i="91"/>
  <c r="S408" i="91"/>
  <c r="R408" i="91"/>
  <c r="P408" i="91"/>
  <c r="N408" i="91"/>
  <c r="T406" i="91"/>
  <c r="S406" i="91"/>
  <c r="R406" i="91"/>
  <c r="P406" i="91"/>
  <c r="N406" i="91"/>
  <c r="T404" i="91"/>
  <c r="S404" i="91"/>
  <c r="R404" i="91"/>
  <c r="P404" i="91"/>
  <c r="N404" i="91"/>
  <c r="B397" i="91"/>
  <c r="R394" i="91"/>
  <c r="Q394" i="91"/>
  <c r="P394" i="91"/>
  <c r="O394" i="91"/>
  <c r="N394" i="91"/>
  <c r="M394" i="91"/>
  <c r="T372" i="91"/>
  <c r="S372" i="91"/>
  <c r="R372" i="91"/>
  <c r="P372" i="91"/>
  <c r="N372" i="91"/>
  <c r="T370" i="91"/>
  <c r="S370" i="91"/>
  <c r="R370" i="91"/>
  <c r="P370" i="91"/>
  <c r="N370" i="91"/>
  <c r="T368" i="91"/>
  <c r="S368" i="91"/>
  <c r="R368" i="91"/>
  <c r="P368" i="91"/>
  <c r="N368" i="91"/>
  <c r="T366" i="91"/>
  <c r="S366" i="91"/>
  <c r="R366" i="91"/>
  <c r="P366" i="91"/>
  <c r="N366" i="91"/>
  <c r="T364" i="91"/>
  <c r="S364" i="91"/>
  <c r="R364" i="91"/>
  <c r="P364" i="91"/>
  <c r="N364" i="91"/>
  <c r="T362" i="91"/>
  <c r="S362" i="91"/>
  <c r="R362" i="91"/>
  <c r="P362" i="91"/>
  <c r="N362" i="91"/>
  <c r="T360" i="91"/>
  <c r="S360" i="91"/>
  <c r="R360" i="91"/>
  <c r="P360" i="91"/>
  <c r="N360" i="91"/>
  <c r="B353" i="91"/>
  <c r="R350" i="91"/>
  <c r="Q350" i="91"/>
  <c r="P350" i="91"/>
  <c r="O350" i="91"/>
  <c r="N350" i="91"/>
  <c r="M350" i="91"/>
  <c r="T328" i="91"/>
  <c r="S328" i="91"/>
  <c r="R328" i="91"/>
  <c r="Q328" i="91"/>
  <c r="P328" i="91"/>
  <c r="O328" i="91"/>
  <c r="N328" i="91"/>
  <c r="T326" i="91"/>
  <c r="S326" i="91"/>
  <c r="R326" i="91"/>
  <c r="Q326" i="91"/>
  <c r="P326" i="91"/>
  <c r="O326" i="91"/>
  <c r="N326" i="91"/>
  <c r="T324" i="91"/>
  <c r="S324" i="91"/>
  <c r="R324" i="91"/>
  <c r="Q324" i="91"/>
  <c r="P324" i="91"/>
  <c r="O324" i="91"/>
  <c r="N324" i="91"/>
  <c r="T322" i="91"/>
  <c r="S322" i="91"/>
  <c r="R322" i="91"/>
  <c r="Q322" i="91"/>
  <c r="P322" i="91"/>
  <c r="O322" i="91"/>
  <c r="N322" i="91"/>
  <c r="T320" i="91"/>
  <c r="S320" i="91"/>
  <c r="R320" i="91"/>
  <c r="Q320" i="91"/>
  <c r="P320" i="91"/>
  <c r="O320" i="91"/>
  <c r="N320" i="91"/>
  <c r="T318" i="91"/>
  <c r="S318" i="91"/>
  <c r="R318" i="91"/>
  <c r="Q318" i="91"/>
  <c r="P318" i="91"/>
  <c r="O318" i="91"/>
  <c r="N318" i="91"/>
  <c r="T316" i="91"/>
  <c r="S316" i="91"/>
  <c r="R316" i="91"/>
  <c r="Q316" i="91"/>
  <c r="P316" i="91"/>
  <c r="O316" i="91"/>
  <c r="N316" i="91"/>
  <c r="B309" i="91"/>
  <c r="R306" i="91"/>
  <c r="Q306" i="91"/>
  <c r="P306" i="91"/>
  <c r="N306" i="91"/>
  <c r="T278" i="91"/>
  <c r="S278" i="91"/>
  <c r="R278" i="91"/>
  <c r="P278" i="91"/>
  <c r="N278" i="91"/>
  <c r="T276" i="91"/>
  <c r="S276" i="91"/>
  <c r="R276" i="91"/>
  <c r="P276" i="91"/>
  <c r="N276" i="91"/>
  <c r="T274" i="91"/>
  <c r="S274" i="91"/>
  <c r="R274" i="91"/>
  <c r="P274" i="91"/>
  <c r="N274" i="91"/>
  <c r="T272" i="91"/>
  <c r="S272" i="91"/>
  <c r="R272" i="91"/>
  <c r="P272" i="91"/>
  <c r="N272" i="91"/>
  <c r="B265" i="91"/>
  <c r="R262" i="91"/>
  <c r="P262" i="91"/>
  <c r="N262" i="91"/>
  <c r="T256" i="91"/>
  <c r="S256" i="91"/>
  <c r="R256" i="91"/>
  <c r="P256" i="91"/>
  <c r="N256" i="91"/>
  <c r="T254" i="91"/>
  <c r="S254" i="91"/>
  <c r="R254" i="91"/>
  <c r="P254" i="91"/>
  <c r="N254" i="91"/>
  <c r="T252" i="91"/>
  <c r="S252" i="91"/>
  <c r="R252" i="91"/>
  <c r="P252" i="91"/>
  <c r="N252" i="91"/>
  <c r="T250" i="91"/>
  <c r="S250" i="91"/>
  <c r="R250" i="91"/>
  <c r="P250" i="91"/>
  <c r="N250" i="91"/>
  <c r="T248" i="91"/>
  <c r="S248" i="91"/>
  <c r="R248" i="91"/>
  <c r="P248" i="91"/>
  <c r="N248" i="91"/>
  <c r="T246" i="91"/>
  <c r="S246" i="91"/>
  <c r="R246" i="91"/>
  <c r="P246" i="91"/>
  <c r="N246" i="91"/>
  <c r="T244" i="91"/>
  <c r="S244" i="91"/>
  <c r="R244" i="91"/>
  <c r="P244" i="91"/>
  <c r="N244" i="91"/>
  <c r="T242" i="91"/>
  <c r="S242" i="91"/>
  <c r="R242" i="91"/>
  <c r="P242" i="91"/>
  <c r="N242" i="91"/>
  <c r="T240" i="91"/>
  <c r="S240" i="91"/>
  <c r="R240" i="91"/>
  <c r="P240" i="91"/>
  <c r="N240" i="91"/>
  <c r="T238" i="91"/>
  <c r="S238" i="91"/>
  <c r="R238" i="91"/>
  <c r="P238" i="91"/>
  <c r="N238" i="91"/>
  <c r="T236" i="91"/>
  <c r="S236" i="91"/>
  <c r="R236" i="91"/>
  <c r="P236" i="91"/>
  <c r="N236" i="91"/>
  <c r="T234" i="91"/>
  <c r="S234" i="91"/>
  <c r="R234" i="91"/>
  <c r="P234" i="91"/>
  <c r="N234" i="91"/>
  <c r="T232" i="91"/>
  <c r="S232" i="91"/>
  <c r="R232" i="91"/>
  <c r="P232" i="91"/>
  <c r="N232" i="91"/>
  <c r="T230" i="91"/>
  <c r="S230" i="91"/>
  <c r="R230" i="91"/>
  <c r="P230" i="91"/>
  <c r="N230" i="91"/>
  <c r="T228" i="91"/>
  <c r="S228" i="91"/>
  <c r="R228" i="91"/>
  <c r="P228" i="91"/>
  <c r="N228" i="91"/>
  <c r="B221" i="91"/>
  <c r="R218" i="91"/>
  <c r="Q218" i="91"/>
  <c r="P218" i="91"/>
  <c r="O218" i="91"/>
  <c r="N218" i="91"/>
  <c r="M218" i="91"/>
  <c r="T200" i="91"/>
  <c r="S200" i="91"/>
  <c r="R200" i="91"/>
  <c r="P200" i="91"/>
  <c r="N200" i="91"/>
  <c r="T198" i="91"/>
  <c r="S198" i="91"/>
  <c r="R198" i="91"/>
  <c r="P198" i="91"/>
  <c r="N198" i="91"/>
  <c r="T196" i="91"/>
  <c r="S196" i="91"/>
  <c r="R196" i="91"/>
  <c r="P196" i="91"/>
  <c r="N196" i="91"/>
  <c r="T194" i="91"/>
  <c r="S194" i="91"/>
  <c r="R194" i="91"/>
  <c r="P194" i="91"/>
  <c r="N194" i="91"/>
  <c r="T192" i="91"/>
  <c r="S192" i="91"/>
  <c r="R192" i="91"/>
  <c r="P192" i="91"/>
  <c r="N192" i="91"/>
  <c r="T190" i="91"/>
  <c r="S190" i="91"/>
  <c r="R190" i="91"/>
  <c r="P190" i="91"/>
  <c r="N190" i="91"/>
  <c r="T188" i="91"/>
  <c r="S188" i="91"/>
  <c r="R188" i="91"/>
  <c r="P188" i="91"/>
  <c r="N188" i="91"/>
  <c r="T186" i="91"/>
  <c r="S186" i="91"/>
  <c r="R186" i="91"/>
  <c r="P186" i="91"/>
  <c r="N186" i="91"/>
  <c r="T184" i="91"/>
  <c r="S184" i="91"/>
  <c r="R184" i="91"/>
  <c r="P184" i="91"/>
  <c r="N184" i="91"/>
  <c r="B177" i="91"/>
  <c r="R174" i="91"/>
  <c r="Q174" i="91"/>
  <c r="P174" i="91"/>
  <c r="O174" i="91"/>
  <c r="N174" i="91"/>
  <c r="M174" i="91"/>
  <c r="T146" i="91"/>
  <c r="S146" i="91"/>
  <c r="R146" i="91"/>
  <c r="P146" i="91"/>
  <c r="N146" i="91"/>
  <c r="T144" i="91"/>
  <c r="S144" i="91"/>
  <c r="R144" i="91"/>
  <c r="P144" i="91"/>
  <c r="N144" i="91"/>
  <c r="T142" i="91"/>
  <c r="S142" i="91"/>
  <c r="R142" i="91"/>
  <c r="P142" i="91"/>
  <c r="N142" i="91"/>
  <c r="T140" i="91"/>
  <c r="S140" i="91"/>
  <c r="R140" i="91"/>
  <c r="P140" i="91"/>
  <c r="N140" i="91"/>
  <c r="B133" i="91"/>
  <c r="R130" i="91"/>
  <c r="P130" i="91"/>
  <c r="N130" i="91"/>
  <c r="T122" i="91"/>
  <c r="S122" i="91"/>
  <c r="R122" i="91"/>
  <c r="P122" i="91"/>
  <c r="N122" i="91"/>
  <c r="T120" i="91"/>
  <c r="S120" i="91"/>
  <c r="R120" i="91"/>
  <c r="P120" i="91"/>
  <c r="N120" i="91"/>
  <c r="T118" i="91"/>
  <c r="S118" i="91"/>
  <c r="R118" i="91"/>
  <c r="P118" i="91"/>
  <c r="N118" i="91"/>
  <c r="T116" i="91"/>
  <c r="S116" i="91"/>
  <c r="R116" i="91"/>
  <c r="P116" i="91"/>
  <c r="N116" i="91"/>
  <c r="T114" i="91"/>
  <c r="S114" i="91"/>
  <c r="R114" i="91"/>
  <c r="P114" i="91"/>
  <c r="N114" i="91"/>
  <c r="T112" i="91"/>
  <c r="S112" i="91"/>
  <c r="R112" i="91"/>
  <c r="P112" i="91"/>
  <c r="N112" i="91"/>
  <c r="T110" i="91"/>
  <c r="S110" i="91"/>
  <c r="R110" i="91"/>
  <c r="P110" i="91"/>
  <c r="N110" i="91"/>
  <c r="T108" i="91"/>
  <c r="S108" i="91"/>
  <c r="R108" i="91"/>
  <c r="P108" i="91"/>
  <c r="N108" i="91"/>
  <c r="T106" i="91"/>
  <c r="S106" i="91"/>
  <c r="R106" i="91"/>
  <c r="P106" i="91"/>
  <c r="N106" i="91"/>
  <c r="T104" i="91"/>
  <c r="S104" i="91"/>
  <c r="R104" i="91"/>
  <c r="P104" i="91"/>
  <c r="N104" i="91"/>
  <c r="T102" i="91"/>
  <c r="S102" i="91"/>
  <c r="R102" i="91"/>
  <c r="P102" i="91"/>
  <c r="N102" i="91"/>
  <c r="T100" i="91"/>
  <c r="S100" i="91"/>
  <c r="R100" i="91"/>
  <c r="P100" i="91"/>
  <c r="N100" i="91"/>
  <c r="T98" i="91"/>
  <c r="S98" i="91"/>
  <c r="R98" i="91"/>
  <c r="P98" i="91"/>
  <c r="N98" i="91"/>
  <c r="T96" i="91"/>
  <c r="S96" i="91"/>
  <c r="R96" i="91"/>
  <c r="P96" i="91"/>
  <c r="N96" i="91"/>
  <c r="B89" i="91"/>
  <c r="R86" i="91"/>
  <c r="P86" i="91"/>
  <c r="N86" i="91"/>
  <c r="T78" i="91"/>
  <c r="S78" i="91"/>
  <c r="R78" i="91"/>
  <c r="P78" i="91"/>
  <c r="N78" i="91"/>
  <c r="T76" i="91"/>
  <c r="S76" i="91"/>
  <c r="R76" i="91"/>
  <c r="P76" i="91"/>
  <c r="N76" i="91"/>
  <c r="T74" i="91"/>
  <c r="S74" i="91"/>
  <c r="R74" i="91"/>
  <c r="P74" i="91"/>
  <c r="N74" i="91"/>
  <c r="T72" i="91"/>
  <c r="S72" i="91"/>
  <c r="R72" i="91"/>
  <c r="P72" i="91"/>
  <c r="N72" i="91"/>
  <c r="T70" i="91"/>
  <c r="S70" i="91"/>
  <c r="R70" i="91"/>
  <c r="P70" i="91"/>
  <c r="N70" i="91"/>
  <c r="T68" i="91"/>
  <c r="S68" i="91"/>
  <c r="R68" i="91"/>
  <c r="P68" i="91"/>
  <c r="N68" i="91"/>
  <c r="T66" i="91"/>
  <c r="S66" i="91"/>
  <c r="R66" i="91"/>
  <c r="P66" i="91"/>
  <c r="N66" i="91"/>
  <c r="T64" i="91"/>
  <c r="S64" i="91"/>
  <c r="R64" i="91"/>
  <c r="P64" i="91"/>
  <c r="N64" i="91"/>
  <c r="T62" i="91"/>
  <c r="S62" i="91"/>
  <c r="R62" i="91"/>
  <c r="P62" i="91"/>
  <c r="N62" i="91"/>
  <c r="T60" i="91"/>
  <c r="S60" i="91"/>
  <c r="R60" i="91"/>
  <c r="P60" i="91"/>
  <c r="N60" i="91"/>
  <c r="T58" i="91"/>
  <c r="S58" i="91"/>
  <c r="R58" i="91"/>
  <c r="P58" i="91"/>
  <c r="N58" i="91"/>
  <c r="T56" i="91"/>
  <c r="S56" i="91"/>
  <c r="R56" i="91"/>
  <c r="P56" i="91"/>
  <c r="N56" i="91"/>
  <c r="T54" i="91"/>
  <c r="S54" i="91"/>
  <c r="R54" i="91"/>
  <c r="P54" i="91"/>
  <c r="N54" i="91"/>
  <c r="T52" i="91"/>
  <c r="S52" i="91"/>
  <c r="R52" i="91"/>
  <c r="P52" i="91"/>
  <c r="N52" i="91"/>
  <c r="B45" i="91"/>
  <c r="R42" i="91"/>
  <c r="Q42" i="91"/>
  <c r="P42" i="91"/>
  <c r="O42" i="91"/>
  <c r="N42" i="91"/>
  <c r="M42" i="91"/>
  <c r="S12" i="91"/>
  <c r="R12" i="91"/>
  <c r="Q12" i="91"/>
  <c r="P12" i="91"/>
  <c r="N12" i="91"/>
  <c r="S10" i="91"/>
  <c r="R10" i="91"/>
  <c r="Q10" i="91"/>
  <c r="P10" i="91"/>
  <c r="N10" i="91"/>
  <c r="S8" i="91"/>
  <c r="R8" i="91"/>
  <c r="Q8" i="91"/>
  <c r="P8" i="91"/>
  <c r="N8" i="91"/>
  <c r="B1" i="91"/>
  <c r="AK51" i="146"/>
  <c r="Z51" i="146"/>
  <c r="BB50" i="146"/>
  <c r="AY50" i="146"/>
  <c r="AU50" i="146"/>
  <c r="AR50" i="146"/>
  <c r="AP50" i="146"/>
  <c r="Z49" i="146"/>
  <c r="BB48" i="146"/>
  <c r="AY48" i="146"/>
  <c r="AU48" i="146"/>
  <c r="AR48" i="146"/>
  <c r="AP48" i="146"/>
  <c r="Z47" i="146"/>
  <c r="BB46" i="146"/>
  <c r="AY46" i="146"/>
  <c r="AU46" i="146"/>
  <c r="AR46" i="146"/>
  <c r="AP46" i="146"/>
  <c r="BB44" i="146"/>
  <c r="AY44" i="146"/>
  <c r="AU44" i="146"/>
  <c r="AR44" i="146"/>
  <c r="AP44" i="146"/>
  <c r="BB42" i="146"/>
  <c r="AY42" i="146"/>
  <c r="AU42" i="146"/>
  <c r="AR42" i="146"/>
  <c r="AP42" i="146"/>
  <c r="BB40" i="146"/>
  <c r="AY40" i="146"/>
  <c r="AU40" i="146"/>
  <c r="AR40" i="146"/>
  <c r="AP40" i="146"/>
  <c r="BB38" i="146"/>
  <c r="AY38" i="146"/>
  <c r="AU38" i="146"/>
  <c r="AR38" i="146"/>
  <c r="AP38" i="146"/>
  <c r="BB36" i="146"/>
  <c r="AY36" i="146"/>
  <c r="AU36" i="146"/>
  <c r="AR36" i="146"/>
  <c r="AP36" i="146"/>
  <c r="BB34" i="146"/>
  <c r="AY34" i="146"/>
  <c r="AU34" i="146"/>
  <c r="AR34" i="146"/>
  <c r="AP34" i="146"/>
  <c r="BB32" i="146"/>
  <c r="AY32" i="146"/>
  <c r="AU32" i="146"/>
  <c r="AR32" i="146"/>
  <c r="AP32" i="146"/>
  <c r="BQ30" i="146"/>
  <c r="BN30" i="146"/>
  <c r="BJ30" i="146"/>
  <c r="BJ48" i="146" s="1"/>
  <c r="BG30" i="146"/>
  <c r="BE30" i="146"/>
  <c r="BB30" i="146"/>
  <c r="AY30" i="146"/>
  <c r="AU30" i="146"/>
  <c r="AR30" i="146"/>
  <c r="AP30" i="146"/>
  <c r="BQ28" i="146"/>
  <c r="BN28" i="146"/>
  <c r="BJ28" i="146"/>
  <c r="BG28" i="146"/>
  <c r="BE28" i="146"/>
  <c r="BB28" i="146"/>
  <c r="AY28" i="146"/>
  <c r="AU28" i="146"/>
  <c r="AR28" i="146"/>
  <c r="AP28" i="146"/>
  <c r="BQ26" i="146"/>
  <c r="BN26" i="146"/>
  <c r="BJ26" i="146"/>
  <c r="BG26" i="146"/>
  <c r="BE26" i="146"/>
  <c r="BB26" i="146"/>
  <c r="AY26" i="146"/>
  <c r="AU26" i="146"/>
  <c r="AR26" i="146"/>
  <c r="AP26" i="146"/>
  <c r="BQ24" i="146"/>
  <c r="BN24" i="146"/>
  <c r="BJ24" i="146"/>
  <c r="BG24" i="146"/>
  <c r="BE24" i="146"/>
  <c r="BB24" i="146"/>
  <c r="AY24" i="146"/>
  <c r="AU24" i="146"/>
  <c r="AR24" i="146"/>
  <c r="AP24" i="146"/>
  <c r="BQ22" i="146"/>
  <c r="BN22" i="146"/>
  <c r="BJ22" i="146"/>
  <c r="BG22" i="146"/>
  <c r="BE22" i="146"/>
  <c r="BB22" i="146"/>
  <c r="BQ50" i="146" s="1"/>
  <c r="AY22" i="146"/>
  <c r="BN50" i="146" s="1"/>
  <c r="AU22" i="146"/>
  <c r="BJ50" i="146" s="1"/>
  <c r="AU17" i="146" s="1"/>
  <c r="AR22" i="146"/>
  <c r="AP22" i="146"/>
  <c r="K17" i="146"/>
  <c r="AU15" i="146"/>
  <c r="K15" i="146"/>
  <c r="AU13" i="146"/>
  <c r="K13" i="146"/>
  <c r="AU11" i="146"/>
  <c r="K11" i="146"/>
  <c r="BJ46" i="146" l="1"/>
</calcChain>
</file>

<file path=xl/sharedStrings.xml><?xml version="1.0" encoding="utf-8"?>
<sst xmlns="http://schemas.openxmlformats.org/spreadsheetml/2006/main" count="4648" uniqueCount="1306">
  <si>
    <t>㎡</t>
    <phoneticPr fontId="15"/>
  </si>
  <si>
    <t>直接工事費</t>
    <rPh sb="0" eb="2">
      <t>チョクセツ</t>
    </rPh>
    <rPh sb="2" eb="4">
      <t>コウジ</t>
    </rPh>
    <rPh sb="4" eb="5">
      <t>ヒ</t>
    </rPh>
    <phoneticPr fontId="22"/>
  </si>
  <si>
    <t>ｍ</t>
    <phoneticPr fontId="15"/>
  </si>
  <si>
    <t>合      　  計</t>
    <phoneticPr fontId="6"/>
  </si>
  <si>
    <t>数量</t>
    <phoneticPr fontId="22"/>
  </si>
  <si>
    <t>単位</t>
  </si>
  <si>
    <t>No</t>
  </si>
  <si>
    <t>規        格</t>
  </si>
  <si>
    <t>対象外工事費</t>
    <rPh sb="0" eb="2">
      <t>タイショウ</t>
    </rPh>
    <rPh sb="2" eb="3">
      <t>ガイ</t>
    </rPh>
    <rPh sb="3" eb="5">
      <t>コウジ</t>
    </rPh>
    <rPh sb="5" eb="6">
      <t>ヒ</t>
    </rPh>
    <phoneticPr fontId="15"/>
  </si>
  <si>
    <t>NO</t>
    <phoneticPr fontId="22"/>
  </si>
  <si>
    <t>％</t>
    <phoneticPr fontId="22"/>
  </si>
  <si>
    <t>工 事 費 仕 訳 書</t>
    <rPh sb="0" eb="3">
      <t>コウジ</t>
    </rPh>
    <rPh sb="4" eb="5">
      <t>ヒ</t>
    </rPh>
    <rPh sb="6" eb="9">
      <t>シワケ</t>
    </rPh>
    <rPh sb="10" eb="11">
      <t>ショ</t>
    </rPh>
    <phoneticPr fontId="22"/>
  </si>
  <si>
    <t>工事名称</t>
    <rPh sb="0" eb="2">
      <t>コウジ</t>
    </rPh>
    <rPh sb="2" eb="4">
      <t>メイショウ</t>
    </rPh>
    <phoneticPr fontId="22"/>
  </si>
  <si>
    <t>構　　　造</t>
    <rPh sb="0" eb="5">
      <t>コウゾウ</t>
    </rPh>
    <phoneticPr fontId="22"/>
  </si>
  <si>
    <t>延べ床面積</t>
    <rPh sb="0" eb="1">
      <t>ノ</t>
    </rPh>
    <rPh sb="2" eb="3">
      <t>ユカ</t>
    </rPh>
    <rPh sb="3" eb="5">
      <t>メンセキ</t>
    </rPh>
    <phoneticPr fontId="22"/>
  </si>
  <si>
    <t>ｍ3</t>
    <phoneticPr fontId="15"/>
  </si>
  <si>
    <t xml:space="preserve">単 価 見 積 比 較 表  </t>
    <phoneticPr fontId="6"/>
  </si>
  <si>
    <t>会 社 名 又 は 商 号</t>
    <phoneticPr fontId="6"/>
  </si>
  <si>
    <t>各細目ごと</t>
  </si>
  <si>
    <t>名      　 称</t>
    <phoneticPr fontId="6"/>
  </si>
  <si>
    <t>規 　　　格</t>
    <phoneticPr fontId="6"/>
  </si>
  <si>
    <t>数量</t>
  </si>
  <si>
    <t>の採用単価</t>
  </si>
  <si>
    <t>会 社 名</t>
  </si>
  <si>
    <t>単　　価</t>
  </si>
  <si>
    <t>金　　額</t>
  </si>
  <si>
    <t>本</t>
    <rPh sb="0" eb="1">
      <t>ホン</t>
    </rPh>
    <phoneticPr fontId="15"/>
  </si>
  <si>
    <t>実施工事費</t>
    <rPh sb="0" eb="2">
      <t>ジッシ</t>
    </rPh>
    <rPh sb="2" eb="5">
      <t>コウジヒ</t>
    </rPh>
    <phoneticPr fontId="15"/>
  </si>
  <si>
    <t>対象内工事費</t>
    <rPh sb="0" eb="3">
      <t>タイショウナイ</t>
    </rPh>
    <rPh sb="3" eb="6">
      <t>コウジヒ</t>
    </rPh>
    <phoneticPr fontId="15"/>
  </si>
  <si>
    <t>合　計</t>
    <rPh sb="0" eb="1">
      <t>ゴウ</t>
    </rPh>
    <rPh sb="2" eb="3">
      <t>ケイ</t>
    </rPh>
    <phoneticPr fontId="18"/>
  </si>
  <si>
    <t>種            目</t>
    <rPh sb="0" eb="14">
      <t>シュモク</t>
    </rPh>
    <phoneticPr fontId="22"/>
  </si>
  <si>
    <t>金         額</t>
    <rPh sb="0" eb="11">
      <t>キンガク</t>
    </rPh>
    <phoneticPr fontId="22"/>
  </si>
  <si>
    <t>名          称</t>
  </si>
  <si>
    <t>カ所</t>
    <rPh sb="1" eb="2">
      <t>ショ</t>
    </rPh>
    <phoneticPr fontId="15"/>
  </si>
  <si>
    <t>　運搬費</t>
    <rPh sb="1" eb="3">
      <t>ウンパン</t>
    </rPh>
    <rPh sb="3" eb="4">
      <t>ヒ</t>
    </rPh>
    <phoneticPr fontId="15"/>
  </si>
  <si>
    <t>式</t>
    <rPh sb="0" eb="1">
      <t>シキ</t>
    </rPh>
    <phoneticPr fontId="15"/>
  </si>
  <si>
    <t>一般工事</t>
    <rPh sb="0" eb="2">
      <t>イッパン</t>
    </rPh>
    <rPh sb="2" eb="4">
      <t>コウジ</t>
    </rPh>
    <phoneticPr fontId="15"/>
  </si>
  <si>
    <t>1</t>
    <phoneticPr fontId="15"/>
  </si>
  <si>
    <t>その他工事</t>
    <rPh sb="2" eb="3">
      <t>タ</t>
    </rPh>
    <rPh sb="3" eb="5">
      <t>コウジ</t>
    </rPh>
    <phoneticPr fontId="15"/>
  </si>
  <si>
    <t>鋼製床下地</t>
    <rPh sb="0" eb="2">
      <t>コウセイ</t>
    </rPh>
    <rPh sb="2" eb="3">
      <t>ユカ</t>
    </rPh>
    <rPh sb="3" eb="5">
      <t>シタジ</t>
    </rPh>
    <phoneticPr fontId="15"/>
  </si>
  <si>
    <t>　１／１ＷＥ</t>
    <phoneticPr fontId="15"/>
  </si>
  <si>
    <t>字</t>
    <rPh sb="0" eb="1">
      <t>ジ</t>
    </rPh>
    <phoneticPr fontId="15"/>
  </si>
  <si>
    <t>式</t>
  </si>
  <si>
    <t>ｋｇ</t>
    <phoneticPr fontId="15"/>
  </si>
  <si>
    <t>円柱用型枠合板</t>
    <rPh sb="0" eb="1">
      <t>エン</t>
    </rPh>
    <rPh sb="1" eb="2">
      <t>チュウ</t>
    </rPh>
    <rPh sb="2" eb="3">
      <t>ヨウ</t>
    </rPh>
    <rPh sb="3" eb="5">
      <t>カタワク</t>
    </rPh>
    <rPh sb="5" eb="7">
      <t>ゴウバン</t>
    </rPh>
    <phoneticPr fontId="15"/>
  </si>
  <si>
    <t>φ750</t>
    <phoneticPr fontId="15"/>
  </si>
  <si>
    <t>ｍ</t>
    <phoneticPr fontId="15"/>
  </si>
  <si>
    <t>φ500</t>
    <phoneticPr fontId="15"/>
  </si>
  <si>
    <t>コンクリ－トブロック</t>
  </si>
  <si>
    <t>コンクリ－トブロック</t>
    <phoneticPr fontId="15"/>
  </si>
  <si>
    <t>空洞ブロック16</t>
    <rPh sb="0" eb="2">
      <t>クウドウ</t>
    </rPh>
    <phoneticPr fontId="15"/>
  </si>
  <si>
    <t>厚さ100　内壁</t>
    <rPh sb="0" eb="1">
      <t>アツ</t>
    </rPh>
    <rPh sb="6" eb="8">
      <t>ナイヘキ</t>
    </rPh>
    <phoneticPr fontId="15"/>
  </si>
  <si>
    <t>㎡</t>
  </si>
  <si>
    <t>厚さ150　内壁</t>
    <rPh sb="0" eb="1">
      <t>アツ</t>
    </rPh>
    <rPh sb="6" eb="8">
      <t>ナイヘキ</t>
    </rPh>
    <phoneticPr fontId="15"/>
  </si>
  <si>
    <t>厚さ200　内壁</t>
    <rPh sb="0" eb="1">
      <t>アツ</t>
    </rPh>
    <rPh sb="6" eb="8">
      <t>ナイヘキ</t>
    </rPh>
    <phoneticPr fontId="15"/>
  </si>
  <si>
    <t>花形ブロック積み</t>
    <rPh sb="0" eb="2">
      <t>ハナガタ</t>
    </rPh>
    <rPh sb="6" eb="7">
      <t>ツ</t>
    </rPh>
    <phoneticPr fontId="15"/>
  </si>
  <si>
    <t>100×390×390</t>
    <phoneticPr fontId="15"/>
  </si>
  <si>
    <t>複層仕上塗材ＲＥ</t>
    <rPh sb="0" eb="2">
      <t>フクソウ</t>
    </rPh>
    <rPh sb="2" eb="4">
      <t>シア</t>
    </rPh>
    <rPh sb="4" eb="6">
      <t>トザイ</t>
    </rPh>
    <phoneticPr fontId="15"/>
  </si>
  <si>
    <t>上塗り材：フッ素樹脂塗料</t>
    <rPh sb="0" eb="1">
      <t>ウエ</t>
    </rPh>
    <rPh sb="1" eb="2">
      <t>ヌ</t>
    </rPh>
    <rPh sb="3" eb="4">
      <t>ザイ</t>
    </rPh>
    <rPh sb="7" eb="8">
      <t>ソ</t>
    </rPh>
    <rPh sb="8" eb="10">
      <t>ジュシ</t>
    </rPh>
    <rPh sb="10" eb="12">
      <t>トリョウ</t>
    </rPh>
    <phoneticPr fontId="15"/>
  </si>
  <si>
    <t>2-FUE（耐候形1種）</t>
    <rPh sb="6" eb="7">
      <t>タイ</t>
    </rPh>
    <rPh sb="7" eb="8">
      <t>コウ</t>
    </rPh>
    <rPh sb="8" eb="9">
      <t>カタ</t>
    </rPh>
    <rPh sb="10" eb="11">
      <t>シュ</t>
    </rPh>
    <phoneticPr fontId="15"/>
  </si>
  <si>
    <t>フッ素樹脂塗料塗り</t>
    <rPh sb="2" eb="3">
      <t>ソ</t>
    </rPh>
    <rPh sb="3" eb="5">
      <t>ジュシ</t>
    </rPh>
    <rPh sb="5" eb="7">
      <t>トリョウ</t>
    </rPh>
    <rPh sb="7" eb="8">
      <t>ヌ</t>
    </rPh>
    <phoneticPr fontId="15"/>
  </si>
  <si>
    <t>ケイカル面</t>
    <rPh sb="4" eb="5">
      <t>メン</t>
    </rPh>
    <phoneticPr fontId="15"/>
  </si>
  <si>
    <t>コンクリ－ト面</t>
    <rPh sb="6" eb="7">
      <t>メン</t>
    </rPh>
    <phoneticPr fontId="15"/>
  </si>
  <si>
    <t>ブロック面</t>
    <rPh sb="4" eb="5">
      <t>メン</t>
    </rPh>
    <phoneticPr fontId="15"/>
  </si>
  <si>
    <t>無機質浸透性塗布防水</t>
    <rPh sb="0" eb="3">
      <t>ムキシツ</t>
    </rPh>
    <rPh sb="3" eb="6">
      <t>シントウセイ</t>
    </rPh>
    <rPh sb="6" eb="8">
      <t>トフ</t>
    </rPh>
    <rPh sb="8" eb="10">
      <t>ボウスイ</t>
    </rPh>
    <phoneticPr fontId="15"/>
  </si>
  <si>
    <t>ＡＥＰ－Ｒ塗り</t>
    <rPh sb="5" eb="6">
      <t>ヌ</t>
    </rPh>
    <phoneticPr fontId="15"/>
  </si>
  <si>
    <t>表面強化剤塗布</t>
    <rPh sb="0" eb="2">
      <t>ヒョウメン</t>
    </rPh>
    <rPh sb="2" eb="4">
      <t>キョウカ</t>
    </rPh>
    <rPh sb="4" eb="5">
      <t>ザイ</t>
    </rPh>
    <rPh sb="5" eb="7">
      <t>トフ</t>
    </rPh>
    <phoneticPr fontId="15"/>
  </si>
  <si>
    <t>（土間面）</t>
    <rPh sb="1" eb="3">
      <t>ドマ</t>
    </rPh>
    <rPh sb="3" eb="4">
      <t>メン</t>
    </rPh>
    <phoneticPr fontId="15"/>
  </si>
  <si>
    <t>ポリウレタン塗り</t>
    <rPh sb="6" eb="7">
      <t>ヌ</t>
    </rPh>
    <phoneticPr fontId="15"/>
  </si>
  <si>
    <t>上り框</t>
    <rPh sb="0" eb="1">
      <t>アガ</t>
    </rPh>
    <rPh sb="2" eb="3">
      <t>カマチ</t>
    </rPh>
    <phoneticPr fontId="15"/>
  </si>
  <si>
    <t>100*70</t>
    <phoneticPr fontId="15"/>
  </si>
  <si>
    <t>御影石　WL</t>
    <rPh sb="0" eb="3">
      <t>ミカゲイシ</t>
    </rPh>
    <phoneticPr fontId="15"/>
  </si>
  <si>
    <t>m</t>
    <phoneticPr fontId="15"/>
  </si>
  <si>
    <t>50*50</t>
    <phoneticPr fontId="15"/>
  </si>
  <si>
    <t>40*50</t>
    <phoneticPr fontId="15"/>
  </si>
  <si>
    <t>靴摺り</t>
    <rPh sb="0" eb="1">
      <t>クツ</t>
    </rPh>
    <rPh sb="1" eb="2">
      <t>ズ</t>
    </rPh>
    <phoneticPr fontId="15"/>
  </si>
  <si>
    <t>20*225</t>
    <phoneticPr fontId="15"/>
  </si>
  <si>
    <t>20*175</t>
    <phoneticPr fontId="15"/>
  </si>
  <si>
    <t>20*150</t>
    <phoneticPr fontId="15"/>
  </si>
  <si>
    <t>20*100</t>
    <phoneticPr fontId="15"/>
  </si>
  <si>
    <t>幅木</t>
    <rPh sb="0" eb="2">
      <t>ハバキ</t>
    </rPh>
    <phoneticPr fontId="15"/>
  </si>
  <si>
    <t>20*70</t>
    <phoneticPr fontId="15"/>
  </si>
  <si>
    <t>面台</t>
    <rPh sb="0" eb="2">
      <t>メンダイ</t>
    </rPh>
    <phoneticPr fontId="15"/>
  </si>
  <si>
    <t>20*210</t>
    <phoneticPr fontId="15"/>
  </si>
  <si>
    <t>20*185</t>
    <phoneticPr fontId="15"/>
  </si>
  <si>
    <t>20*145</t>
    <phoneticPr fontId="15"/>
  </si>
  <si>
    <t>20*110</t>
    <phoneticPr fontId="15"/>
  </si>
  <si>
    <t>20*60</t>
    <phoneticPr fontId="15"/>
  </si>
  <si>
    <t>20*560*600</t>
    <phoneticPr fontId="15"/>
  </si>
  <si>
    <t>人造石研出し</t>
    <rPh sb="0" eb="2">
      <t>ジンゾウ</t>
    </rPh>
    <rPh sb="2" eb="3">
      <t>セキ</t>
    </rPh>
    <rPh sb="3" eb="4">
      <t>ト</t>
    </rPh>
    <rPh sb="4" eb="5">
      <t>ダ</t>
    </rPh>
    <phoneticPr fontId="15"/>
  </si>
  <si>
    <t>厚20</t>
    <rPh sb="0" eb="1">
      <t>アツ</t>
    </rPh>
    <phoneticPr fontId="15"/>
  </si>
  <si>
    <t>床モザイクタイル張り</t>
    <rPh sb="0" eb="1">
      <t>ユカ</t>
    </rPh>
    <rPh sb="8" eb="9">
      <t>ハ</t>
    </rPh>
    <phoneticPr fontId="15"/>
  </si>
  <si>
    <t>ユニットタイル張り　無ゆう</t>
    <rPh sb="7" eb="8">
      <t>ハ</t>
    </rPh>
    <rPh sb="10" eb="11">
      <t>ム</t>
    </rPh>
    <phoneticPr fontId="15"/>
  </si>
  <si>
    <t>50mm角　下地ﾓﾙﾀﾙ別途</t>
    <rPh sb="4" eb="5">
      <t>カク</t>
    </rPh>
    <rPh sb="6" eb="8">
      <t>シタジ</t>
    </rPh>
    <rPh sb="12" eb="14">
      <t>ベット</t>
    </rPh>
    <phoneticPr fontId="15"/>
  </si>
  <si>
    <t>床タイル張り</t>
    <rPh sb="0" eb="1">
      <t>ユカ</t>
    </rPh>
    <rPh sb="4" eb="5">
      <t>ハ</t>
    </rPh>
    <phoneticPr fontId="15"/>
  </si>
  <si>
    <t>ﾃﾞｻﾞｲﾝﾀｲﾙ張り</t>
    <rPh sb="9" eb="10">
      <t>ハ</t>
    </rPh>
    <phoneticPr fontId="15"/>
  </si>
  <si>
    <t>汚ダレ受タイル</t>
    <rPh sb="0" eb="1">
      <t>オ</t>
    </rPh>
    <rPh sb="3" eb="4">
      <t>ウ</t>
    </rPh>
    <phoneticPr fontId="15"/>
  </si>
  <si>
    <t>TOTO　ﾊｲﾄﾞﾛｾﾗ同等</t>
    <rPh sb="12" eb="14">
      <t>ドウトウ</t>
    </rPh>
    <phoneticPr fontId="15"/>
  </si>
  <si>
    <t>複層仕上塗材Ｅ</t>
    <rPh sb="0" eb="2">
      <t>フクソウ</t>
    </rPh>
    <rPh sb="2" eb="4">
      <t>シア</t>
    </rPh>
    <rPh sb="4" eb="6">
      <t>トザイ</t>
    </rPh>
    <phoneticPr fontId="15"/>
  </si>
  <si>
    <t>出入口枠</t>
    <rPh sb="0" eb="3">
      <t>デイリグチ</t>
    </rPh>
    <rPh sb="3" eb="4">
      <t>ワク</t>
    </rPh>
    <phoneticPr fontId="15"/>
  </si>
  <si>
    <t>施行手間</t>
    <rPh sb="0" eb="2">
      <t>セコウ</t>
    </rPh>
    <rPh sb="2" eb="4">
      <t>テマ</t>
    </rPh>
    <phoneticPr fontId="15"/>
  </si>
  <si>
    <t>鴨居</t>
    <rPh sb="0" eb="2">
      <t>カモイ</t>
    </rPh>
    <phoneticPr fontId="15"/>
  </si>
  <si>
    <t>カ-テンボックス</t>
    <phoneticPr fontId="15"/>
  </si>
  <si>
    <t>床ﾒﾗﾋﾟ-集成材張り</t>
    <rPh sb="0" eb="1">
      <t>ユカ</t>
    </rPh>
    <rPh sb="6" eb="8">
      <t>シュウセイ</t>
    </rPh>
    <rPh sb="8" eb="9">
      <t>ザイ</t>
    </rPh>
    <rPh sb="9" eb="10">
      <t>ハ</t>
    </rPh>
    <phoneticPr fontId="15"/>
  </si>
  <si>
    <t>ｍ2</t>
    <phoneticPr fontId="15"/>
  </si>
  <si>
    <t>押入れ中棚</t>
    <rPh sb="0" eb="2">
      <t>オシイ</t>
    </rPh>
    <rPh sb="3" eb="4">
      <t>ナカ</t>
    </rPh>
    <rPh sb="4" eb="5">
      <t>タナ</t>
    </rPh>
    <phoneticPr fontId="15"/>
  </si>
  <si>
    <t>床下地組</t>
    <rPh sb="0" eb="1">
      <t>ユカ</t>
    </rPh>
    <rPh sb="1" eb="3">
      <t>シタジ</t>
    </rPh>
    <rPh sb="3" eb="4">
      <t>クミ</t>
    </rPh>
    <phoneticPr fontId="15"/>
  </si>
  <si>
    <t>日檜フロ－リング張り</t>
    <rPh sb="0" eb="1">
      <t>ニチ</t>
    </rPh>
    <rPh sb="1" eb="2">
      <t>ヒノキ</t>
    </rPh>
    <rPh sb="8" eb="9">
      <t>ハ</t>
    </rPh>
    <phoneticPr fontId="15"/>
  </si>
  <si>
    <t>厚12　塗装品</t>
    <rPh sb="0" eb="1">
      <t>アツ</t>
    </rPh>
    <rPh sb="4" eb="6">
      <t>トソウ</t>
    </rPh>
    <rPh sb="6" eb="7">
      <t>ヒン</t>
    </rPh>
    <phoneticPr fontId="15"/>
  </si>
  <si>
    <t>日檜材</t>
    <rPh sb="0" eb="1">
      <t>ニチ</t>
    </rPh>
    <rPh sb="1" eb="2">
      <t>ヒノキ</t>
    </rPh>
    <rPh sb="2" eb="3">
      <t>ザイ</t>
    </rPh>
    <phoneticPr fontId="15"/>
  </si>
  <si>
    <t>ｍ3</t>
    <phoneticPr fontId="15"/>
  </si>
  <si>
    <t>日檜集成材</t>
    <rPh sb="0" eb="1">
      <t>ニチ</t>
    </rPh>
    <rPh sb="1" eb="2">
      <t>ヒノキ</t>
    </rPh>
    <rPh sb="2" eb="5">
      <t>シュウセイザイ</t>
    </rPh>
    <phoneticPr fontId="15"/>
  </si>
  <si>
    <t>材工共</t>
    <rPh sb="0" eb="1">
      <t>ザイ</t>
    </rPh>
    <rPh sb="1" eb="2">
      <t>コウ</t>
    </rPh>
    <rPh sb="2" eb="3">
      <t>トモ</t>
    </rPh>
    <phoneticPr fontId="15"/>
  </si>
  <si>
    <t>日檜羽目板張り</t>
    <rPh sb="0" eb="1">
      <t>ニチ</t>
    </rPh>
    <rPh sb="1" eb="2">
      <t>ヒノキ</t>
    </rPh>
    <rPh sb="2" eb="4">
      <t>ハメ</t>
    </rPh>
    <rPh sb="4" eb="5">
      <t>イタ</t>
    </rPh>
    <rPh sb="5" eb="6">
      <t>ハ</t>
    </rPh>
    <phoneticPr fontId="15"/>
  </si>
  <si>
    <t>厚9塗装品</t>
    <rPh sb="0" eb="1">
      <t>アツ</t>
    </rPh>
    <rPh sb="2" eb="4">
      <t>トソウ</t>
    </rPh>
    <rPh sb="4" eb="5">
      <t>ヒン</t>
    </rPh>
    <phoneticPr fontId="15"/>
  </si>
  <si>
    <t>杉羽目板張り</t>
    <rPh sb="0" eb="1">
      <t>スギ</t>
    </rPh>
    <rPh sb="1" eb="3">
      <t>ハメ</t>
    </rPh>
    <rPh sb="3" eb="4">
      <t>イタ</t>
    </rPh>
    <rPh sb="4" eb="5">
      <t>ハ</t>
    </rPh>
    <phoneticPr fontId="15"/>
  </si>
  <si>
    <t>材料</t>
    <rPh sb="0" eb="2">
      <t>ザイリョウ</t>
    </rPh>
    <phoneticPr fontId="15"/>
  </si>
  <si>
    <t>銘木合板</t>
    <rPh sb="0" eb="1">
      <t>メイ</t>
    </rPh>
    <rPh sb="1" eb="2">
      <t>モク</t>
    </rPh>
    <rPh sb="2" eb="4">
      <t>ゴウバン</t>
    </rPh>
    <phoneticPr fontId="15"/>
  </si>
  <si>
    <t>厚5　材料</t>
    <rPh sb="0" eb="1">
      <t>アツ</t>
    </rPh>
    <rPh sb="3" eb="5">
      <t>ザイリョウ</t>
    </rPh>
    <phoneticPr fontId="15"/>
  </si>
  <si>
    <t>メラピ－集成材</t>
    <rPh sb="4" eb="7">
      <t>シュウセイザイ</t>
    </rPh>
    <phoneticPr fontId="15"/>
  </si>
  <si>
    <t>M-1</t>
    <phoneticPr fontId="15"/>
  </si>
  <si>
    <t>靴箱</t>
    <rPh sb="0" eb="2">
      <t>クツバコ</t>
    </rPh>
    <phoneticPr fontId="15"/>
  </si>
  <si>
    <t>500*600*300</t>
    <phoneticPr fontId="15"/>
  </si>
  <si>
    <t>カ所</t>
  </si>
  <si>
    <t>M-2</t>
    <phoneticPr fontId="15"/>
  </si>
  <si>
    <t>2080*600*300</t>
    <phoneticPr fontId="15"/>
  </si>
  <si>
    <t>M-3</t>
    <phoneticPr fontId="15"/>
  </si>
  <si>
    <t>ｶｯﾊﾟ掛け金物</t>
    <rPh sb="4" eb="5">
      <t>カ</t>
    </rPh>
    <rPh sb="6" eb="8">
      <t>カナモノ</t>
    </rPh>
    <phoneticPr fontId="15"/>
  </si>
  <si>
    <t>L=2,000</t>
    <phoneticPr fontId="15"/>
  </si>
  <si>
    <t>M-4</t>
    <phoneticPr fontId="15"/>
  </si>
  <si>
    <t>管理門</t>
    <rPh sb="0" eb="2">
      <t>カンリ</t>
    </rPh>
    <rPh sb="2" eb="3">
      <t>モン</t>
    </rPh>
    <phoneticPr fontId="15"/>
  </si>
  <si>
    <t>3855*2150</t>
    <phoneticPr fontId="15"/>
  </si>
  <si>
    <t>M-5</t>
    <phoneticPr fontId="15"/>
  </si>
  <si>
    <t>用具掛け金物</t>
    <rPh sb="0" eb="2">
      <t>ヨウグ</t>
    </rPh>
    <rPh sb="2" eb="3">
      <t>カ</t>
    </rPh>
    <rPh sb="4" eb="6">
      <t>カナモノ</t>
    </rPh>
    <phoneticPr fontId="15"/>
  </si>
  <si>
    <t>L=600</t>
    <phoneticPr fontId="15"/>
  </si>
  <si>
    <t>M-6</t>
    <phoneticPr fontId="15"/>
  </si>
  <si>
    <t>スロ－プ金物</t>
    <rPh sb="4" eb="6">
      <t>カナモノ</t>
    </rPh>
    <phoneticPr fontId="15"/>
  </si>
  <si>
    <t>800*1100*50</t>
    <phoneticPr fontId="15"/>
  </si>
  <si>
    <t>M-7</t>
    <phoneticPr fontId="15"/>
  </si>
  <si>
    <t>整理棚</t>
    <rPh sb="0" eb="2">
      <t>セイリ</t>
    </rPh>
    <rPh sb="2" eb="3">
      <t>タナ</t>
    </rPh>
    <phoneticPr fontId="15"/>
  </si>
  <si>
    <t>3750*1600*750</t>
    <phoneticPr fontId="15"/>
  </si>
  <si>
    <t>M-8</t>
    <phoneticPr fontId="15"/>
  </si>
  <si>
    <t>4500*1600*750</t>
    <phoneticPr fontId="15"/>
  </si>
  <si>
    <t>M-9</t>
    <phoneticPr fontId="15"/>
  </si>
  <si>
    <t>ベンチ取付金物</t>
    <rPh sb="3" eb="5">
      <t>トリツケ</t>
    </rPh>
    <rPh sb="5" eb="7">
      <t>カナモノ</t>
    </rPh>
    <phoneticPr fontId="15"/>
  </si>
  <si>
    <t>400*200*50</t>
    <phoneticPr fontId="15"/>
  </si>
  <si>
    <t>M-10</t>
    <phoneticPr fontId="15"/>
  </si>
  <si>
    <t>鋼製手摺</t>
    <rPh sb="0" eb="2">
      <t>コウセイ</t>
    </rPh>
    <rPh sb="2" eb="4">
      <t>テスリ</t>
    </rPh>
    <phoneticPr fontId="15"/>
  </si>
  <si>
    <t>L=4500</t>
    <phoneticPr fontId="15"/>
  </si>
  <si>
    <t>M-11</t>
    <phoneticPr fontId="15"/>
  </si>
  <si>
    <t>L=2825</t>
    <phoneticPr fontId="15"/>
  </si>
  <si>
    <t>M-12</t>
    <phoneticPr fontId="15"/>
  </si>
  <si>
    <t>L=33255</t>
    <phoneticPr fontId="15"/>
  </si>
  <si>
    <t>L=15985</t>
    <phoneticPr fontId="15"/>
  </si>
  <si>
    <t>M-13</t>
    <phoneticPr fontId="15"/>
  </si>
  <si>
    <t>M-14</t>
    <phoneticPr fontId="15"/>
  </si>
  <si>
    <t>ﾀｵﾙ掛け金物</t>
    <rPh sb="3" eb="4">
      <t>カ</t>
    </rPh>
    <rPh sb="5" eb="7">
      <t>カナモノ</t>
    </rPh>
    <phoneticPr fontId="15"/>
  </si>
  <si>
    <t>L=3600</t>
    <phoneticPr fontId="15"/>
  </si>
  <si>
    <t>M-15</t>
    <phoneticPr fontId="15"/>
  </si>
  <si>
    <t>ステンレス製集塵網</t>
    <rPh sb="5" eb="6">
      <t>セイ</t>
    </rPh>
    <rPh sb="6" eb="7">
      <t>シュウ</t>
    </rPh>
    <rPh sb="7" eb="8">
      <t>ジン</t>
    </rPh>
    <rPh sb="8" eb="9">
      <t>アミ</t>
    </rPh>
    <phoneticPr fontId="15"/>
  </si>
  <si>
    <t>750*860</t>
    <phoneticPr fontId="15"/>
  </si>
  <si>
    <t>M-16</t>
    <phoneticPr fontId="15"/>
  </si>
  <si>
    <t>ステンレス製砂利止め</t>
    <rPh sb="5" eb="6">
      <t>セイ</t>
    </rPh>
    <rPh sb="6" eb="8">
      <t>ジャリ</t>
    </rPh>
    <rPh sb="8" eb="9">
      <t>ト</t>
    </rPh>
    <phoneticPr fontId="15"/>
  </si>
  <si>
    <t>1000*350</t>
    <phoneticPr fontId="15"/>
  </si>
  <si>
    <t>M-17</t>
    <phoneticPr fontId="15"/>
  </si>
  <si>
    <t>L=2440</t>
    <phoneticPr fontId="15"/>
  </si>
  <si>
    <t>構造用合板二重張り</t>
    <rPh sb="0" eb="3">
      <t>コウゾウヨウ</t>
    </rPh>
    <rPh sb="3" eb="5">
      <t>ゴウバン</t>
    </rPh>
    <rPh sb="5" eb="7">
      <t>ニジュウ</t>
    </rPh>
    <rPh sb="7" eb="8">
      <t>ハ</t>
    </rPh>
    <phoneticPr fontId="15"/>
  </si>
  <si>
    <t>厚12</t>
    <rPh sb="0" eb="1">
      <t>アツ</t>
    </rPh>
    <phoneticPr fontId="15"/>
  </si>
  <si>
    <t>H=150</t>
    <phoneticPr fontId="15"/>
  </si>
  <si>
    <t>H=280</t>
    <phoneticPr fontId="15"/>
  </si>
  <si>
    <t>H=300</t>
    <phoneticPr fontId="15"/>
  </si>
  <si>
    <t>昇降バトン</t>
    <rPh sb="0" eb="2">
      <t>ショウコウ</t>
    </rPh>
    <phoneticPr fontId="15"/>
  </si>
  <si>
    <t>手動式</t>
    <rPh sb="0" eb="3">
      <t>シュドウシキ</t>
    </rPh>
    <phoneticPr fontId="15"/>
  </si>
  <si>
    <t>再生木デッキ張り</t>
    <rPh sb="0" eb="2">
      <t>サイセイ</t>
    </rPh>
    <rPh sb="2" eb="3">
      <t>モク</t>
    </rPh>
    <rPh sb="6" eb="7">
      <t>ハ</t>
    </rPh>
    <phoneticPr fontId="15"/>
  </si>
  <si>
    <t>鋼製床下地共</t>
    <rPh sb="0" eb="2">
      <t>コウセイ</t>
    </rPh>
    <rPh sb="2" eb="3">
      <t>ユカ</t>
    </rPh>
    <rPh sb="3" eb="5">
      <t>シタジ</t>
    </rPh>
    <rPh sb="5" eb="6">
      <t>トモ</t>
    </rPh>
    <phoneticPr fontId="15"/>
  </si>
  <si>
    <t>軽量鉄骨天井下地</t>
    <rPh sb="0" eb="2">
      <t>ケイリョウ</t>
    </rPh>
    <rPh sb="2" eb="4">
      <t>テッコツ</t>
    </rPh>
    <rPh sb="4" eb="6">
      <t>テンジョウ</t>
    </rPh>
    <rPh sb="6" eb="8">
      <t>シタジ</t>
    </rPh>
    <phoneticPr fontId="15"/>
  </si>
  <si>
    <t>25形　（耐風型）</t>
    <rPh sb="2" eb="3">
      <t>カタ</t>
    </rPh>
    <rPh sb="5" eb="6">
      <t>タイ</t>
    </rPh>
    <rPh sb="6" eb="7">
      <t>フウ</t>
    </rPh>
    <rPh sb="7" eb="8">
      <t>カタ</t>
    </rPh>
    <phoneticPr fontId="15"/>
  </si>
  <si>
    <t>再生木張り</t>
    <rPh sb="0" eb="2">
      <t>サイセイ</t>
    </rPh>
    <rPh sb="2" eb="3">
      <t>モク</t>
    </rPh>
    <rPh sb="3" eb="4">
      <t>ハ</t>
    </rPh>
    <phoneticPr fontId="15"/>
  </si>
  <si>
    <t>M-9ベンチ上部</t>
    <rPh sb="6" eb="8">
      <t>ジョウブ</t>
    </rPh>
    <phoneticPr fontId="15"/>
  </si>
  <si>
    <t>30*105</t>
    <phoneticPr fontId="15"/>
  </si>
  <si>
    <t>　２／１ＷＥ</t>
  </si>
  <si>
    <t>　３／１ＷＥ</t>
  </si>
  <si>
    <t>　４／１ＷＥ</t>
  </si>
  <si>
    <t>　５／１ＷＥ</t>
  </si>
  <si>
    <t>　６／１ＷＥ</t>
  </si>
  <si>
    <t>　７／１ＷＥ</t>
  </si>
  <si>
    <t>　８／１ＷＥ</t>
  </si>
  <si>
    <t>　９／１ＷＥ</t>
  </si>
  <si>
    <t>　１０／１ＷＥ</t>
  </si>
  <si>
    <t>　１１／１ＷＥ</t>
  </si>
  <si>
    <t>　１２／１ＷＥ</t>
  </si>
  <si>
    <t>　1,800×2,000</t>
  </si>
  <si>
    <t>　1,800×1,100　2カ所</t>
  </si>
  <si>
    <t>　1,000×2,000　2カ所</t>
  </si>
  <si>
    <t>　4,000×2,000</t>
  </si>
  <si>
    <t>　930×2,000</t>
  </si>
  <si>
    <t>　900×1,460</t>
  </si>
  <si>
    <t>　2,000×2,000</t>
  </si>
  <si>
    <t>　3,230×710</t>
  </si>
  <si>
    <t>　3,230×2,000</t>
  </si>
  <si>
    <t>　2,685×1,850</t>
  </si>
  <si>
    <t>　1,030×2,000</t>
  </si>
  <si>
    <t>　785×2,000</t>
  </si>
  <si>
    <t>　870×1,950</t>
  </si>
  <si>
    <t>　1,180×2,000</t>
  </si>
  <si>
    <t>　１３／１ＷＥ</t>
  </si>
  <si>
    <t>　１４／１ＷＥ</t>
  </si>
  <si>
    <t>　１／１ＷＤ</t>
  </si>
  <si>
    <t>　２／１ＷＤ</t>
  </si>
  <si>
    <t>　１／１ＷＷ</t>
  </si>
  <si>
    <t>　1,600×1,870</t>
  </si>
  <si>
    <t>　820×2,040</t>
  </si>
  <si>
    <t>　800×1,850</t>
  </si>
  <si>
    <t>　1,500×1,100</t>
  </si>
  <si>
    <t>幼稚園</t>
    <rPh sb="0" eb="3">
      <t>ヨウチエン</t>
    </rPh>
    <phoneticPr fontId="15"/>
  </si>
  <si>
    <t>　運搬費</t>
  </si>
  <si>
    <t>　建付費</t>
  </si>
  <si>
    <t>小      　  計</t>
    <rPh sb="0" eb="1">
      <t>ショウ</t>
    </rPh>
    <phoneticPr fontId="6"/>
  </si>
  <si>
    <t>プ－ル</t>
    <phoneticPr fontId="15"/>
  </si>
  <si>
    <t>　１／２ＷＥ</t>
  </si>
  <si>
    <t>　２／２ＷＥ</t>
  </si>
  <si>
    <t>　１／１ＴＢ</t>
  </si>
  <si>
    <t>　２／１ＴＢ</t>
  </si>
  <si>
    <t>　３／１ＴＢ</t>
  </si>
  <si>
    <t>　４／１ＴＢ</t>
  </si>
  <si>
    <t>　５／１ＴＢ</t>
  </si>
  <si>
    <t>　1,600×1,200</t>
  </si>
  <si>
    <t>　600×1,100</t>
  </si>
  <si>
    <t>　500×1,800×600</t>
  </si>
  <si>
    <t>　530×1,800</t>
  </si>
  <si>
    <t>　750×1,800</t>
  </si>
  <si>
    <t>　１／２ＴＢ</t>
  </si>
  <si>
    <t>　２／２ＴＢ</t>
  </si>
  <si>
    <t>　１／２ＳＢ</t>
  </si>
  <si>
    <t>　２／２ＳＢ</t>
  </si>
  <si>
    <t>　2,200×2,000</t>
  </si>
  <si>
    <t>　3,100×2,000</t>
  </si>
  <si>
    <t>　1,650×2,350</t>
  </si>
  <si>
    <t>　1,750×2,350</t>
  </si>
  <si>
    <t>　１／ＢＡＤ</t>
  </si>
  <si>
    <t>　１／１ＡＤ</t>
  </si>
  <si>
    <t>　２／１ＡＤ</t>
  </si>
  <si>
    <t>　３／１ＡＤ</t>
  </si>
  <si>
    <t>　４／１ＡＤ</t>
  </si>
  <si>
    <t>　１／１ＡＥ</t>
  </si>
  <si>
    <t>　２／１ＡＥ</t>
  </si>
  <si>
    <t>　３／１ＡＥ</t>
  </si>
  <si>
    <t>　４／１ＡＥ</t>
  </si>
  <si>
    <t>　５／１ＡＥ</t>
  </si>
  <si>
    <t>　６／１ＡＥ</t>
  </si>
  <si>
    <t>　７／１ＡＥ</t>
  </si>
  <si>
    <t>　1,800×1,250</t>
  </si>
  <si>
    <t>　1,885×1,960</t>
  </si>
  <si>
    <t>　1,150×2,950</t>
  </si>
  <si>
    <t>　550×1,900</t>
  </si>
  <si>
    <t>　1,650×2,450</t>
  </si>
  <si>
    <t>　6,160×2,820</t>
  </si>
  <si>
    <t>　2,000×2,750</t>
  </si>
  <si>
    <t>　3,700×2,750</t>
  </si>
  <si>
    <t>　1,800×2,950</t>
  </si>
  <si>
    <t>　1,800×2,650</t>
  </si>
  <si>
    <t>　1,800×2,750</t>
  </si>
  <si>
    <t>　１／１ＡＦ</t>
  </si>
  <si>
    <t>　１－１／１ＡＷ</t>
  </si>
  <si>
    <t>　１－２／１ＡＷ</t>
  </si>
  <si>
    <t>　２／１ＡＷ</t>
  </si>
  <si>
    <t>　３／１ＡＷ</t>
  </si>
  <si>
    <t>　1,640×350</t>
  </si>
  <si>
    <t>　3,070×1,850</t>
  </si>
  <si>
    <t>　1,500×1,850</t>
  </si>
  <si>
    <t>　1,600×1,610</t>
  </si>
  <si>
    <t>　４／１ＡＷ</t>
  </si>
  <si>
    <t>　５／１ＡＷ</t>
  </si>
  <si>
    <t>　６／１ＡＷ</t>
  </si>
  <si>
    <t>　７／１ＡＷ</t>
  </si>
  <si>
    <t>　８／１ＡＷ</t>
  </si>
  <si>
    <t>　９／１ＡＷ</t>
  </si>
  <si>
    <t>　１０／１ＡＷ</t>
  </si>
  <si>
    <t>　1,400×600</t>
  </si>
  <si>
    <t>　1,120×535</t>
  </si>
  <si>
    <t>　3,670×2,050</t>
  </si>
  <si>
    <t>　3,870×2,050</t>
  </si>
  <si>
    <t>　1,150×1,100</t>
  </si>
  <si>
    <t>　7,410×1,750</t>
  </si>
  <si>
    <t>　5,540×2,050</t>
  </si>
  <si>
    <t>　１１／１ＡＷ</t>
  </si>
  <si>
    <t>　１２／１ＡＷ</t>
  </si>
  <si>
    <t>　１３／１ＡＷ</t>
  </si>
  <si>
    <t>　１４／１ＡＷ</t>
  </si>
  <si>
    <t>　１５／１ＡＷ</t>
  </si>
  <si>
    <t>　１６／１ＡＷ</t>
  </si>
  <si>
    <t>　１７／１ＡＷ</t>
  </si>
  <si>
    <t>　建付調整費</t>
  </si>
  <si>
    <t>　4,940×1,850</t>
  </si>
  <si>
    <t>　1,600×1,550</t>
  </si>
  <si>
    <t>　1,420×535</t>
  </si>
  <si>
    <t>　600×500</t>
  </si>
  <si>
    <t>　１／１ＳＤ</t>
  </si>
  <si>
    <t>　1,935×2,200</t>
  </si>
  <si>
    <t>　１／２ＡＤ</t>
  </si>
  <si>
    <t>　２／２ＡＤ</t>
  </si>
  <si>
    <t>　３／２ＡＤ</t>
  </si>
  <si>
    <t>　４／２ＡＤ</t>
  </si>
  <si>
    <t>　１／２ＡＥ</t>
  </si>
  <si>
    <t>　２／２ＡＥ</t>
  </si>
  <si>
    <t>　３／２ＡＥ</t>
  </si>
  <si>
    <t>　４／２ＡＥ</t>
  </si>
  <si>
    <t>　１／２ＡＷ</t>
  </si>
  <si>
    <t>　２／２ＡＷ</t>
  </si>
  <si>
    <t>　１／２ＡＦ</t>
  </si>
  <si>
    <t>　２／２ＡＦ</t>
  </si>
  <si>
    <t>　800×2,000</t>
  </si>
  <si>
    <t>　1,120×935</t>
  </si>
  <si>
    <t>　900×2,000</t>
  </si>
  <si>
    <t>　2,100×2,040</t>
  </si>
  <si>
    <t>　2,100×2,000</t>
  </si>
  <si>
    <t>　1,580×1,100</t>
  </si>
  <si>
    <t>　1,620×535</t>
  </si>
  <si>
    <t>　1,810×600</t>
  </si>
  <si>
    <t>　1,810×500</t>
  </si>
  <si>
    <t>　2,010×500</t>
  </si>
  <si>
    <t>　１／２ＡＧ</t>
  </si>
  <si>
    <t>　1,870×500</t>
  </si>
  <si>
    <t>型板強化ガラス</t>
    <rPh sb="0" eb="1">
      <t>カタ</t>
    </rPh>
    <rPh sb="1" eb="2">
      <t>イタ</t>
    </rPh>
    <rPh sb="2" eb="4">
      <t>キョウカ</t>
    </rPh>
    <phoneticPr fontId="15"/>
  </si>
  <si>
    <t>厚4mm</t>
    <rPh sb="0" eb="1">
      <t>アツ</t>
    </rPh>
    <phoneticPr fontId="15"/>
  </si>
  <si>
    <t>ミラ－ガラス</t>
    <phoneticPr fontId="15"/>
  </si>
  <si>
    <t>厚3mm　1600*350</t>
    <rPh sb="0" eb="1">
      <t>アツ</t>
    </rPh>
    <phoneticPr fontId="15"/>
  </si>
  <si>
    <t>高耐候ﾎﾟﾘｶﾎﾞ-ﾈｯﾄ板張り</t>
    <rPh sb="0" eb="1">
      <t>コウ</t>
    </rPh>
    <rPh sb="1" eb="2">
      <t>タイ</t>
    </rPh>
    <rPh sb="2" eb="3">
      <t>コウ</t>
    </rPh>
    <rPh sb="12" eb="14">
      <t>ハリ</t>
    </rPh>
    <phoneticPr fontId="15"/>
  </si>
  <si>
    <t>厚5mm　1,200×2,000</t>
    <rPh sb="0" eb="1">
      <t>アツ</t>
    </rPh>
    <phoneticPr fontId="15"/>
  </si>
  <si>
    <t>ｼ-ﾘﾝｸﾞ止め　L型ｱﾝｸﾞﾙ補強</t>
    <rPh sb="6" eb="7">
      <t>ト</t>
    </rPh>
    <rPh sb="10" eb="11">
      <t>カタ</t>
    </rPh>
    <rPh sb="16" eb="18">
      <t>ホキョウ</t>
    </rPh>
    <phoneticPr fontId="15"/>
  </si>
  <si>
    <t>複層ビニル床タイル張り</t>
    <rPh sb="0" eb="2">
      <t>フクソウ</t>
    </rPh>
    <rPh sb="5" eb="6">
      <t>ユカ</t>
    </rPh>
    <rPh sb="9" eb="10">
      <t>ハ</t>
    </rPh>
    <phoneticPr fontId="15"/>
  </si>
  <si>
    <t>厚2.5　木目調</t>
    <rPh sb="0" eb="1">
      <t>アツ</t>
    </rPh>
    <rPh sb="5" eb="8">
      <t>モクメチョウ</t>
    </rPh>
    <phoneticPr fontId="15"/>
  </si>
  <si>
    <t>ﾒﾗﾐﾝ樹脂化粧板張り</t>
    <rPh sb="4" eb="6">
      <t>ジュシ</t>
    </rPh>
    <rPh sb="6" eb="8">
      <t>ケショウ</t>
    </rPh>
    <rPh sb="8" eb="9">
      <t>バン</t>
    </rPh>
    <rPh sb="9" eb="10">
      <t>ハ</t>
    </rPh>
    <phoneticPr fontId="15"/>
  </si>
  <si>
    <t>厚3mm</t>
    <rPh sb="0" eb="1">
      <t>アツ</t>
    </rPh>
    <phoneticPr fontId="15"/>
  </si>
  <si>
    <t>化粧けい酸ｶﾙｼｭｳﾑ板張り</t>
    <rPh sb="0" eb="2">
      <t>ケショウ</t>
    </rPh>
    <rPh sb="4" eb="5">
      <t>サン</t>
    </rPh>
    <rPh sb="11" eb="12">
      <t>バン</t>
    </rPh>
    <rPh sb="12" eb="13">
      <t>ハ</t>
    </rPh>
    <phoneticPr fontId="15"/>
  </si>
  <si>
    <t>厚6mm</t>
    <rPh sb="0" eb="1">
      <t>アツ</t>
    </rPh>
    <phoneticPr fontId="15"/>
  </si>
  <si>
    <t>厚1mm</t>
    <rPh sb="0" eb="1">
      <t>アツ</t>
    </rPh>
    <phoneticPr fontId="15"/>
  </si>
  <si>
    <t>厚6mmけい酸ｶﾙｼｭｳﾑ板捨張り</t>
    <rPh sb="0" eb="1">
      <t>アツ</t>
    </rPh>
    <rPh sb="6" eb="7">
      <t>サン</t>
    </rPh>
    <rPh sb="13" eb="14">
      <t>バン</t>
    </rPh>
    <rPh sb="14" eb="15">
      <t>ス</t>
    </rPh>
    <rPh sb="15" eb="16">
      <t>ハ</t>
    </rPh>
    <phoneticPr fontId="15"/>
  </si>
  <si>
    <t>カットサイン文字</t>
    <rPh sb="6" eb="8">
      <t>モジ</t>
    </rPh>
    <phoneticPr fontId="15"/>
  </si>
  <si>
    <t>1000角　ｱﾙﾐ複合版</t>
    <rPh sb="4" eb="5">
      <t>カク</t>
    </rPh>
    <rPh sb="9" eb="11">
      <t>フクゴウ</t>
    </rPh>
    <rPh sb="11" eb="12">
      <t>バン</t>
    </rPh>
    <phoneticPr fontId="15"/>
  </si>
  <si>
    <t>450角　ｱﾙﾐ複合版</t>
    <rPh sb="3" eb="4">
      <t>カク</t>
    </rPh>
    <rPh sb="8" eb="10">
      <t>フクゴウ</t>
    </rPh>
    <rPh sb="10" eb="11">
      <t>バン</t>
    </rPh>
    <phoneticPr fontId="15"/>
  </si>
  <si>
    <t>　Ｋ－１</t>
  </si>
  <si>
    <t>　Ｋ－２</t>
  </si>
  <si>
    <t>　Ｋ－３</t>
  </si>
  <si>
    <t>　2,800×1,000×700</t>
  </si>
  <si>
    <t>　靴箱</t>
  </si>
  <si>
    <t>　2,000×1,150×390</t>
  </si>
  <si>
    <t>　収納カウンタ－</t>
  </si>
  <si>
    <t>　1,915×800×500</t>
  </si>
  <si>
    <t>　Ｋ－４</t>
  </si>
  <si>
    <t>　Ｋ－５</t>
  </si>
  <si>
    <t>　Ｋ－６</t>
  </si>
  <si>
    <t>　Ｋ－７</t>
  </si>
  <si>
    <t>　Ｋ－８</t>
  </si>
  <si>
    <t>　Ｋ－９</t>
  </si>
  <si>
    <t>　Ｋ－10</t>
  </si>
  <si>
    <t>　Ｋ－11</t>
  </si>
  <si>
    <t>　Ｋ－12</t>
  </si>
  <si>
    <t>　Ｋ－13</t>
  </si>
  <si>
    <t>　Ｋ－14</t>
  </si>
  <si>
    <t>　Ｋ－15</t>
  </si>
  <si>
    <t>　1,558×800×500</t>
  </si>
  <si>
    <t>　可動収納カウンタ－</t>
  </si>
  <si>
    <t>　1,000×800×700</t>
  </si>
  <si>
    <t>　清掃用具入れ・収納棚</t>
  </si>
  <si>
    <t>　1,060×2,000×475</t>
  </si>
  <si>
    <t>　清掃用具入れ</t>
  </si>
  <si>
    <t>　600×2,000×590</t>
  </si>
  <si>
    <t>　収納棚</t>
  </si>
  <si>
    <t>　1,380×2,000×590</t>
  </si>
  <si>
    <t>　可動ロッカ－</t>
  </si>
  <si>
    <t>　1,000×875×450</t>
  </si>
  <si>
    <t>　可動収納ｶｳﾝﾀ-</t>
  </si>
  <si>
    <t>　1,000×875×500</t>
  </si>
  <si>
    <t>　歯ブラシ収納棚</t>
  </si>
  <si>
    <t>　550×600×200</t>
  </si>
  <si>
    <t>　1,260×400×250</t>
  </si>
  <si>
    <t>　1,800×2,000×500</t>
  </si>
  <si>
    <t>　Ｋ－16</t>
  </si>
  <si>
    <t>　Ｋ－17</t>
  </si>
  <si>
    <t>　2,550×2,000×400・600</t>
  </si>
  <si>
    <t>　1,950×2,000×500・750</t>
  </si>
  <si>
    <t>　Ｋ－18</t>
  </si>
  <si>
    <t>　Ｋ－19</t>
  </si>
  <si>
    <t>　Ｋ－20</t>
  </si>
  <si>
    <t>　Ｋ－21</t>
  </si>
  <si>
    <t>　Ｋ－22</t>
  </si>
  <si>
    <t>　Ｋ－23</t>
  </si>
  <si>
    <t>　Ｋ－24</t>
  </si>
  <si>
    <t>　Ｋ－25</t>
  </si>
  <si>
    <t>　Ｋ－26</t>
  </si>
  <si>
    <t>　Ｋ－27</t>
  </si>
  <si>
    <t>　収納ｶｳﾝﾀ-</t>
  </si>
  <si>
    <t>　550×800×430</t>
  </si>
  <si>
    <t>　1,180×2,000×590</t>
  </si>
  <si>
    <t>　840×400×250</t>
  </si>
  <si>
    <t>　本棚</t>
  </si>
  <si>
    <t>　2,000×875×400</t>
  </si>
  <si>
    <t>　1,000×875×400</t>
  </si>
  <si>
    <t>　1,525×2,000×590</t>
  </si>
  <si>
    <t>　引出収納</t>
  </si>
  <si>
    <t>　1,380×1,200×200</t>
  </si>
  <si>
    <t>　整理棚</t>
  </si>
  <si>
    <t>　2,080×2,000×850</t>
  </si>
  <si>
    <t>　Ｋ－28</t>
  </si>
  <si>
    <t>　Ｋ－Ａ</t>
  </si>
  <si>
    <t>　Ｋ－Ｂ</t>
  </si>
  <si>
    <t>　ハシゴ</t>
  </si>
  <si>
    <t>　2,370×2,000×910</t>
  </si>
  <si>
    <t>　画用紙棚</t>
  </si>
  <si>
    <t>　1,200×2,000×900</t>
  </si>
  <si>
    <t>　2,090×2,000×500</t>
  </si>
  <si>
    <t>　400×2,020×100</t>
  </si>
  <si>
    <t>　Ｋ－２９</t>
  </si>
  <si>
    <t>　Ｋ－３０</t>
  </si>
  <si>
    <t>　Ｋ－３１</t>
  </si>
  <si>
    <t>　Ｋ－３２</t>
  </si>
  <si>
    <t>　Ｋ－３３</t>
  </si>
  <si>
    <t>　Ｋ－３４</t>
  </si>
  <si>
    <t>　1,600×1,000×350</t>
  </si>
  <si>
    <t>　830×1,000×350</t>
  </si>
  <si>
    <t>　カウンタ－</t>
  </si>
  <si>
    <t>　1,660×200×600</t>
  </si>
  <si>
    <t>　785×500×400</t>
  </si>
  <si>
    <t>　ロッカ－</t>
  </si>
  <si>
    <t>　5,950×1,400×550</t>
  </si>
  <si>
    <t>　5,200×1,400×550</t>
  </si>
  <si>
    <t>　人造大理石</t>
  </si>
  <si>
    <t>　手洗いカウンタ-</t>
  </si>
  <si>
    <t>　1,680×430×540</t>
  </si>
  <si>
    <t>　ｽﾃﾝﾚｽ製脚部金物込み</t>
  </si>
  <si>
    <t>　1,260×430×540</t>
  </si>
  <si>
    <t>　840×430×540</t>
  </si>
  <si>
    <t>　黒板</t>
  </si>
  <si>
    <t>　行事用白板</t>
  </si>
  <si>
    <t>　暗線入り</t>
  </si>
  <si>
    <t>　1,800×1,200</t>
  </si>
  <si>
    <t>　２段タイプ</t>
  </si>
  <si>
    <t>　1,200×900</t>
  </si>
  <si>
    <t>押出発砲ﾎﾟﾘｽﾁﾚﾝ敷き</t>
    <rPh sb="0" eb="2">
      <t>オシダ</t>
    </rPh>
    <rPh sb="2" eb="3">
      <t>ハツ</t>
    </rPh>
    <rPh sb="3" eb="4">
      <t>ホウ</t>
    </rPh>
    <rPh sb="11" eb="12">
      <t>シ</t>
    </rPh>
    <phoneticPr fontId="15"/>
  </si>
  <si>
    <t>ﾗｲﾄﾌｨﾙﾌﾞﾛｯｸ同等</t>
    <rPh sb="11" eb="13">
      <t>ドウトウ</t>
    </rPh>
    <phoneticPr fontId="15"/>
  </si>
  <si>
    <t>50*1000*2000　DX-24</t>
    <phoneticPr fontId="15"/>
  </si>
  <si>
    <t>点字タイル張り</t>
    <rPh sb="0" eb="2">
      <t>テンジ</t>
    </rPh>
    <rPh sb="5" eb="6">
      <t>ハ</t>
    </rPh>
    <phoneticPr fontId="15"/>
  </si>
  <si>
    <t>300×300　陶器製</t>
    <rPh sb="8" eb="11">
      <t>トウキセイ</t>
    </rPh>
    <phoneticPr fontId="15"/>
  </si>
  <si>
    <t>　防滑性ﾋﾞﾆﾙ床ｼ-ﾄ張り</t>
  </si>
  <si>
    <t>　厚2.9</t>
  </si>
  <si>
    <t>　防滑性階段用ﾋﾞﾆﾙ床ｼ-ﾄ張り</t>
  </si>
  <si>
    <t>　厚2.5</t>
  </si>
  <si>
    <t>　プール本体（ＦＲＰ）</t>
  </si>
  <si>
    <t>　プール本体施工費</t>
  </si>
  <si>
    <t>　ｺｰｽﾛ-ﾌﾟﾌｯｸ</t>
  </si>
  <si>
    <t>　菊型吐出金物</t>
  </si>
  <si>
    <t>　ｺｰｽﾗｲﾝ塗装</t>
  </si>
  <si>
    <t>　連通管金物（給水用）</t>
  </si>
  <si>
    <t>　ｺｰｽﾛ-ﾌﾟ</t>
  </si>
  <si>
    <t>　運送費</t>
  </si>
  <si>
    <t>　高学年　　低学年　6ｺｰｽ</t>
  </si>
  <si>
    <t>　25m×12m（16.7m×6m)</t>
  </si>
  <si>
    <t>　50A</t>
  </si>
  <si>
    <t>　距離ﾗｲﾝ含む</t>
  </si>
  <si>
    <t>　100A　10kg</t>
  </si>
  <si>
    <t>　ﾌﾗﾝｼﾞ</t>
  </si>
  <si>
    <t>　60φ　普及型</t>
  </si>
  <si>
    <t>基</t>
  </si>
  <si>
    <t>個</t>
  </si>
  <si>
    <t>ｺ-ｽ</t>
  </si>
  <si>
    <t>本</t>
  </si>
  <si>
    <t>　手動開閉式日除け</t>
  </si>
  <si>
    <t>　TW開閉ｼｪ-ﾄﾞｼｽﾃﾑ</t>
  </si>
  <si>
    <t>　TW吊ﾜｲﾔ-固定金具設置</t>
  </si>
  <si>
    <t>　収納時防鳥対策工事</t>
  </si>
  <si>
    <t>　高気密ﾎﾟﾘｴﾁﾚﾝ繊維</t>
  </si>
  <si>
    <t>　W3,000×L250,000</t>
  </si>
  <si>
    <t>　FB-12×50</t>
  </si>
  <si>
    <t>　溶融亜鉛ﾒｯｷ</t>
  </si>
  <si>
    <t>　収納時金物固定</t>
  </si>
  <si>
    <t>(有)中部大理石</t>
    <rPh sb="0" eb="3">
      <t>ユウ</t>
    </rPh>
    <rPh sb="3" eb="5">
      <t>チュウブ</t>
    </rPh>
    <rPh sb="5" eb="8">
      <t>ダイリセキ</t>
    </rPh>
    <phoneticPr fontId="15"/>
  </si>
  <si>
    <t>(有)建造</t>
    <rPh sb="0" eb="3">
      <t>ユウ</t>
    </rPh>
    <rPh sb="3" eb="4">
      <t>ケン</t>
    </rPh>
    <rPh sb="4" eb="5">
      <t>ゾウ</t>
    </rPh>
    <phoneticPr fontId="15"/>
  </si>
  <si>
    <t>大里総合建材㈱</t>
    <rPh sb="0" eb="2">
      <t>オオザト</t>
    </rPh>
    <rPh sb="2" eb="4">
      <t>ソウゴウ</t>
    </rPh>
    <rPh sb="4" eb="6">
      <t>ケンザイ</t>
    </rPh>
    <phoneticPr fontId="15"/>
  </si>
  <si>
    <t>小     　  計</t>
    <rPh sb="0" eb="1">
      <t>ショウ</t>
    </rPh>
    <phoneticPr fontId="6"/>
  </si>
  <si>
    <t>製品代に含む</t>
    <rPh sb="0" eb="2">
      <t>セイヒン</t>
    </rPh>
    <rPh sb="2" eb="3">
      <t>ダイ</t>
    </rPh>
    <rPh sb="4" eb="5">
      <t>フク</t>
    </rPh>
    <phoneticPr fontId="15"/>
  </si>
  <si>
    <t>川満美装</t>
    <rPh sb="0" eb="2">
      <t>カワミツ</t>
    </rPh>
    <rPh sb="2" eb="3">
      <t>ビ</t>
    </rPh>
    <rPh sb="3" eb="4">
      <t>ソウ</t>
    </rPh>
    <phoneticPr fontId="15"/>
  </si>
  <si>
    <t>(株)ダイナン産業</t>
    <rPh sb="0" eb="3">
      <t>カブ</t>
    </rPh>
    <rPh sb="7" eb="9">
      <t>サンギョウ</t>
    </rPh>
    <phoneticPr fontId="15"/>
  </si>
  <si>
    <t>中部大理石</t>
    <rPh sb="0" eb="2">
      <t>チュウブ</t>
    </rPh>
    <rPh sb="2" eb="5">
      <t>ダイリセキ</t>
    </rPh>
    <phoneticPr fontId="15"/>
  </si>
  <si>
    <t>0.54㎡÷22000</t>
    <phoneticPr fontId="15"/>
  </si>
  <si>
    <t>(株)真力</t>
    <rPh sb="0" eb="3">
      <t>カブ</t>
    </rPh>
    <rPh sb="3" eb="4">
      <t>シン</t>
    </rPh>
    <rPh sb="4" eb="5">
      <t>チカラ</t>
    </rPh>
    <phoneticPr fontId="15"/>
  </si>
  <si>
    <t>伸和工業</t>
    <rPh sb="0" eb="1">
      <t>シン</t>
    </rPh>
    <rPh sb="1" eb="2">
      <t>ワ</t>
    </rPh>
    <rPh sb="2" eb="4">
      <t>コウギョウ</t>
    </rPh>
    <phoneticPr fontId="15"/>
  </si>
  <si>
    <t>(株)トウエイ</t>
    <rPh sb="0" eb="3">
      <t>カブ</t>
    </rPh>
    <phoneticPr fontId="15"/>
  </si>
  <si>
    <t>(株)真力</t>
    <rPh sb="0" eb="3">
      <t>カブ</t>
    </rPh>
    <rPh sb="3" eb="4">
      <t>シン</t>
    </rPh>
    <rPh sb="4" eb="5">
      <t>リキ</t>
    </rPh>
    <phoneticPr fontId="15"/>
  </si>
  <si>
    <t>(株)ｵ-ｴｽ沖縄黒板</t>
    <rPh sb="0" eb="3">
      <t>カブ</t>
    </rPh>
    <rPh sb="7" eb="9">
      <t>オキナワ</t>
    </rPh>
    <rPh sb="9" eb="11">
      <t>コクバン</t>
    </rPh>
    <phoneticPr fontId="15"/>
  </si>
  <si>
    <t>(株)ナカモト</t>
    <rPh sb="0" eb="3">
      <t>カブ</t>
    </rPh>
    <phoneticPr fontId="15"/>
  </si>
  <si>
    <t>(資)山内ｺﾝｸﾘ-ﾄﾌﾞﾛｯｸ</t>
    <rPh sb="1" eb="2">
      <t>シ</t>
    </rPh>
    <rPh sb="3" eb="5">
      <t>ヤマウチ</t>
    </rPh>
    <phoneticPr fontId="15"/>
  </si>
  <si>
    <t>(有)大城ﾌﾞﾛｯｸ工業</t>
    <rPh sb="0" eb="3">
      <t>ユウ</t>
    </rPh>
    <rPh sb="3" eb="5">
      <t>オオシロ</t>
    </rPh>
    <rPh sb="10" eb="12">
      <t>コウギョウ</t>
    </rPh>
    <phoneticPr fontId="15"/>
  </si>
  <si>
    <t>(有)守礼興業</t>
    <rPh sb="0" eb="3">
      <t>ユウ</t>
    </rPh>
    <rPh sb="3" eb="5">
      <t>シュウレイ</t>
    </rPh>
    <rPh sb="5" eb="6">
      <t>コウ</t>
    </rPh>
    <rPh sb="6" eb="7">
      <t>ギョウ</t>
    </rPh>
    <phoneticPr fontId="15"/>
  </si>
  <si>
    <t>ｼﾝｺ-沖縄㈱</t>
    <rPh sb="4" eb="6">
      <t>オキナワ</t>
    </rPh>
    <phoneticPr fontId="15"/>
  </si>
  <si>
    <t>(有)ﾄﾚ-ﾄﾞﾜ-ｸ</t>
    <rPh sb="0" eb="3">
      <t>ユウ</t>
    </rPh>
    <phoneticPr fontId="15"/>
  </si>
  <si>
    <t>(株)オキジム</t>
    <rPh sb="0" eb="3">
      <t>カブ</t>
    </rPh>
    <phoneticPr fontId="15"/>
  </si>
  <si>
    <t>エスケ－化研(株)</t>
    <rPh sb="4" eb="5">
      <t>カ</t>
    </rPh>
    <rPh sb="5" eb="6">
      <t>ケン</t>
    </rPh>
    <rPh sb="6" eb="9">
      <t>カブ</t>
    </rPh>
    <phoneticPr fontId="15"/>
  </si>
  <si>
    <t>(有)福地商会</t>
    <rPh sb="0" eb="3">
      <t>ユウ</t>
    </rPh>
    <rPh sb="3" eb="5">
      <t>フクチ</t>
    </rPh>
    <rPh sb="5" eb="7">
      <t>ショウカイ</t>
    </rPh>
    <phoneticPr fontId="15"/>
  </si>
  <si>
    <t>×0.50</t>
    <phoneticPr fontId="15"/>
  </si>
  <si>
    <t>※機械設備の衛生器具査定率採用</t>
    <rPh sb="1" eb="3">
      <t>キカイ</t>
    </rPh>
    <rPh sb="3" eb="5">
      <t>セツビ</t>
    </rPh>
    <rPh sb="6" eb="8">
      <t>エイセイ</t>
    </rPh>
    <rPh sb="8" eb="10">
      <t>キグ</t>
    </rPh>
    <rPh sb="10" eb="12">
      <t>サテイ</t>
    </rPh>
    <rPh sb="12" eb="13">
      <t>リツ</t>
    </rPh>
    <rPh sb="13" eb="15">
      <t>サイヨウ</t>
    </rPh>
    <phoneticPr fontId="15"/>
  </si>
  <si>
    <t>(株)タカラ住建</t>
    <rPh sb="0" eb="3">
      <t>カブ</t>
    </rPh>
    <rPh sb="6" eb="8">
      <t>ジュウケン</t>
    </rPh>
    <phoneticPr fontId="15"/>
  </si>
  <si>
    <t>金物費込み</t>
    <rPh sb="0" eb="2">
      <t>カナモノ</t>
    </rPh>
    <rPh sb="2" eb="3">
      <t>ヒ</t>
    </rPh>
    <rPh sb="3" eb="4">
      <t>コ</t>
    </rPh>
    <phoneticPr fontId="15"/>
  </si>
  <si>
    <t>　取付費</t>
    <rPh sb="1" eb="3">
      <t>トリツケ</t>
    </rPh>
    <rPh sb="3" eb="4">
      <t>ヒ</t>
    </rPh>
    <phoneticPr fontId="15"/>
  </si>
  <si>
    <t>(株)新三施工</t>
    <rPh sb="0" eb="3">
      <t>カブ</t>
    </rPh>
    <rPh sb="3" eb="4">
      <t>シン</t>
    </rPh>
    <rPh sb="4" eb="5">
      <t>サン</t>
    </rPh>
    <rPh sb="5" eb="7">
      <t>セコウ</t>
    </rPh>
    <phoneticPr fontId="15"/>
  </si>
  <si>
    <t>やまうち木工(株)</t>
    <rPh sb="4" eb="6">
      <t>モッコウ</t>
    </rPh>
    <rPh sb="6" eb="9">
      <t>カブ</t>
    </rPh>
    <phoneticPr fontId="15"/>
  </si>
  <si>
    <t>(株)昭和製作所</t>
    <rPh sb="0" eb="3">
      <t>カブ</t>
    </rPh>
    <rPh sb="3" eb="5">
      <t>ショウワ</t>
    </rPh>
    <rPh sb="5" eb="8">
      <t>セイサクジョ</t>
    </rPh>
    <phoneticPr fontId="15"/>
  </si>
  <si>
    <t>(有)吉永</t>
    <rPh sb="0" eb="3">
      <t>ユウ</t>
    </rPh>
    <rPh sb="3" eb="4">
      <t>ヨシ</t>
    </rPh>
    <rPh sb="4" eb="5">
      <t>ナガ</t>
    </rPh>
    <phoneticPr fontId="15"/>
  </si>
  <si>
    <t>金秀アルミ工業㈱</t>
    <rPh sb="0" eb="1">
      <t>カネ</t>
    </rPh>
    <rPh sb="1" eb="2">
      <t>ヒデ</t>
    </rPh>
    <rPh sb="5" eb="7">
      <t>コウギョウ</t>
    </rPh>
    <phoneticPr fontId="15"/>
  </si>
  <si>
    <t>松川ガラス店</t>
    <rPh sb="0" eb="2">
      <t>マツカワ</t>
    </rPh>
    <rPh sb="5" eb="6">
      <t>テン</t>
    </rPh>
    <phoneticPr fontId="15"/>
  </si>
  <si>
    <t>(株)建造</t>
    <rPh sb="0" eb="3">
      <t>カブ</t>
    </rPh>
    <rPh sb="3" eb="4">
      <t>ケン</t>
    </rPh>
    <rPh sb="4" eb="5">
      <t>ゾウ</t>
    </rPh>
    <phoneticPr fontId="15"/>
  </si>
  <si>
    <t>ダイナン産業</t>
    <rPh sb="4" eb="6">
      <t>サンギョウ</t>
    </rPh>
    <phoneticPr fontId="15"/>
  </si>
  <si>
    <t>(有)平田工房</t>
    <rPh sb="0" eb="3">
      <t>ユウ</t>
    </rPh>
    <rPh sb="3" eb="5">
      <t>ヒラタ</t>
    </rPh>
    <rPh sb="5" eb="7">
      <t>コウボウ</t>
    </rPh>
    <phoneticPr fontId="15"/>
  </si>
  <si>
    <t>(有)ニット－産業</t>
    <rPh sb="0" eb="3">
      <t>ユウ</t>
    </rPh>
    <rPh sb="7" eb="9">
      <t>サンギョウ</t>
    </rPh>
    <phoneticPr fontId="15"/>
  </si>
  <si>
    <t>大倉サッシ</t>
    <rPh sb="0" eb="1">
      <t>オオ</t>
    </rPh>
    <rPh sb="1" eb="2">
      <t>クラ</t>
    </rPh>
    <phoneticPr fontId="15"/>
  </si>
  <si>
    <t>(有)ワ－ルド内装</t>
    <rPh sb="0" eb="3">
      <t>ユウ</t>
    </rPh>
    <rPh sb="7" eb="9">
      <t>ナイソウ</t>
    </rPh>
    <phoneticPr fontId="15"/>
  </si>
  <si>
    <t>やまうち内装</t>
    <rPh sb="4" eb="6">
      <t>ナイソウ</t>
    </rPh>
    <phoneticPr fontId="15"/>
  </si>
  <si>
    <t>いちけん</t>
    <phoneticPr fontId="15"/>
  </si>
  <si>
    <t>シンコ－沖縄㈱</t>
    <rPh sb="4" eb="6">
      <t>オキナワ</t>
    </rPh>
    <phoneticPr fontId="15"/>
  </si>
  <si>
    <t>(株)樟陽商会</t>
    <rPh sb="0" eb="3">
      <t>カブ</t>
    </rPh>
    <rPh sb="3" eb="4">
      <t>ショウ</t>
    </rPh>
    <rPh sb="4" eb="5">
      <t>ヨウ</t>
    </rPh>
    <rPh sb="5" eb="7">
      <t>ショウカイ</t>
    </rPh>
    <phoneticPr fontId="15"/>
  </si>
  <si>
    <t>(株)ピ－エス三菱</t>
    <rPh sb="0" eb="3">
      <t>カブ</t>
    </rPh>
    <rPh sb="7" eb="9">
      <t>ミツビシ</t>
    </rPh>
    <phoneticPr fontId="15"/>
  </si>
  <si>
    <t>(株)テノックス九州</t>
    <rPh sb="0" eb="3">
      <t>カブ</t>
    </rPh>
    <rPh sb="8" eb="10">
      <t>キュウシュウ</t>
    </rPh>
    <phoneticPr fontId="15"/>
  </si>
  <si>
    <t>エントランス開発</t>
    <rPh sb="6" eb="8">
      <t>カイハツ</t>
    </rPh>
    <phoneticPr fontId="15"/>
  </si>
  <si>
    <t>(有)三友工務店</t>
    <rPh sb="0" eb="3">
      <t>ユウ</t>
    </rPh>
    <rPh sb="3" eb="4">
      <t>サン</t>
    </rPh>
    <rPh sb="4" eb="5">
      <t>ユウ</t>
    </rPh>
    <rPh sb="5" eb="8">
      <t>コウムテン</t>
    </rPh>
    <phoneticPr fontId="15"/>
  </si>
  <si>
    <t>K13</t>
    <phoneticPr fontId="15"/>
  </si>
  <si>
    <t>ｔ</t>
    <phoneticPr fontId="15"/>
  </si>
  <si>
    <t>高強度せん断補強筋(KW785)</t>
    <phoneticPr fontId="15"/>
  </si>
  <si>
    <t>PC鋼より線</t>
    <rPh sb="2" eb="3">
      <t>コウ</t>
    </rPh>
    <rPh sb="5" eb="6">
      <t>セン</t>
    </rPh>
    <phoneticPr fontId="15"/>
  </si>
  <si>
    <t>12.7φ（SWPR7B)</t>
    <phoneticPr fontId="15"/>
  </si>
  <si>
    <t>定着装置工</t>
    <rPh sb="0" eb="2">
      <t>テイチャク</t>
    </rPh>
    <rPh sb="2" eb="4">
      <t>ソウチ</t>
    </rPh>
    <rPh sb="4" eb="5">
      <t>コウ</t>
    </rPh>
    <phoneticPr fontId="15"/>
  </si>
  <si>
    <t>緊張側（12S12.7用）27N</t>
    <rPh sb="0" eb="2">
      <t>キンチョウ</t>
    </rPh>
    <rPh sb="2" eb="3">
      <t>ガワ</t>
    </rPh>
    <rPh sb="11" eb="12">
      <t>ヨウ</t>
    </rPh>
    <phoneticPr fontId="15"/>
  </si>
  <si>
    <t>組</t>
    <rPh sb="0" eb="1">
      <t>クミ</t>
    </rPh>
    <phoneticPr fontId="15"/>
  </si>
  <si>
    <t>固定側（12S12.7用）27N</t>
    <rPh sb="0" eb="2">
      <t>コテイ</t>
    </rPh>
    <rPh sb="2" eb="3">
      <t>ガワ</t>
    </rPh>
    <rPh sb="11" eb="12">
      <t>ヨウ</t>
    </rPh>
    <phoneticPr fontId="15"/>
  </si>
  <si>
    <t>シ－ス</t>
    <phoneticPr fontId="15"/>
  </si>
  <si>
    <t>内径φ65　亜鉛ﾒｯｷ</t>
    <rPh sb="0" eb="1">
      <t>ウチ</t>
    </rPh>
    <rPh sb="1" eb="2">
      <t>ケイ</t>
    </rPh>
    <rPh sb="6" eb="8">
      <t>アエン</t>
    </rPh>
    <phoneticPr fontId="15"/>
  </si>
  <si>
    <t>ケ－ブルホルダ－工</t>
    <rPh sb="8" eb="9">
      <t>コウ</t>
    </rPh>
    <phoneticPr fontId="15"/>
  </si>
  <si>
    <t>PC梁端部型枠工</t>
    <rPh sb="2" eb="3">
      <t>ハリ</t>
    </rPh>
    <rPh sb="3" eb="5">
      <t>タンブ</t>
    </rPh>
    <rPh sb="5" eb="7">
      <t>カタワク</t>
    </rPh>
    <rPh sb="7" eb="8">
      <t>コウ</t>
    </rPh>
    <phoneticPr fontId="15"/>
  </si>
  <si>
    <t>2ｹｰﾌﾞﾙ用</t>
    <rPh sb="6" eb="7">
      <t>ヨウ</t>
    </rPh>
    <phoneticPr fontId="15"/>
  </si>
  <si>
    <t>箇所</t>
    <rPh sb="0" eb="2">
      <t>カショ</t>
    </rPh>
    <phoneticPr fontId="15"/>
  </si>
  <si>
    <t>PCケーブル小運搬工</t>
    <rPh sb="6" eb="7">
      <t>コ</t>
    </rPh>
    <rPh sb="7" eb="9">
      <t>ウンパン</t>
    </rPh>
    <rPh sb="9" eb="10">
      <t>コウ</t>
    </rPh>
    <phoneticPr fontId="15"/>
  </si>
  <si>
    <t>ｹ-ﾌﾞﾙ</t>
    <phoneticPr fontId="15"/>
  </si>
  <si>
    <t>ケ－ブル組立工</t>
    <rPh sb="4" eb="6">
      <t>クミタテ</t>
    </rPh>
    <rPh sb="6" eb="7">
      <t>コウ</t>
    </rPh>
    <phoneticPr fontId="15"/>
  </si>
  <si>
    <t>緊張工</t>
    <rPh sb="0" eb="2">
      <t>キンチョウ</t>
    </rPh>
    <rPh sb="2" eb="3">
      <t>コウ</t>
    </rPh>
    <phoneticPr fontId="15"/>
  </si>
  <si>
    <t>片引</t>
    <rPh sb="0" eb="1">
      <t>カタ</t>
    </rPh>
    <rPh sb="1" eb="2">
      <t>ヒ</t>
    </rPh>
    <phoneticPr fontId="15"/>
  </si>
  <si>
    <t>グラウト工</t>
    <rPh sb="4" eb="5">
      <t>コウ</t>
    </rPh>
    <phoneticPr fontId="15"/>
  </si>
  <si>
    <t>φ65</t>
    <phoneticPr fontId="15"/>
  </si>
  <si>
    <t>端部処理工</t>
    <rPh sb="0" eb="2">
      <t>タンブ</t>
    </rPh>
    <rPh sb="2" eb="4">
      <t>ショリ</t>
    </rPh>
    <rPh sb="4" eb="5">
      <t>コウ</t>
    </rPh>
    <phoneticPr fontId="15"/>
  </si>
  <si>
    <t>PC鋼線切断・ﾓﾙﾀﾙ詰</t>
    <rPh sb="2" eb="3">
      <t>コウ</t>
    </rPh>
    <rPh sb="3" eb="4">
      <t>セン</t>
    </rPh>
    <rPh sb="4" eb="6">
      <t>セツダン</t>
    </rPh>
    <rPh sb="11" eb="12">
      <t>ツ</t>
    </rPh>
    <phoneticPr fontId="15"/>
  </si>
  <si>
    <t>PC特殊機器損料</t>
    <rPh sb="2" eb="4">
      <t>トクシュ</t>
    </rPh>
    <rPh sb="4" eb="6">
      <t>キキ</t>
    </rPh>
    <rPh sb="6" eb="8">
      <t>ソンリョウ</t>
    </rPh>
    <phoneticPr fontId="15"/>
  </si>
  <si>
    <t>PC機材運搬費</t>
    <rPh sb="2" eb="4">
      <t>キザイ</t>
    </rPh>
    <rPh sb="4" eb="6">
      <t>ウンパン</t>
    </rPh>
    <rPh sb="6" eb="7">
      <t>ヒ</t>
    </rPh>
    <phoneticPr fontId="15"/>
  </si>
  <si>
    <t>PC技術管理費</t>
    <rPh sb="2" eb="4">
      <t>ギジュツ</t>
    </rPh>
    <rPh sb="4" eb="6">
      <t>カンリ</t>
    </rPh>
    <rPh sb="6" eb="7">
      <t>ヒ</t>
    </rPh>
    <phoneticPr fontId="15"/>
  </si>
  <si>
    <t>幼稚園部分</t>
    <rPh sb="0" eb="3">
      <t>ヨウチエン</t>
    </rPh>
    <rPh sb="3" eb="5">
      <t>ブブン</t>
    </rPh>
    <phoneticPr fontId="15"/>
  </si>
  <si>
    <t>水泳プ－ル部分</t>
    <rPh sb="0" eb="2">
      <t>スイエイ</t>
    </rPh>
    <rPh sb="5" eb="7">
      <t>ブブン</t>
    </rPh>
    <phoneticPr fontId="15"/>
  </si>
  <si>
    <t>改良処理費</t>
    <rPh sb="0" eb="2">
      <t>カイリョウ</t>
    </rPh>
    <rPh sb="2" eb="4">
      <t>ショリ</t>
    </rPh>
    <rPh sb="4" eb="5">
      <t>ヒ</t>
    </rPh>
    <phoneticPr fontId="15"/>
  </si>
  <si>
    <t>(株)丸浩重機工業</t>
    <rPh sb="0" eb="3">
      <t>カブ</t>
    </rPh>
    <rPh sb="3" eb="4">
      <t>マル</t>
    </rPh>
    <rPh sb="4" eb="5">
      <t>ヒロ</t>
    </rPh>
    <rPh sb="5" eb="7">
      <t>ジュウキ</t>
    </rPh>
    <rPh sb="7" eb="9">
      <t>コウギョウ</t>
    </rPh>
    <phoneticPr fontId="15"/>
  </si>
  <si>
    <t>重機運搬組立解体費</t>
    <rPh sb="0" eb="2">
      <t>ジュウキ</t>
    </rPh>
    <rPh sb="2" eb="4">
      <t>ウンパン</t>
    </rPh>
    <rPh sb="4" eb="6">
      <t>クミタテ</t>
    </rPh>
    <rPh sb="6" eb="8">
      <t>カイタイ</t>
    </rPh>
    <rPh sb="8" eb="9">
      <t>ヒ</t>
    </rPh>
    <phoneticPr fontId="15"/>
  </si>
  <si>
    <t>調査試験費</t>
    <rPh sb="0" eb="2">
      <t>チョウサ</t>
    </rPh>
    <rPh sb="2" eb="4">
      <t>シケン</t>
    </rPh>
    <rPh sb="4" eb="5">
      <t>ヒ</t>
    </rPh>
    <phoneticPr fontId="15"/>
  </si>
  <si>
    <t>事前調査費</t>
    <rPh sb="0" eb="2">
      <t>ジゼン</t>
    </rPh>
    <rPh sb="2" eb="4">
      <t>チョウサ</t>
    </rPh>
    <rPh sb="4" eb="5">
      <t>ヒ</t>
    </rPh>
    <phoneticPr fontId="15"/>
  </si>
  <si>
    <t>事後調査費</t>
    <rPh sb="0" eb="2">
      <t>ジゴ</t>
    </rPh>
    <rPh sb="2" eb="4">
      <t>チョウサ</t>
    </rPh>
    <rPh sb="4" eb="5">
      <t>ヒ</t>
    </rPh>
    <phoneticPr fontId="15"/>
  </si>
  <si>
    <t>総改良長さ　2,933ｍ</t>
    <rPh sb="0" eb="1">
      <t>ソウ</t>
    </rPh>
    <rPh sb="1" eb="3">
      <t>カイリョウ</t>
    </rPh>
    <rPh sb="3" eb="4">
      <t>ナガ</t>
    </rPh>
    <phoneticPr fontId="15"/>
  </si>
  <si>
    <t>φ700・φ800　改良本数761本</t>
    <rPh sb="10" eb="12">
      <t>カイリョウ</t>
    </rPh>
    <rPh sb="12" eb="14">
      <t>ホンスウ</t>
    </rPh>
    <rPh sb="17" eb="18">
      <t>ホン</t>
    </rPh>
    <phoneticPr fontId="15"/>
  </si>
  <si>
    <t>1-3～19-3</t>
    <phoneticPr fontId="15"/>
  </si>
  <si>
    <t>20-3</t>
    <phoneticPr fontId="15"/>
  </si>
  <si>
    <t>備考</t>
    <rPh sb="0" eb="2">
      <t>ビコウ</t>
    </rPh>
    <phoneticPr fontId="15"/>
  </si>
  <si>
    <t>(株)小川長春館</t>
    <rPh sb="0" eb="3">
      <t>カブ</t>
    </rPh>
    <rPh sb="3" eb="5">
      <t>オガワ</t>
    </rPh>
    <rPh sb="5" eb="6">
      <t>チョウ</t>
    </rPh>
    <rPh sb="6" eb="7">
      <t>ハル</t>
    </rPh>
    <rPh sb="7" eb="8">
      <t>カン</t>
    </rPh>
    <phoneticPr fontId="15"/>
  </si>
  <si>
    <t>(株)山久商会</t>
    <rPh sb="0" eb="3">
      <t>カブ</t>
    </rPh>
    <rPh sb="3" eb="4">
      <t>ヤマ</t>
    </rPh>
    <rPh sb="4" eb="5">
      <t>ヒサ</t>
    </rPh>
    <rPh sb="5" eb="7">
      <t>ショウカイ</t>
    </rPh>
    <phoneticPr fontId="15"/>
  </si>
  <si>
    <t>(有)昭和住建</t>
    <rPh sb="0" eb="3">
      <t>ユウ</t>
    </rPh>
    <rPh sb="3" eb="5">
      <t>ショウワ</t>
    </rPh>
    <rPh sb="5" eb="6">
      <t>ジュウ</t>
    </rPh>
    <rPh sb="6" eb="7">
      <t>ケン</t>
    </rPh>
    <phoneticPr fontId="15"/>
  </si>
  <si>
    <t>(株)南成建設</t>
    <rPh sb="0" eb="3">
      <t>カブ</t>
    </rPh>
    <rPh sb="3" eb="4">
      <t>ミナミ</t>
    </rPh>
    <rPh sb="4" eb="5">
      <t>セイ</t>
    </rPh>
    <rPh sb="5" eb="7">
      <t>ケンセツ</t>
    </rPh>
    <phoneticPr fontId="15"/>
  </si>
  <si>
    <t>(株)小川長春寒</t>
    <rPh sb="0" eb="3">
      <t>カブ</t>
    </rPh>
    <rPh sb="3" eb="5">
      <t>オガワ</t>
    </rPh>
    <rPh sb="5" eb="6">
      <t>チョウ</t>
    </rPh>
    <rPh sb="6" eb="8">
      <t>シュンカン</t>
    </rPh>
    <phoneticPr fontId="15"/>
  </si>
  <si>
    <t>砂辺松福テント(株)</t>
    <rPh sb="0" eb="1">
      <t>スナ</t>
    </rPh>
    <rPh sb="1" eb="2">
      <t>ベ</t>
    </rPh>
    <rPh sb="2" eb="3">
      <t>マツ</t>
    </rPh>
    <rPh sb="3" eb="4">
      <t>フク</t>
    </rPh>
    <rPh sb="7" eb="10">
      <t>カブ</t>
    </rPh>
    <phoneticPr fontId="15"/>
  </si>
  <si>
    <t>ｵﾘｴﾝﾀﾙ白石(株)</t>
    <rPh sb="6" eb="8">
      <t>シライシ</t>
    </rPh>
    <rPh sb="8" eb="11">
      <t>カブ</t>
    </rPh>
    <phoneticPr fontId="15"/>
  </si>
  <si>
    <t>　帯電防止ビニル床タイル張り</t>
    <phoneticPr fontId="15"/>
  </si>
  <si>
    <t>　厚4.5　</t>
    <phoneticPr fontId="15"/>
  </si>
  <si>
    <t>　厚2.5</t>
    <phoneticPr fontId="15"/>
  </si>
  <si>
    <t>1-3～19-2＋21</t>
    <phoneticPr fontId="15"/>
  </si>
  <si>
    <t>20-3＋22</t>
    <phoneticPr fontId="15"/>
  </si>
  <si>
    <t>磁気探査</t>
  </si>
  <si>
    <t>No</t>
    <phoneticPr fontId="22"/>
  </si>
  <si>
    <t>工　事　種　別</t>
    <rPh sb="0" eb="1">
      <t>ク</t>
    </rPh>
    <rPh sb="2" eb="3">
      <t>ジ</t>
    </rPh>
    <rPh sb="4" eb="5">
      <t>シュ</t>
    </rPh>
    <rPh sb="6" eb="7">
      <t>ベツ</t>
    </rPh>
    <phoneticPr fontId="22"/>
  </si>
  <si>
    <t>適用</t>
    <rPh sb="0" eb="2">
      <t>テキヨウ</t>
    </rPh>
    <phoneticPr fontId="15"/>
  </si>
  <si>
    <t xml:space="preserve">  工　事　別　内　訳　書　</t>
    <rPh sb="2" eb="3">
      <t>ク</t>
    </rPh>
    <rPh sb="4" eb="5">
      <t>ジ</t>
    </rPh>
    <rPh sb="6" eb="7">
      <t>ベツ</t>
    </rPh>
    <rPh sb="8" eb="9">
      <t>ウチ</t>
    </rPh>
    <rPh sb="10" eb="11">
      <t>ワケ</t>
    </rPh>
    <rPh sb="12" eb="13">
      <t>ショ</t>
    </rPh>
    <phoneticPr fontId="15"/>
  </si>
  <si>
    <t>工事名称：</t>
    <rPh sb="0" eb="2">
      <t>コウジ</t>
    </rPh>
    <rPh sb="2" eb="4">
      <t>メイショウ</t>
    </rPh>
    <phoneticPr fontId="22"/>
  </si>
  <si>
    <t>構 造　規 模：</t>
    <rPh sb="0" eb="1">
      <t>カマエ</t>
    </rPh>
    <rPh sb="2" eb="3">
      <t>ゾウ</t>
    </rPh>
    <rPh sb="4" eb="5">
      <t>キ</t>
    </rPh>
    <rPh sb="6" eb="7">
      <t>ボ</t>
    </rPh>
    <phoneticPr fontId="22"/>
  </si>
  <si>
    <t>面積（基準法）：</t>
    <rPh sb="0" eb="2">
      <t>メンセキ</t>
    </rPh>
    <rPh sb="3" eb="6">
      <t>キジュンホウ</t>
    </rPh>
    <phoneticPr fontId="22"/>
  </si>
  <si>
    <t>2</t>
    <phoneticPr fontId="15"/>
  </si>
  <si>
    <t>3</t>
  </si>
  <si>
    <t>4</t>
  </si>
  <si>
    <t>5</t>
  </si>
  <si>
    <t>6</t>
  </si>
  <si>
    <t>7</t>
  </si>
  <si>
    <t>8</t>
  </si>
  <si>
    <t>9</t>
  </si>
  <si>
    <t>台</t>
    <rPh sb="0" eb="1">
      <t>ダイ</t>
    </rPh>
    <phoneticPr fontId="22"/>
  </si>
  <si>
    <t>機器設備</t>
    <rPh sb="0" eb="4">
      <t>キキセツビ</t>
    </rPh>
    <phoneticPr fontId="15"/>
  </si>
  <si>
    <t>ダクト設備</t>
    <rPh sb="3" eb="5">
      <t>セツビ</t>
    </rPh>
    <phoneticPr fontId="15"/>
  </si>
  <si>
    <t>個</t>
    <rPh sb="0" eb="1">
      <t>コ</t>
    </rPh>
    <phoneticPr fontId="15"/>
  </si>
  <si>
    <t>冷媒用</t>
  </si>
  <si>
    <t>断熱材被覆銅管</t>
  </si>
  <si>
    <t>6.35外径( 1/4B) 液管</t>
  </si>
  <si>
    <t>厚10mm以上</t>
  </si>
  <si>
    <t>厚20mm以上</t>
  </si>
  <si>
    <t>12.7 外径( 1/2B) ｶﾞｽ管</t>
  </si>
  <si>
    <t>15.88外径( 5/8B) ｶﾞｽ管</t>
  </si>
  <si>
    <t>12.7 外径( 1/2B) 液管</t>
  </si>
  <si>
    <t>22.22外径( 7/8B) ｶﾞｽ管</t>
  </si>
  <si>
    <t>排水・硬質ﾎﾟﾘ</t>
  </si>
  <si>
    <t>塩化ﾋﾞﾆﾙ管</t>
  </si>
  <si>
    <t>(VP)</t>
  </si>
  <si>
    <t>屋内一般 16A</t>
  </si>
  <si>
    <t>換気設備工事</t>
    <rPh sb="0" eb="2">
      <t>カンキ</t>
    </rPh>
    <rPh sb="2" eb="4">
      <t>セツビ</t>
    </rPh>
    <rPh sb="4" eb="6">
      <t>コウジ</t>
    </rPh>
    <phoneticPr fontId="15"/>
  </si>
  <si>
    <t>全熱交換ユニット</t>
    <rPh sb="0" eb="1">
      <t>ゼン</t>
    </rPh>
    <rPh sb="1" eb="4">
      <t>ネツコウカン</t>
    </rPh>
    <phoneticPr fontId="15"/>
  </si>
  <si>
    <t>天井カセット形</t>
    <rPh sb="0" eb="2">
      <t>テンジョウ</t>
    </rPh>
    <rPh sb="6" eb="7">
      <t>カタ</t>
    </rPh>
    <phoneticPr fontId="15"/>
  </si>
  <si>
    <t>風量：500m3/h</t>
    <rPh sb="0" eb="2">
      <t>フウリョウ</t>
    </rPh>
    <phoneticPr fontId="15"/>
  </si>
  <si>
    <t>静圧：100Pa</t>
    <rPh sb="0" eb="2">
      <t>セイアツ</t>
    </rPh>
    <phoneticPr fontId="15"/>
  </si>
  <si>
    <t>風量：490m3/h</t>
    <rPh sb="0" eb="2">
      <t>フウリョウ</t>
    </rPh>
    <phoneticPr fontId="15"/>
  </si>
  <si>
    <t>静圧：120Pa</t>
    <rPh sb="0" eb="2">
      <t>セイアツ</t>
    </rPh>
    <phoneticPr fontId="15"/>
  </si>
  <si>
    <t>風量：390m3/h</t>
    <rPh sb="0" eb="2">
      <t>フウリョウ</t>
    </rPh>
    <phoneticPr fontId="15"/>
  </si>
  <si>
    <t>風量：360m3/h</t>
    <rPh sb="0" eb="2">
      <t>フウリョウ</t>
    </rPh>
    <phoneticPr fontId="15"/>
  </si>
  <si>
    <t>静圧：80Pa</t>
    <rPh sb="0" eb="2">
      <t>セイアツ</t>
    </rPh>
    <phoneticPr fontId="15"/>
  </si>
  <si>
    <t>風量：420m3/h</t>
    <rPh sb="0" eb="2">
      <t>フウリョウ</t>
    </rPh>
    <phoneticPr fontId="15"/>
  </si>
  <si>
    <t>風量：300m3/h</t>
    <rPh sb="0" eb="2">
      <t>フウリョウ</t>
    </rPh>
    <phoneticPr fontId="15"/>
  </si>
  <si>
    <t>風量：210m3/h</t>
    <rPh sb="0" eb="2">
      <t>フウリョウ</t>
    </rPh>
    <phoneticPr fontId="15"/>
  </si>
  <si>
    <t>静圧：140Pa</t>
    <rPh sb="0" eb="2">
      <t>セイアツ</t>
    </rPh>
    <phoneticPr fontId="15"/>
  </si>
  <si>
    <t>風量：460m3/h</t>
    <rPh sb="0" eb="2">
      <t>フウリョウ</t>
    </rPh>
    <phoneticPr fontId="15"/>
  </si>
  <si>
    <t>静圧：110Pa</t>
    <rPh sb="0" eb="2">
      <t>セイアツ</t>
    </rPh>
    <phoneticPr fontId="15"/>
  </si>
  <si>
    <t>風量：180m3/h</t>
    <rPh sb="0" eb="2">
      <t>フウリョウ</t>
    </rPh>
    <phoneticPr fontId="15"/>
  </si>
  <si>
    <t>静圧：90Pa</t>
    <rPh sb="0" eb="2">
      <t>セイアツ</t>
    </rPh>
    <phoneticPr fontId="15"/>
  </si>
  <si>
    <t>風量：120m3/h</t>
    <rPh sb="0" eb="2">
      <t>フウリョウ</t>
    </rPh>
    <phoneticPr fontId="15"/>
  </si>
  <si>
    <t>静圧：20Pa</t>
    <rPh sb="0" eb="2">
      <t>セイアツ</t>
    </rPh>
    <phoneticPr fontId="15"/>
  </si>
  <si>
    <t>風量：90m3/h</t>
    <rPh sb="0" eb="2">
      <t>フウリョウ</t>
    </rPh>
    <phoneticPr fontId="15"/>
  </si>
  <si>
    <t>風量：330m3/h</t>
    <rPh sb="0" eb="2">
      <t>フウリョウ</t>
    </rPh>
    <phoneticPr fontId="15"/>
  </si>
  <si>
    <t>静圧：60Pa</t>
    <rPh sb="0" eb="2">
      <t>セイアツ</t>
    </rPh>
    <phoneticPr fontId="15"/>
  </si>
  <si>
    <t>風量：480m3/h</t>
    <rPh sb="0" eb="2">
      <t>フウリョウ</t>
    </rPh>
    <phoneticPr fontId="15"/>
  </si>
  <si>
    <t>風量：315m3/h</t>
    <rPh sb="0" eb="2">
      <t>フウリョウ</t>
    </rPh>
    <phoneticPr fontId="15"/>
  </si>
  <si>
    <t>静圧：50Pa</t>
    <rPh sb="0" eb="2">
      <t>セイアツ</t>
    </rPh>
    <phoneticPr fontId="15"/>
  </si>
  <si>
    <t>天井隠ぺい形</t>
    <rPh sb="0" eb="2">
      <t>テンジョウ</t>
    </rPh>
    <rPh sb="2" eb="3">
      <t>イン</t>
    </rPh>
    <rPh sb="5" eb="6">
      <t>カタ</t>
    </rPh>
    <phoneticPr fontId="15"/>
  </si>
  <si>
    <t>静圧：70Pa</t>
    <rPh sb="0" eb="2">
      <t>セイアツ</t>
    </rPh>
    <phoneticPr fontId="15"/>
  </si>
  <si>
    <t>風量：240m3/h</t>
    <rPh sb="0" eb="2">
      <t>フウリョウ</t>
    </rPh>
    <phoneticPr fontId="15"/>
  </si>
  <si>
    <t>静圧：30Pa</t>
    <rPh sb="0" eb="2">
      <t>セイアツ</t>
    </rPh>
    <phoneticPr fontId="15"/>
  </si>
  <si>
    <t>風量：150m3/h</t>
    <rPh sb="0" eb="2">
      <t>フウリョウ</t>
    </rPh>
    <phoneticPr fontId="15"/>
  </si>
  <si>
    <t>静圧：40Pa</t>
    <rPh sb="0" eb="2">
      <t>セイアツ</t>
    </rPh>
    <phoneticPr fontId="15"/>
  </si>
  <si>
    <t>風量：400m3/h</t>
    <rPh sb="0" eb="2">
      <t>フウリョウ</t>
    </rPh>
    <phoneticPr fontId="15"/>
  </si>
  <si>
    <t>風量：260m3/h</t>
    <rPh sb="0" eb="2">
      <t>フウリョウ</t>
    </rPh>
    <phoneticPr fontId="15"/>
  </si>
  <si>
    <t>風量：270m3/h</t>
    <rPh sb="0" eb="2">
      <t>フウリョウ</t>
    </rPh>
    <phoneticPr fontId="15"/>
  </si>
  <si>
    <t>消音ボックス付送風機</t>
    <rPh sb="0" eb="2">
      <t>ショウオン</t>
    </rPh>
    <rPh sb="6" eb="7">
      <t>ツキ</t>
    </rPh>
    <rPh sb="7" eb="10">
      <t>ソウフウキ</t>
    </rPh>
    <phoneticPr fontId="15"/>
  </si>
  <si>
    <t>天井換気扇</t>
    <rPh sb="0" eb="5">
      <t>テンジョウカンキセン</t>
    </rPh>
    <phoneticPr fontId="15"/>
  </si>
  <si>
    <t>風量：190m3/h</t>
    <rPh sb="0" eb="2">
      <t>フウリョウ</t>
    </rPh>
    <phoneticPr fontId="15"/>
  </si>
  <si>
    <t>風量：510m3/h</t>
    <rPh sb="0" eb="2">
      <t>フウリョウ</t>
    </rPh>
    <phoneticPr fontId="15"/>
  </si>
  <si>
    <t>風量：940m3/h</t>
    <rPh sb="0" eb="2">
      <t>フウリョウ</t>
    </rPh>
    <phoneticPr fontId="15"/>
  </si>
  <si>
    <t>風量：1,680m3/h</t>
    <rPh sb="0" eb="2">
      <t>フウリョウ</t>
    </rPh>
    <phoneticPr fontId="15"/>
  </si>
  <si>
    <t>風量：650m3/h</t>
    <rPh sb="0" eb="2">
      <t>フウリョウ</t>
    </rPh>
    <phoneticPr fontId="15"/>
  </si>
  <si>
    <t>風量：700m3/h</t>
    <rPh sb="0" eb="2">
      <t>フウリョウ</t>
    </rPh>
    <phoneticPr fontId="15"/>
  </si>
  <si>
    <t>風量：690m3/h</t>
    <rPh sb="0" eb="2">
      <t>フウリョウ</t>
    </rPh>
    <phoneticPr fontId="15"/>
  </si>
  <si>
    <t>風量：1,160m3/h</t>
    <rPh sb="0" eb="2">
      <t>フウリョウ</t>
    </rPh>
    <phoneticPr fontId="15"/>
  </si>
  <si>
    <t>静圧：200Pa</t>
    <rPh sb="0" eb="2">
      <t>セイアツ</t>
    </rPh>
    <phoneticPr fontId="15"/>
  </si>
  <si>
    <t>風量：680m3/h</t>
    <rPh sb="0" eb="2">
      <t>フウリョウ</t>
    </rPh>
    <phoneticPr fontId="15"/>
  </si>
  <si>
    <t>風量：530m3/h</t>
    <rPh sb="0" eb="2">
      <t>フウリョウ</t>
    </rPh>
    <phoneticPr fontId="15"/>
  </si>
  <si>
    <t>静圧：300Pa</t>
    <rPh sb="0" eb="2">
      <t>セイアツ</t>
    </rPh>
    <phoneticPr fontId="15"/>
  </si>
  <si>
    <t>風量：160m3/h</t>
    <rPh sb="0" eb="2">
      <t>フウリョウ</t>
    </rPh>
    <phoneticPr fontId="15"/>
  </si>
  <si>
    <t>風量：140m3/h</t>
    <rPh sb="0" eb="2">
      <t>フウリョウ</t>
    </rPh>
    <phoneticPr fontId="15"/>
  </si>
  <si>
    <t>風量：30m3/h</t>
    <rPh sb="0" eb="2">
      <t>フウリョウ</t>
    </rPh>
    <phoneticPr fontId="15"/>
  </si>
  <si>
    <t>静圧：10Pa</t>
    <rPh sb="0" eb="2">
      <t>セイアツ</t>
    </rPh>
    <phoneticPr fontId="15"/>
  </si>
  <si>
    <t>風量：110m3/h</t>
    <rPh sb="0" eb="2">
      <t>フウリョウ</t>
    </rPh>
    <phoneticPr fontId="15"/>
  </si>
  <si>
    <t>風量：130m3/h</t>
    <rPh sb="0" eb="2">
      <t>フウリョウ</t>
    </rPh>
    <phoneticPr fontId="15"/>
  </si>
  <si>
    <t>長方形ダクト</t>
    <rPh sb="0" eb="3">
      <t>チョウホウケイ</t>
    </rPh>
    <phoneticPr fontId="15"/>
  </si>
  <si>
    <t>亜鉛鉄板</t>
    <rPh sb="0" eb="4">
      <t>アエンテッパン</t>
    </rPh>
    <phoneticPr fontId="15"/>
  </si>
  <si>
    <t>φ250</t>
    <phoneticPr fontId="15"/>
  </si>
  <si>
    <t>吹出口</t>
    <rPh sb="0" eb="2">
      <t>フキダシ</t>
    </rPh>
    <rPh sb="2" eb="3">
      <t>クチ</t>
    </rPh>
    <phoneticPr fontId="15"/>
  </si>
  <si>
    <t>吸込口</t>
    <rPh sb="0" eb="2">
      <t>スイコ</t>
    </rPh>
    <rPh sb="2" eb="3">
      <t>グチ</t>
    </rPh>
    <phoneticPr fontId="15"/>
  </si>
  <si>
    <t>350×350</t>
    <phoneticPr fontId="15"/>
  </si>
  <si>
    <t>衛生器具設備</t>
    <rPh sb="0" eb="4">
      <t>エイセイキグ</t>
    </rPh>
    <rPh sb="4" eb="6">
      <t>セツビ</t>
    </rPh>
    <phoneticPr fontId="15"/>
  </si>
  <si>
    <t>洋風大便器</t>
    <rPh sb="0" eb="2">
      <t>ヨウフウ</t>
    </rPh>
    <rPh sb="2" eb="5">
      <t>ダイベンキ</t>
    </rPh>
    <phoneticPr fontId="5"/>
  </si>
  <si>
    <t>C1200S　タンク式床置床排水Ⅱ形</t>
    <rPh sb="10" eb="11">
      <t>シキ</t>
    </rPh>
    <rPh sb="11" eb="13">
      <t>ユカオ</t>
    </rPh>
    <rPh sb="13" eb="14">
      <t>ユカ</t>
    </rPh>
    <rPh sb="14" eb="16">
      <t>ハイスイ</t>
    </rPh>
    <rPh sb="17" eb="18">
      <t>カタ</t>
    </rPh>
    <phoneticPr fontId="5"/>
  </si>
  <si>
    <t>洗浄水量6.5L/回以下　再生水用</t>
    <rPh sb="13" eb="17">
      <t>サイセイスイヨウ</t>
    </rPh>
    <phoneticPr fontId="5"/>
  </si>
  <si>
    <t>温水洗浄便座</t>
    <rPh sb="0" eb="2">
      <t>オンスイ</t>
    </rPh>
    <rPh sb="2" eb="6">
      <t>センジョウベンザ</t>
    </rPh>
    <phoneticPr fontId="5"/>
  </si>
  <si>
    <t>身障者用大便器</t>
    <rPh sb="0" eb="4">
      <t>シンショウシャヨウ</t>
    </rPh>
    <rPh sb="4" eb="7">
      <t>ダイベンキ</t>
    </rPh>
    <phoneticPr fontId="5"/>
  </si>
  <si>
    <t>温水洗浄便座(身障者便器用)</t>
    <rPh sb="0" eb="2">
      <t>オンスイ</t>
    </rPh>
    <rPh sb="2" eb="6">
      <t>センジョウベンザ</t>
    </rPh>
    <rPh sb="7" eb="10">
      <t>シンショウシャ</t>
    </rPh>
    <rPh sb="10" eb="12">
      <t>ベンキ</t>
    </rPh>
    <rPh sb="12" eb="13">
      <t>ヨウ</t>
    </rPh>
    <phoneticPr fontId="5"/>
  </si>
  <si>
    <t>壁掛小便器</t>
    <rPh sb="0" eb="2">
      <t>カベカケ</t>
    </rPh>
    <rPh sb="2" eb="5">
      <t>ショウベンキ</t>
    </rPh>
    <phoneticPr fontId="5"/>
  </si>
  <si>
    <t>U620　専用洗浄弁壁掛Ⅱ形</t>
    <rPh sb="5" eb="10">
      <t>センヨウセンジョウベン</t>
    </rPh>
    <rPh sb="10" eb="12">
      <t>カベカケ</t>
    </rPh>
    <rPh sb="13" eb="14">
      <t>カタ</t>
    </rPh>
    <phoneticPr fontId="5"/>
  </si>
  <si>
    <t>自動洗浄1φ100V、低リップ形　再生水用</t>
    <rPh sb="0" eb="4">
      <t>ジドウセンジョウ</t>
    </rPh>
    <rPh sb="11" eb="12">
      <t>テイ</t>
    </rPh>
    <rPh sb="15" eb="16">
      <t>ガタ</t>
    </rPh>
    <rPh sb="17" eb="21">
      <t>サイセイスイヨウ</t>
    </rPh>
    <phoneticPr fontId="5"/>
  </si>
  <si>
    <t>SUS製ワンタッチ形紙巻器</t>
    <rPh sb="3" eb="4">
      <t>セイ</t>
    </rPh>
    <rPh sb="9" eb="10">
      <t>カタ</t>
    </rPh>
    <rPh sb="10" eb="13">
      <t>カミマキウツワ</t>
    </rPh>
    <phoneticPr fontId="5"/>
  </si>
  <si>
    <t>汚物流しユニット</t>
    <rPh sb="0" eb="3">
      <t>オブツナガ</t>
    </rPh>
    <phoneticPr fontId="5"/>
  </si>
  <si>
    <t>オストメイト　1φ100V</t>
  </si>
  <si>
    <t>SUS製大便器用手すり</t>
    <rPh sb="3" eb="4">
      <t>セイ</t>
    </rPh>
    <rPh sb="4" eb="7">
      <t>ダイベンキ</t>
    </rPh>
    <rPh sb="7" eb="8">
      <t>ヨウ</t>
    </rPh>
    <rPh sb="8" eb="9">
      <t>テ</t>
    </rPh>
    <phoneticPr fontId="5"/>
  </si>
  <si>
    <t>L=700　跳ね上げ式</t>
    <rPh sb="6" eb="7">
      <t>ハ</t>
    </rPh>
    <rPh sb="8" eb="9">
      <t>ア</t>
    </rPh>
    <rPh sb="10" eb="11">
      <t>シキ</t>
    </rPh>
    <phoneticPr fontId="5"/>
  </si>
  <si>
    <t>SUS製小便器用手すり</t>
    <rPh sb="3" eb="4">
      <t>セイ</t>
    </rPh>
    <rPh sb="4" eb="8">
      <t>ショウベンキヨウ</t>
    </rPh>
    <rPh sb="8" eb="9">
      <t>テ</t>
    </rPh>
    <phoneticPr fontId="5"/>
  </si>
  <si>
    <t>洗面器用手すり</t>
    <rPh sb="0" eb="3">
      <t>センメンキ</t>
    </rPh>
    <rPh sb="3" eb="4">
      <t>ヨウ</t>
    </rPh>
    <rPh sb="4" eb="5">
      <t>テ</t>
    </rPh>
    <phoneticPr fontId="5"/>
  </si>
  <si>
    <t>人工大理石カウンター用</t>
    <rPh sb="0" eb="5">
      <t>ジンコウダイリセキ</t>
    </rPh>
    <rPh sb="10" eb="11">
      <t>ヨウ</t>
    </rPh>
    <phoneticPr fontId="5"/>
  </si>
  <si>
    <t>カウンター用洗面器</t>
    <rPh sb="5" eb="9">
      <t>ヨウセンメンキ</t>
    </rPh>
    <phoneticPr fontId="5"/>
  </si>
  <si>
    <t>角形　自動水栓1φ100V</t>
    <rPh sb="0" eb="2">
      <t>カクガタ</t>
    </rPh>
    <phoneticPr fontId="5"/>
  </si>
  <si>
    <t>人工大理石カウンター</t>
    <rPh sb="0" eb="2">
      <t>ジンコウ</t>
    </rPh>
    <rPh sb="2" eb="5">
      <t>ダイリセキ</t>
    </rPh>
    <phoneticPr fontId="5"/>
  </si>
  <si>
    <t>多目的トイレ用洗面器</t>
    <rPh sb="0" eb="3">
      <t>タモクテキ</t>
    </rPh>
    <rPh sb="6" eb="10">
      <t>ヨウセンメンキ</t>
    </rPh>
    <phoneticPr fontId="5"/>
  </si>
  <si>
    <t>壁掛形　自動水栓1φ100V</t>
    <rPh sb="0" eb="2">
      <t>カベカケ</t>
    </rPh>
    <rPh sb="2" eb="3">
      <t>カタ</t>
    </rPh>
    <rPh sb="4" eb="8">
      <t>ジドウスイセン</t>
    </rPh>
    <phoneticPr fontId="5"/>
  </si>
  <si>
    <t>多目的トイレ用手洗器</t>
    <rPh sb="0" eb="3">
      <t>タモクテキ</t>
    </rPh>
    <rPh sb="6" eb="7">
      <t>ヨウ</t>
    </rPh>
    <rPh sb="7" eb="10">
      <t>テアライキ</t>
    </rPh>
    <phoneticPr fontId="5"/>
  </si>
  <si>
    <t>身障者用鏡</t>
    <rPh sb="0" eb="4">
      <t>シンショウシャヨウ</t>
    </rPh>
    <rPh sb="4" eb="5">
      <t>カガミ</t>
    </rPh>
    <phoneticPr fontId="5"/>
  </si>
  <si>
    <t>900H</t>
  </si>
  <si>
    <t>掃除用流し</t>
  </si>
  <si>
    <t>S210</t>
  </si>
  <si>
    <t>洗濯用流し</t>
    <rPh sb="0" eb="3">
      <t>センタクヨウ</t>
    </rPh>
    <rPh sb="3" eb="4">
      <t>ナガ</t>
    </rPh>
    <phoneticPr fontId="5"/>
  </si>
  <si>
    <t>シャワ－混合水栓</t>
    <rPh sb="4" eb="6">
      <t>コンゴウ</t>
    </rPh>
    <rPh sb="6" eb="8">
      <t>スイセン</t>
    </rPh>
    <phoneticPr fontId="5"/>
  </si>
  <si>
    <t>サーモ―式　節水型(空気混入)</t>
    <rPh sb="4" eb="5">
      <t>シキ</t>
    </rPh>
    <rPh sb="6" eb="9">
      <t>セッスイガタ</t>
    </rPh>
    <rPh sb="10" eb="12">
      <t>クウキ</t>
    </rPh>
    <rPh sb="12" eb="14">
      <t>コンニュウ</t>
    </rPh>
    <phoneticPr fontId="5"/>
  </si>
  <si>
    <t>横水栓（自在形)</t>
    <rPh sb="0" eb="3">
      <t>ヨコスイセン</t>
    </rPh>
    <rPh sb="4" eb="7">
      <t>ジザイガタ</t>
    </rPh>
    <phoneticPr fontId="5"/>
  </si>
  <si>
    <t>横水栓(吐水口回転形)</t>
    <rPh sb="0" eb="3">
      <t>ヨコスイセン</t>
    </rPh>
    <rPh sb="4" eb="7">
      <t>トスイコウ</t>
    </rPh>
    <rPh sb="7" eb="10">
      <t>カイテンカタ</t>
    </rPh>
    <phoneticPr fontId="5"/>
  </si>
  <si>
    <t>13-F7</t>
  </si>
  <si>
    <t>立水栓(ホース接続形)</t>
    <rPh sb="0" eb="3">
      <t>タテスイセン</t>
    </rPh>
    <rPh sb="7" eb="10">
      <t>セツゾクカタ</t>
    </rPh>
    <phoneticPr fontId="5"/>
  </si>
  <si>
    <t>13mm水栓、散水栓ボックスWB-13</t>
    <rPh sb="4" eb="6">
      <t>スイセン</t>
    </rPh>
    <rPh sb="7" eb="10">
      <t>サンスイセン</t>
    </rPh>
    <phoneticPr fontId="5"/>
  </si>
  <si>
    <t>ベビーチェア</t>
  </si>
  <si>
    <t>平面設置形</t>
    <rPh sb="0" eb="4">
      <t>ヘイメンセッチ</t>
    </rPh>
    <rPh sb="4" eb="5">
      <t>カタ</t>
    </rPh>
    <phoneticPr fontId="5"/>
  </si>
  <si>
    <t>着替えシート</t>
    <rPh sb="0" eb="2">
      <t>キガ</t>
    </rPh>
    <phoneticPr fontId="5"/>
  </si>
  <si>
    <t>1500×600　折りたたみ式</t>
    <rPh sb="9" eb="10">
      <t>オ</t>
    </rPh>
    <rPh sb="14" eb="15">
      <t>シキ</t>
    </rPh>
    <phoneticPr fontId="5"/>
  </si>
  <si>
    <t>ハンドドライヤー</t>
  </si>
  <si>
    <t>壁掛形ヒータなし　1φ100V650W</t>
    <rPh sb="0" eb="2">
      <t>カベカケ</t>
    </rPh>
    <rPh sb="2" eb="3">
      <t>カタ</t>
    </rPh>
    <phoneticPr fontId="5"/>
  </si>
  <si>
    <t>枚</t>
    <rPh sb="0" eb="1">
      <t>マイ</t>
    </rPh>
    <phoneticPr fontId="15"/>
  </si>
  <si>
    <t>台</t>
    <rPh sb="0" eb="1">
      <t>ダイ</t>
    </rPh>
    <phoneticPr fontId="15"/>
  </si>
  <si>
    <t>給水設備</t>
    <rPh sb="0" eb="4">
      <t>キュウスイセツビ</t>
    </rPh>
    <phoneticPr fontId="15"/>
  </si>
  <si>
    <t>受水タンク</t>
    <rPh sb="0" eb="2">
      <t>ジュスイ</t>
    </rPh>
    <phoneticPr fontId="15"/>
  </si>
  <si>
    <t>TW-1</t>
    <phoneticPr fontId="15"/>
  </si>
  <si>
    <t>PU-1</t>
    <phoneticPr fontId="15"/>
  </si>
  <si>
    <t>WF-1</t>
    <phoneticPr fontId="15"/>
  </si>
  <si>
    <t>173L/min　29m　1.1kW×2</t>
    <phoneticPr fontId="15"/>
  </si>
  <si>
    <t>自動運転形</t>
    <rPh sb="0" eb="5">
      <t>ジドウウンテンガタ</t>
    </rPh>
    <phoneticPr fontId="15"/>
  </si>
  <si>
    <t>基</t>
    <rPh sb="0" eb="1">
      <t>キ</t>
    </rPh>
    <phoneticPr fontId="15"/>
  </si>
  <si>
    <t>水道用硬質塩化ビニル</t>
  </si>
  <si>
    <t>ライニング鋼管SGP-VB</t>
  </si>
  <si>
    <t>屋内一般</t>
    <rPh sb="0" eb="2">
      <t>オクナイ</t>
    </rPh>
    <rPh sb="2" eb="4">
      <t>イッパン</t>
    </rPh>
    <phoneticPr fontId="15"/>
  </si>
  <si>
    <t>水道用耐衝撃性</t>
    <phoneticPr fontId="15"/>
  </si>
  <si>
    <t>硬質ポリ塩化ビニル管HIVP</t>
    <phoneticPr fontId="15"/>
  </si>
  <si>
    <t>機械室・便所</t>
    <rPh sb="0" eb="3">
      <t>キカイシツ</t>
    </rPh>
    <rPh sb="4" eb="6">
      <t>ベンジョ</t>
    </rPh>
    <phoneticPr fontId="15"/>
  </si>
  <si>
    <t>青銅　ねじ　5K</t>
    <rPh sb="0" eb="2">
      <t>セイドウ</t>
    </rPh>
    <phoneticPr fontId="15"/>
  </si>
  <si>
    <t>青銅　ねじ　10K</t>
    <rPh sb="0" eb="2">
      <t>セイドウ</t>
    </rPh>
    <phoneticPr fontId="15"/>
  </si>
  <si>
    <t>バタフライ弁</t>
    <rPh sb="5" eb="6">
      <t>ベン</t>
    </rPh>
    <phoneticPr fontId="15"/>
  </si>
  <si>
    <t>鋳鉄　フランジ　5K</t>
    <rPh sb="0" eb="2">
      <t>チュウテツ</t>
    </rPh>
    <phoneticPr fontId="15"/>
  </si>
  <si>
    <t>鋳鉄　フランジ形スイング　10K</t>
    <rPh sb="0" eb="2">
      <t>チュウテツ</t>
    </rPh>
    <rPh sb="7" eb="8">
      <t>カタ</t>
    </rPh>
    <phoneticPr fontId="15"/>
  </si>
  <si>
    <t>定水位調整弁</t>
    <rPh sb="0" eb="3">
      <t>テイスイイ</t>
    </rPh>
    <rPh sb="3" eb="6">
      <t>チョウセイベン</t>
    </rPh>
    <phoneticPr fontId="15"/>
  </si>
  <si>
    <t>ボールタップ</t>
    <phoneticPr fontId="15"/>
  </si>
  <si>
    <t>電極棒</t>
    <rPh sb="0" eb="3">
      <t>デンキョクボウ</t>
    </rPh>
    <phoneticPr fontId="15"/>
  </si>
  <si>
    <t>3P</t>
    <phoneticPr fontId="15"/>
  </si>
  <si>
    <t>5P</t>
    <phoneticPr fontId="15"/>
  </si>
  <si>
    <t>電磁弁</t>
    <rPh sb="0" eb="3">
      <t>デンジベン</t>
    </rPh>
    <phoneticPr fontId="15"/>
  </si>
  <si>
    <t>FRP　二槽式　74.8ｍ3</t>
    <rPh sb="4" eb="7">
      <t>ニソウシキ</t>
    </rPh>
    <phoneticPr fontId="15"/>
  </si>
  <si>
    <t>緊急遮断弁65A×2</t>
    <rPh sb="0" eb="2">
      <t>キンキュウ</t>
    </rPh>
    <rPh sb="2" eb="5">
      <t>シャダンベン</t>
    </rPh>
    <phoneticPr fontId="15"/>
  </si>
  <si>
    <t>フレキシブルジョイント</t>
    <phoneticPr fontId="15"/>
  </si>
  <si>
    <t>防振接手</t>
    <rPh sb="0" eb="4">
      <t>ボウシンツギテ</t>
    </rPh>
    <phoneticPr fontId="15"/>
  </si>
  <si>
    <t>形鋼振れ止め支持</t>
    <rPh sb="0" eb="2">
      <t>ケイコウ</t>
    </rPh>
    <rPh sb="2" eb="3">
      <t>フ</t>
    </rPh>
    <rPh sb="4" eb="5">
      <t>ト</t>
    </rPh>
    <rPh sb="6" eb="8">
      <t>シジ</t>
    </rPh>
    <phoneticPr fontId="15"/>
  </si>
  <si>
    <t>スリーブ</t>
    <phoneticPr fontId="15"/>
  </si>
  <si>
    <t>総合調整費</t>
    <rPh sb="0" eb="5">
      <t>ソウゴウチョウセイヒ</t>
    </rPh>
    <phoneticPr fontId="15"/>
  </si>
  <si>
    <t>文字標識</t>
    <rPh sb="0" eb="4">
      <t>モジヒョウシキ</t>
    </rPh>
    <phoneticPr fontId="15"/>
  </si>
  <si>
    <t>搬入費</t>
    <rPh sb="0" eb="3">
      <t>ハンニュウヒ</t>
    </rPh>
    <phoneticPr fontId="15"/>
  </si>
  <si>
    <t>PU-2</t>
    <phoneticPr fontId="15"/>
  </si>
  <si>
    <t>WF-2</t>
    <phoneticPr fontId="15"/>
  </si>
  <si>
    <t>152L/min　29m　1.1kW×2</t>
    <phoneticPr fontId="15"/>
  </si>
  <si>
    <t>仕切弁(管端防食)</t>
    <rPh sb="0" eb="3">
      <t>シキリベン</t>
    </rPh>
    <phoneticPr fontId="15"/>
  </si>
  <si>
    <t>仕切弁(ライニング)</t>
    <rPh sb="0" eb="3">
      <t>シキリベン</t>
    </rPh>
    <phoneticPr fontId="15"/>
  </si>
  <si>
    <t>逆止弁(ライニング)</t>
    <rPh sb="0" eb="3">
      <t>ギャクシベン</t>
    </rPh>
    <phoneticPr fontId="15"/>
  </si>
  <si>
    <t>アルミ　ウェーハー形ゴムシート　10K</t>
    <rPh sb="9" eb="10">
      <t>カタ</t>
    </rPh>
    <phoneticPr fontId="15"/>
  </si>
  <si>
    <t>合成ゴム</t>
    <rPh sb="0" eb="2">
      <t>ゴウセイ</t>
    </rPh>
    <phoneticPr fontId="15"/>
  </si>
  <si>
    <t>ベローズ</t>
    <phoneticPr fontId="15"/>
  </si>
  <si>
    <t>衛生　4,947㎡</t>
    <rPh sb="0" eb="2">
      <t>エイセイ</t>
    </rPh>
    <phoneticPr fontId="15"/>
  </si>
  <si>
    <t>自動塩素滅菌装置</t>
  </si>
  <si>
    <t>小形給水ポンプユニット</t>
  </si>
  <si>
    <t>給湯設備</t>
    <rPh sb="0" eb="4">
      <t>キュウトウセツビ</t>
    </rPh>
    <phoneticPr fontId="15"/>
  </si>
  <si>
    <t>ヒートポンプ給湯器</t>
    <rPh sb="6" eb="9">
      <t>キュウトウキ</t>
    </rPh>
    <phoneticPr fontId="15"/>
  </si>
  <si>
    <t>WHP-1</t>
    <phoneticPr fontId="15"/>
  </si>
  <si>
    <t>370L</t>
    <phoneticPr fontId="15"/>
  </si>
  <si>
    <t>銅管</t>
    <rPh sb="0" eb="2">
      <t>ドウカン</t>
    </rPh>
    <phoneticPr fontId="15"/>
  </si>
  <si>
    <t>屋内一般</t>
    <rPh sb="0" eb="4">
      <t>オクナイイッパン</t>
    </rPh>
    <phoneticPr fontId="15"/>
  </si>
  <si>
    <t>保温</t>
    <rPh sb="0" eb="2">
      <t>ホオン</t>
    </rPh>
    <phoneticPr fontId="15"/>
  </si>
  <si>
    <t>排水設備</t>
    <rPh sb="0" eb="4">
      <t>ハイスイセツビ</t>
    </rPh>
    <phoneticPr fontId="15"/>
  </si>
  <si>
    <t>PD-1</t>
    <phoneticPr fontId="15"/>
  </si>
  <si>
    <t>排水用水中モーターポンプ</t>
    <rPh sb="0" eb="3">
      <t>ハイスイヨウ</t>
    </rPh>
    <rPh sb="3" eb="5">
      <t>スイチュウ</t>
    </rPh>
    <phoneticPr fontId="15"/>
  </si>
  <si>
    <t>680L/min　10m　3.7kW</t>
  </si>
  <si>
    <t>PD-2</t>
    <phoneticPr fontId="15"/>
  </si>
  <si>
    <t>480L/min　10m　2.2kW</t>
  </si>
  <si>
    <t>汚水用</t>
    <rPh sb="0" eb="2">
      <t>オスイ</t>
    </rPh>
    <rPh sb="2" eb="3">
      <t>ヨウ</t>
    </rPh>
    <phoneticPr fontId="15"/>
  </si>
  <si>
    <t>汚物用</t>
    <rPh sb="0" eb="3">
      <t>オブツヨウ</t>
    </rPh>
    <phoneticPr fontId="15"/>
  </si>
  <si>
    <t>硬質ポリ塩化ビニル管VP</t>
    <rPh sb="0" eb="2">
      <t>コウシツ</t>
    </rPh>
    <rPh sb="4" eb="6">
      <t>エンカ</t>
    </rPh>
    <rPh sb="9" eb="10">
      <t>カン</t>
    </rPh>
    <phoneticPr fontId="15"/>
  </si>
  <si>
    <t>仕切弁</t>
    <rPh sb="0" eb="3">
      <t>シキリベン</t>
    </rPh>
    <phoneticPr fontId="15"/>
  </si>
  <si>
    <t>逆止弁</t>
    <rPh sb="0" eb="3">
      <t>ギャクシベン</t>
    </rPh>
    <phoneticPr fontId="15"/>
  </si>
  <si>
    <t>床上掃除口</t>
    <rPh sb="0" eb="2">
      <t>ユカウエ</t>
    </rPh>
    <rPh sb="2" eb="5">
      <t>ソウジクチ</t>
    </rPh>
    <phoneticPr fontId="15"/>
  </si>
  <si>
    <t>COA</t>
    <phoneticPr fontId="15"/>
  </si>
  <si>
    <t>COB</t>
    <phoneticPr fontId="15"/>
  </si>
  <si>
    <t>床排水トラップ</t>
    <rPh sb="0" eb="3">
      <t>ユカハイスイ</t>
    </rPh>
    <phoneticPr fontId="15"/>
  </si>
  <si>
    <t>洗濯機用トラップ</t>
    <rPh sb="0" eb="4">
      <t>センタクキヨウ</t>
    </rPh>
    <phoneticPr fontId="15"/>
  </si>
  <si>
    <t>防水</t>
    <rPh sb="0" eb="2">
      <t>ボウスイ</t>
    </rPh>
    <phoneticPr fontId="15"/>
  </si>
  <si>
    <t>通気金物</t>
    <rPh sb="0" eb="2">
      <t>ツウキ</t>
    </rPh>
    <rPh sb="2" eb="4">
      <t>カナモノ</t>
    </rPh>
    <phoneticPr fontId="15"/>
  </si>
  <si>
    <t>消火設備</t>
    <rPh sb="0" eb="4">
      <t>ショウカセツビ</t>
    </rPh>
    <phoneticPr fontId="15"/>
  </si>
  <si>
    <t>屋内消火栓設備</t>
    <rPh sb="0" eb="2">
      <t>オクナイ</t>
    </rPh>
    <rPh sb="2" eb="5">
      <t>ショウカセン</t>
    </rPh>
    <rPh sb="5" eb="7">
      <t>セツビ</t>
    </rPh>
    <phoneticPr fontId="15"/>
  </si>
  <si>
    <t>連結散水設備</t>
    <rPh sb="0" eb="4">
      <t>レンケツサンスイ</t>
    </rPh>
    <rPh sb="4" eb="6">
      <t>セツビ</t>
    </rPh>
    <phoneticPr fontId="15"/>
  </si>
  <si>
    <t>不活性ガス消火設備</t>
    <rPh sb="0" eb="3">
      <t>フカッセイ</t>
    </rPh>
    <rPh sb="5" eb="9">
      <t>ショウカセツビ</t>
    </rPh>
    <phoneticPr fontId="15"/>
  </si>
  <si>
    <t>屋外給水設備</t>
    <rPh sb="0" eb="2">
      <t>オクガイ</t>
    </rPh>
    <rPh sb="2" eb="4">
      <t>キュウスイ</t>
    </rPh>
    <rPh sb="4" eb="6">
      <t>セツビ</t>
    </rPh>
    <phoneticPr fontId="15"/>
  </si>
  <si>
    <t>水道用ポリエチレン二重管</t>
    <rPh sb="0" eb="3">
      <t>スイドウヨウ</t>
    </rPh>
    <rPh sb="9" eb="12">
      <t>ニジュウカン</t>
    </rPh>
    <phoneticPr fontId="15"/>
  </si>
  <si>
    <t>地中</t>
    <rPh sb="0" eb="2">
      <t>チチュウ</t>
    </rPh>
    <phoneticPr fontId="15"/>
  </si>
  <si>
    <t>金属継手</t>
    <rPh sb="0" eb="4">
      <t>キンゾクツギテ</t>
    </rPh>
    <phoneticPr fontId="15"/>
  </si>
  <si>
    <t>量水器　取付</t>
    <rPh sb="0" eb="3">
      <t>リョウスイキ</t>
    </rPh>
    <rPh sb="4" eb="6">
      <t>トリツケ</t>
    </rPh>
    <phoneticPr fontId="15"/>
  </si>
  <si>
    <t>フレキシブルジョイント桝</t>
    <rPh sb="11" eb="12">
      <t>マス</t>
    </rPh>
    <phoneticPr fontId="15"/>
  </si>
  <si>
    <t>地中埋設票</t>
    <rPh sb="0" eb="2">
      <t>チチュウ</t>
    </rPh>
    <rPh sb="2" eb="5">
      <t>マイセツヒョウ</t>
    </rPh>
    <phoneticPr fontId="15"/>
  </si>
  <si>
    <t>鉄製</t>
    <rPh sb="0" eb="2">
      <t>テツセイ</t>
    </rPh>
    <phoneticPr fontId="15"/>
  </si>
  <si>
    <t>埋設表示テープ</t>
    <rPh sb="0" eb="2">
      <t>マイセツ</t>
    </rPh>
    <rPh sb="2" eb="4">
      <t>ヒョウジ</t>
    </rPh>
    <phoneticPr fontId="15"/>
  </si>
  <si>
    <t>150幅</t>
    <rPh sb="3" eb="4">
      <t>ハバ</t>
    </rPh>
    <phoneticPr fontId="15"/>
  </si>
  <si>
    <t>土工事</t>
    <rPh sb="0" eb="3">
      <t>ドコウジ</t>
    </rPh>
    <phoneticPr fontId="15"/>
  </si>
  <si>
    <t>根切り</t>
    <rPh sb="0" eb="2">
      <t>ネギリ</t>
    </rPh>
    <phoneticPr fontId="15"/>
  </si>
  <si>
    <t>保護砂</t>
    <rPh sb="0" eb="3">
      <t>ホゴスナ</t>
    </rPh>
    <phoneticPr fontId="15"/>
  </si>
  <si>
    <t>埋戻し</t>
    <rPh sb="0" eb="2">
      <t>ウメモド</t>
    </rPh>
    <phoneticPr fontId="15"/>
  </si>
  <si>
    <t>発生土処理</t>
    <rPh sb="0" eb="3">
      <t>ハッセイド</t>
    </rPh>
    <rPh sb="3" eb="5">
      <t>ショリ</t>
    </rPh>
    <phoneticPr fontId="15"/>
  </si>
  <si>
    <t>構内敷ならし</t>
    <rPh sb="0" eb="2">
      <t>コウナイ</t>
    </rPh>
    <rPh sb="2" eb="3">
      <t>シ</t>
    </rPh>
    <phoneticPr fontId="15"/>
  </si>
  <si>
    <t>保護砂　埋戻し</t>
    <rPh sb="0" eb="3">
      <t>ホゴスナ</t>
    </rPh>
    <rPh sb="4" eb="6">
      <t>ウメモド</t>
    </rPh>
    <phoneticPr fontId="15"/>
  </si>
  <si>
    <t>屋外排水設備</t>
    <rPh sb="0" eb="2">
      <t>オクガイ</t>
    </rPh>
    <rPh sb="2" eb="4">
      <t>ハイスイ</t>
    </rPh>
    <rPh sb="4" eb="6">
      <t>セツビ</t>
    </rPh>
    <phoneticPr fontId="15"/>
  </si>
  <si>
    <t>13-F5(泡沫)</t>
    <rPh sb="6" eb="8">
      <t>ホウマツ</t>
    </rPh>
    <phoneticPr fontId="15"/>
  </si>
  <si>
    <t>プラスチック桝</t>
    <rPh sb="6" eb="7">
      <t>マス</t>
    </rPh>
    <phoneticPr fontId="15"/>
  </si>
  <si>
    <t>インバート桝</t>
    <rPh sb="5" eb="6">
      <t>マス</t>
    </rPh>
    <phoneticPr fontId="15"/>
  </si>
  <si>
    <t>樹脂ふた</t>
    <rPh sb="0" eb="2">
      <t>ジュシ</t>
    </rPh>
    <phoneticPr fontId="15"/>
  </si>
  <si>
    <t>コンクリート桝</t>
    <rPh sb="6" eb="7">
      <t>マス</t>
    </rPh>
    <phoneticPr fontId="15"/>
  </si>
  <si>
    <t>汚水桝　1</t>
    <rPh sb="0" eb="3">
      <t>オスイマス</t>
    </rPh>
    <phoneticPr fontId="15"/>
  </si>
  <si>
    <t>汚水桝　2</t>
    <rPh sb="0" eb="3">
      <t>オスイマス</t>
    </rPh>
    <phoneticPr fontId="15"/>
  </si>
  <si>
    <t>汚水桝　3</t>
    <rPh sb="0" eb="3">
      <t>オスイマス</t>
    </rPh>
    <phoneticPr fontId="15"/>
  </si>
  <si>
    <t>汚水桝　4</t>
    <rPh sb="0" eb="3">
      <t>オスイマス</t>
    </rPh>
    <phoneticPr fontId="15"/>
  </si>
  <si>
    <t>汚水桝　5</t>
    <rPh sb="0" eb="3">
      <t>オスイマス</t>
    </rPh>
    <phoneticPr fontId="15"/>
  </si>
  <si>
    <t>汚水桝　6</t>
    <rPh sb="0" eb="3">
      <t>オスイマス</t>
    </rPh>
    <phoneticPr fontId="15"/>
  </si>
  <si>
    <t>汚水桝　7</t>
    <rPh sb="0" eb="3">
      <t>オスイマス</t>
    </rPh>
    <phoneticPr fontId="15"/>
  </si>
  <si>
    <t>汚水桝　8</t>
    <rPh sb="0" eb="3">
      <t>オスイマス</t>
    </rPh>
    <phoneticPr fontId="15"/>
  </si>
  <si>
    <t>汚水桝　9</t>
    <rPh sb="0" eb="3">
      <t>オスイマス</t>
    </rPh>
    <phoneticPr fontId="15"/>
  </si>
  <si>
    <t>汚水桝　10</t>
    <rPh sb="0" eb="3">
      <t>オスイマス</t>
    </rPh>
    <phoneticPr fontId="15"/>
  </si>
  <si>
    <t>汚水桝　11</t>
    <rPh sb="0" eb="3">
      <t>オスイマス</t>
    </rPh>
    <phoneticPr fontId="15"/>
  </si>
  <si>
    <t>汚水桝　12</t>
    <rPh sb="0" eb="3">
      <t>オスイマス</t>
    </rPh>
    <phoneticPr fontId="15"/>
  </si>
  <si>
    <t>アスファルト舗装</t>
    <rPh sb="6" eb="8">
      <t>ホソウ</t>
    </rPh>
    <phoneticPr fontId="15"/>
  </si>
  <si>
    <t>500㎡未満</t>
    <rPh sb="4" eb="6">
      <t>ミマン</t>
    </rPh>
    <phoneticPr fontId="15"/>
  </si>
  <si>
    <t>クラッシャラン</t>
    <phoneticPr fontId="15"/>
  </si>
  <si>
    <t>厚さ15㎝　車道路　再生材</t>
    <rPh sb="0" eb="1">
      <t>アツ</t>
    </rPh>
    <rPh sb="6" eb="7">
      <t>クルマ</t>
    </rPh>
    <rPh sb="7" eb="9">
      <t>ドウロ</t>
    </rPh>
    <rPh sb="10" eb="13">
      <t>サイセイザイ</t>
    </rPh>
    <phoneticPr fontId="15"/>
  </si>
  <si>
    <t>厚さ15㎝</t>
    <rPh sb="0" eb="1">
      <t>アツ</t>
    </rPh>
    <phoneticPr fontId="15"/>
  </si>
  <si>
    <t>路盤材締固め</t>
    <rPh sb="0" eb="3">
      <t>ロバンザイ</t>
    </rPh>
    <rPh sb="3" eb="5">
      <t>シメカタ</t>
    </rPh>
    <phoneticPr fontId="15"/>
  </si>
  <si>
    <t>A-5-15　再生密粒　再生ｸﾗｯｼｬﾗﾝ</t>
    <rPh sb="7" eb="9">
      <t>サイセイ</t>
    </rPh>
    <rPh sb="9" eb="11">
      <t>ミツツブ</t>
    </rPh>
    <rPh sb="12" eb="14">
      <t>サイセイ</t>
    </rPh>
    <phoneticPr fontId="15"/>
  </si>
  <si>
    <t>舗装版切断</t>
    <rPh sb="0" eb="3">
      <t>ホソウバン</t>
    </rPh>
    <rPh sb="3" eb="5">
      <t>セツダン</t>
    </rPh>
    <phoneticPr fontId="15"/>
  </si>
  <si>
    <t>ｱｽﾌｧﾙﾄ舗装版厚15㎝以下</t>
    <rPh sb="6" eb="9">
      <t>ホソウバン</t>
    </rPh>
    <rPh sb="9" eb="10">
      <t>アツ</t>
    </rPh>
    <rPh sb="13" eb="15">
      <t>イカ</t>
    </rPh>
    <phoneticPr fontId="15"/>
  </si>
  <si>
    <t>舗装版破砕</t>
    <rPh sb="0" eb="3">
      <t>ホソウバン</t>
    </rPh>
    <rPh sb="3" eb="5">
      <t>ハサイ</t>
    </rPh>
    <phoneticPr fontId="15"/>
  </si>
  <si>
    <t>ｱｽﾌｧﾙﾄ舗装　騒音対策必要</t>
    <rPh sb="6" eb="8">
      <t>ホソウ</t>
    </rPh>
    <rPh sb="9" eb="13">
      <t>ソウオンタイサク</t>
    </rPh>
    <rPh sb="13" eb="15">
      <t>ヒツヨウ</t>
    </rPh>
    <phoneticPr fontId="15"/>
  </si>
  <si>
    <t>積込有り　舗装版厚15㎝以下</t>
    <rPh sb="0" eb="2">
      <t>ツミコミ</t>
    </rPh>
    <rPh sb="2" eb="3">
      <t>ア</t>
    </rPh>
    <rPh sb="5" eb="8">
      <t>ホソウバン</t>
    </rPh>
    <rPh sb="8" eb="9">
      <t>アツ</t>
    </rPh>
    <rPh sb="12" eb="14">
      <t>イカ</t>
    </rPh>
    <phoneticPr fontId="15"/>
  </si>
  <si>
    <t>舗装機械運搬</t>
    <rPh sb="0" eb="2">
      <t>ホソウ</t>
    </rPh>
    <rPh sb="2" eb="4">
      <t>キカイ</t>
    </rPh>
    <rPh sb="4" eb="6">
      <t>ウンパン</t>
    </rPh>
    <phoneticPr fontId="15"/>
  </si>
  <si>
    <t>振動ローラ</t>
    <rPh sb="0" eb="2">
      <t>シンドウ</t>
    </rPh>
    <phoneticPr fontId="15"/>
  </si>
  <si>
    <t>モーターグレーダ</t>
    <phoneticPr fontId="15"/>
  </si>
  <si>
    <t>アスファルトフィニッシャ</t>
    <phoneticPr fontId="15"/>
  </si>
  <si>
    <t>往復</t>
    <rPh sb="0" eb="2">
      <t>オウフク</t>
    </rPh>
    <phoneticPr fontId="15"/>
  </si>
  <si>
    <t>発生材処分</t>
    <rPh sb="0" eb="3">
      <t>ハッセイザイ</t>
    </rPh>
    <rPh sb="3" eb="5">
      <t>ショブン</t>
    </rPh>
    <phoneticPr fontId="15"/>
  </si>
  <si>
    <t>アスファルト殻</t>
    <rPh sb="6" eb="7">
      <t>ガラ</t>
    </rPh>
    <phoneticPr fontId="15"/>
  </si>
  <si>
    <t>路盤材敷ならし</t>
    <rPh sb="0" eb="3">
      <t>ロバンザイ</t>
    </rPh>
    <rPh sb="3" eb="4">
      <t>フ</t>
    </rPh>
    <phoneticPr fontId="15"/>
  </si>
  <si>
    <t>㈱八重山工業</t>
    <rPh sb="1" eb="4">
      <t>ヤエヤマ</t>
    </rPh>
    <rPh sb="4" eb="6">
      <t>コウギョウ</t>
    </rPh>
    <phoneticPr fontId="15"/>
  </si>
  <si>
    <t>バックホウ0.28ｍ3</t>
    <phoneticPr fontId="15"/>
  </si>
  <si>
    <t>現場～久部良港8km～石垣港～㈱八重山工業3.8km</t>
    <rPh sb="0" eb="2">
      <t>ゲンバ</t>
    </rPh>
    <rPh sb="3" eb="6">
      <t>クブラ</t>
    </rPh>
    <rPh sb="6" eb="7">
      <t>ミナト</t>
    </rPh>
    <rPh sb="11" eb="14">
      <t>イシガキミナト</t>
    </rPh>
    <rPh sb="16" eb="19">
      <t>ヤエヤマ</t>
    </rPh>
    <rPh sb="19" eb="21">
      <t>コウギョウ</t>
    </rPh>
    <phoneticPr fontId="15"/>
  </si>
  <si>
    <t>ダンプトラック　4t積</t>
    <rPh sb="10" eb="11">
      <t>ツミ</t>
    </rPh>
    <phoneticPr fontId="15"/>
  </si>
  <si>
    <t>フート弁</t>
    <rPh sb="3" eb="4">
      <t>ベン</t>
    </rPh>
    <phoneticPr fontId="15"/>
  </si>
  <si>
    <t>SUS製　ｻｸｼｮﾝｶﾊﾞｰ付き</t>
    <rPh sb="3" eb="4">
      <t>セイ</t>
    </rPh>
    <rPh sb="14" eb="15">
      <t>ツ</t>
    </rPh>
    <phoneticPr fontId="15"/>
  </si>
  <si>
    <t>間接排水口</t>
    <rPh sb="0" eb="5">
      <t>カンセツハイスイクチ</t>
    </rPh>
    <phoneticPr fontId="15"/>
  </si>
  <si>
    <t>汚水桝　13</t>
    <rPh sb="0" eb="3">
      <t>オスイマス</t>
    </rPh>
    <phoneticPr fontId="15"/>
  </si>
  <si>
    <t>インバート桝(切替桝)</t>
    <rPh sb="5" eb="6">
      <t>マス</t>
    </rPh>
    <rPh sb="7" eb="9">
      <t>キリカエ</t>
    </rPh>
    <rPh sb="9" eb="10">
      <t>マス</t>
    </rPh>
    <phoneticPr fontId="15"/>
  </si>
  <si>
    <t>インバート桝(トラップ桝)</t>
    <rPh sb="5" eb="6">
      <t>マス</t>
    </rPh>
    <rPh sb="11" eb="12">
      <t>マス</t>
    </rPh>
    <phoneticPr fontId="15"/>
  </si>
  <si>
    <t>消火機器</t>
    <rPh sb="0" eb="4">
      <t>ショウカキキ</t>
    </rPh>
    <phoneticPr fontId="15"/>
  </si>
  <si>
    <t>諸経費</t>
    <rPh sb="0" eb="3">
      <t>ショケイヒ</t>
    </rPh>
    <phoneticPr fontId="15"/>
  </si>
  <si>
    <t>(1)</t>
    <phoneticPr fontId="15"/>
  </si>
  <si>
    <t>2380L</t>
    <phoneticPr fontId="15"/>
  </si>
  <si>
    <t>2000L</t>
    <phoneticPr fontId="15"/>
  </si>
  <si>
    <t>2700L</t>
    <phoneticPr fontId="15"/>
  </si>
  <si>
    <t>1</t>
  </si>
  <si>
    <t>サドル分水栓</t>
    <rPh sb="3" eb="6">
      <t>ブンスイセン</t>
    </rPh>
    <phoneticPr fontId="15"/>
  </si>
  <si>
    <t>75A×25A</t>
    <phoneticPr fontId="15"/>
  </si>
  <si>
    <t>間接給水口</t>
    <rPh sb="0" eb="2">
      <t>カンセツ</t>
    </rPh>
    <rPh sb="2" eb="4">
      <t>キュウスイ</t>
    </rPh>
    <rPh sb="4" eb="5">
      <t>クチ</t>
    </rPh>
    <phoneticPr fontId="15"/>
  </si>
  <si>
    <t>EM-CEEケーブル</t>
    <phoneticPr fontId="15"/>
  </si>
  <si>
    <t>1.25mm2-3C</t>
    <phoneticPr fontId="15"/>
  </si>
  <si>
    <t>管内</t>
    <rPh sb="0" eb="2">
      <t>カンナイ</t>
    </rPh>
    <phoneticPr fontId="15"/>
  </si>
  <si>
    <t>1.25mm2-5C</t>
    <phoneticPr fontId="15"/>
  </si>
  <si>
    <t>電線管</t>
    <rPh sb="0" eb="3">
      <t>デンセンカン</t>
    </rPh>
    <phoneticPr fontId="15"/>
  </si>
  <si>
    <t>露出</t>
    <rPh sb="0" eb="2">
      <t>ロシュツ</t>
    </rPh>
    <phoneticPr fontId="15"/>
  </si>
  <si>
    <t>HIVE22</t>
    <phoneticPr fontId="15"/>
  </si>
  <si>
    <t>プルボックス</t>
    <phoneticPr fontId="15"/>
  </si>
  <si>
    <t>SS150x150x100-WP-V</t>
    <phoneticPr fontId="15"/>
  </si>
  <si>
    <t>電極結線</t>
    <rPh sb="0" eb="2">
      <t>デンキョク</t>
    </rPh>
    <rPh sb="2" eb="4">
      <t>ケッセン</t>
    </rPh>
    <phoneticPr fontId="15"/>
  </si>
  <si>
    <t>(2)</t>
    <phoneticPr fontId="15"/>
  </si>
  <si>
    <t>配管工事費</t>
    <rPh sb="0" eb="5">
      <t>ハイカンコウジヒ</t>
    </rPh>
    <phoneticPr fontId="15"/>
  </si>
  <si>
    <t>電気工事費</t>
    <rPh sb="0" eb="5">
      <t>デンキコウジヒ</t>
    </rPh>
    <phoneticPr fontId="15"/>
  </si>
  <si>
    <t>現場経費</t>
    <rPh sb="0" eb="4">
      <t>ゲンバケイヒ</t>
    </rPh>
    <phoneticPr fontId="15"/>
  </si>
  <si>
    <t>屋外給水設備</t>
    <rPh sb="0" eb="2">
      <t>オクガイ</t>
    </rPh>
    <rPh sb="2" eb="6">
      <t>キュウスイセツビ</t>
    </rPh>
    <phoneticPr fontId="15"/>
  </si>
  <si>
    <t>屋外排水設備</t>
    <rPh sb="0" eb="6">
      <t>オクガイハイスイセツビ</t>
    </rPh>
    <phoneticPr fontId="15"/>
  </si>
  <si>
    <t>空気調和設備工事</t>
  </si>
  <si>
    <t>換気設備工事</t>
    <rPh sb="0" eb="6">
      <t>カンキセツビコウジ</t>
    </rPh>
    <phoneticPr fontId="13"/>
  </si>
  <si>
    <t>ピット内</t>
    <rPh sb="3" eb="4">
      <t>ナイ</t>
    </rPh>
    <phoneticPr fontId="15"/>
  </si>
  <si>
    <t>天井内</t>
    <rPh sb="0" eb="3">
      <t>テンジョウナイ</t>
    </rPh>
    <phoneticPr fontId="15"/>
  </si>
  <si>
    <t>SC-3　859H</t>
    <phoneticPr fontId="15"/>
  </si>
  <si>
    <t>SC-3　1241H</t>
    <phoneticPr fontId="15"/>
  </si>
  <si>
    <t>石垣港～久部良港</t>
    <phoneticPr fontId="15"/>
  </si>
  <si>
    <t>久部良港～現場8km</t>
    <phoneticPr fontId="15"/>
  </si>
  <si>
    <t>運転日</t>
    <rPh sb="0" eb="3">
      <t>ウンテンビ</t>
    </rPh>
    <phoneticPr fontId="15"/>
  </si>
  <si>
    <t>運搬費(海上)</t>
    <rPh sb="0" eb="3">
      <t>ウンパンヒ</t>
    </rPh>
    <rPh sb="4" eb="6">
      <t>カイジョウ</t>
    </rPh>
    <phoneticPr fontId="15"/>
  </si>
  <si>
    <t>管材類(給水菅・給湯管)</t>
    <rPh sb="0" eb="2">
      <t>カンザイ</t>
    </rPh>
    <rPh sb="2" eb="3">
      <t>ルイ</t>
    </rPh>
    <rPh sb="4" eb="6">
      <t>キュウスイ</t>
    </rPh>
    <rPh sb="6" eb="7">
      <t>カン</t>
    </rPh>
    <rPh sb="8" eb="11">
      <t>キュウトウカン</t>
    </rPh>
    <phoneticPr fontId="15"/>
  </si>
  <si>
    <t>ﾄﾗｯｸ4t積(全長10m未満,荷台6.2x2.1)</t>
    <rPh sb="6" eb="7">
      <t>ツミ</t>
    </rPh>
    <rPh sb="13" eb="15">
      <t>ミマン</t>
    </rPh>
    <rPh sb="16" eb="18">
      <t>ニダイ</t>
    </rPh>
    <phoneticPr fontId="15"/>
  </si>
  <si>
    <t>運搬費(与那国)</t>
    <rPh sb="0" eb="3">
      <t>ウンパンヒ</t>
    </rPh>
    <rPh sb="4" eb="7">
      <t>ヨナグニ</t>
    </rPh>
    <phoneticPr fontId="15"/>
  </si>
  <si>
    <t>管材類(排水管)</t>
    <rPh sb="0" eb="2">
      <t>カンザイ</t>
    </rPh>
    <rPh sb="2" eb="3">
      <t>ルイ</t>
    </rPh>
    <rPh sb="4" eb="7">
      <t>ハイスイカン</t>
    </rPh>
    <phoneticPr fontId="15"/>
  </si>
  <si>
    <t>自動水栓　洗面器用手すり</t>
    <rPh sb="0" eb="4">
      <t>ジドウスイセン</t>
    </rPh>
    <rPh sb="5" eb="9">
      <t>センメンキヨウ</t>
    </rPh>
    <rPh sb="9" eb="10">
      <t>テ</t>
    </rPh>
    <phoneticPr fontId="15"/>
  </si>
  <si>
    <t>ｶｳﾝﾀｰ用洗面器x2</t>
    <rPh sb="5" eb="6">
      <t>ヨウ</t>
    </rPh>
    <rPh sb="6" eb="9">
      <t>センメンキ</t>
    </rPh>
    <phoneticPr fontId="15"/>
  </si>
  <si>
    <t>ｶｳﾝﾀｰ用洗面器x3</t>
    <rPh sb="5" eb="6">
      <t>ヨウ</t>
    </rPh>
    <rPh sb="6" eb="9">
      <t>センメンキ</t>
    </rPh>
    <phoneticPr fontId="15"/>
  </si>
  <si>
    <t>衛生器具設備</t>
  </si>
  <si>
    <t>EM-CEケーブル</t>
    <phoneticPr fontId="15"/>
  </si>
  <si>
    <t>2mm2-3C</t>
    <phoneticPr fontId="15"/>
  </si>
  <si>
    <t>1.25mm2-2C</t>
    <phoneticPr fontId="15"/>
  </si>
  <si>
    <t>屋内一般（露出）</t>
    <rPh sb="0" eb="2">
      <t>オクナイ</t>
    </rPh>
    <rPh sb="2" eb="4">
      <t>イッパン</t>
    </rPh>
    <rPh sb="5" eb="7">
      <t>ロシュツ</t>
    </rPh>
    <phoneticPr fontId="15"/>
  </si>
  <si>
    <t>地中配管</t>
    <rPh sb="0" eb="2">
      <t>チチュウ</t>
    </rPh>
    <rPh sb="2" eb="4">
      <t>ハイカン</t>
    </rPh>
    <phoneticPr fontId="15"/>
  </si>
  <si>
    <t>中水設備</t>
    <rPh sb="0" eb="2">
      <t>チュウスイ</t>
    </rPh>
    <rPh sb="2" eb="4">
      <t>セツビ</t>
    </rPh>
    <phoneticPr fontId="15"/>
  </si>
  <si>
    <t>PU-2x2個</t>
    <rPh sb="6" eb="7">
      <t>コ</t>
    </rPh>
    <phoneticPr fontId="15"/>
  </si>
  <si>
    <t>TW-1x2個</t>
    <rPh sb="6" eb="7">
      <t>コ</t>
    </rPh>
    <phoneticPr fontId="15"/>
  </si>
  <si>
    <t>GW保温筒20t,ﾎﾟﾘｴﾁﾚﾝﾌｨﾙﾑ,着色ｱﾙﾐｶﾞﾗｽｸﾛｽ</t>
    <rPh sb="2" eb="5">
      <t>ホオンツツ</t>
    </rPh>
    <rPh sb="21" eb="23">
      <t>チャクショク</t>
    </rPh>
    <phoneticPr fontId="15"/>
  </si>
  <si>
    <t>GWｱﾙﾐｶﾞﾗｽｸﾛｽ化粧保温筒20t</t>
    <rPh sb="11" eb="13">
      <t>ケショウ</t>
    </rPh>
    <rPh sb="13" eb="15">
      <t>ホオン</t>
    </rPh>
    <rPh sb="15" eb="16">
      <t>ツツ</t>
    </rPh>
    <rPh sb="16" eb="18">
      <t>２０</t>
    </rPh>
    <phoneticPr fontId="15"/>
  </si>
  <si>
    <t>耐火二層管VP</t>
    <rPh sb="0" eb="5">
      <t>タイカニソウカン</t>
    </rPh>
    <phoneticPr fontId="15"/>
  </si>
  <si>
    <t>SNA(供栓)</t>
    <rPh sb="4" eb="6">
      <t>トモセン</t>
    </rPh>
    <phoneticPr fontId="15"/>
  </si>
  <si>
    <t>床排水口</t>
    <rPh sb="0" eb="3">
      <t>ユカハイスイ</t>
    </rPh>
    <rPh sb="3" eb="4">
      <t>クチ</t>
    </rPh>
    <phoneticPr fontId="15"/>
  </si>
  <si>
    <t>B1Fｽﾌﾟﾘﾝｸﾗｰ排水用</t>
    <rPh sb="11" eb="14">
      <t>ハイスイヨウ</t>
    </rPh>
    <phoneticPr fontId="15"/>
  </si>
  <si>
    <t>ふたMB-2x2</t>
    <phoneticPr fontId="15"/>
  </si>
  <si>
    <t>1040x(758,510)x450H</t>
    <phoneticPr fontId="15"/>
  </si>
  <si>
    <t>RC桝</t>
    <rPh sb="2" eb="3">
      <t>マス</t>
    </rPh>
    <phoneticPr fontId="15"/>
  </si>
  <si>
    <t>屋外配管</t>
    <rPh sb="0" eb="4">
      <t>オクガイハイカン</t>
    </rPh>
    <phoneticPr fontId="15"/>
  </si>
  <si>
    <t>弁きょう</t>
    <rPh sb="0" eb="1">
      <t>ベン</t>
    </rPh>
    <phoneticPr fontId="15"/>
  </si>
  <si>
    <t>B5-2</t>
    <phoneticPr fontId="15"/>
  </si>
  <si>
    <t>防護ふたT-25</t>
    <rPh sb="0" eb="2">
      <t>ボウゴ</t>
    </rPh>
    <phoneticPr fontId="15"/>
  </si>
  <si>
    <t>90L　150-200　600H</t>
    <phoneticPr fontId="15"/>
  </si>
  <si>
    <t>90Y　150-200　620H</t>
    <phoneticPr fontId="15"/>
  </si>
  <si>
    <t>90Y　150-200　647H</t>
    <phoneticPr fontId="15"/>
  </si>
  <si>
    <t>90Y　150-200　701H</t>
    <phoneticPr fontId="15"/>
  </si>
  <si>
    <t>ESC-Y　150-300　816H</t>
    <phoneticPr fontId="15"/>
  </si>
  <si>
    <t>SC-3　862H</t>
    <phoneticPr fontId="15"/>
  </si>
  <si>
    <t>SC-3　793H</t>
    <phoneticPr fontId="15"/>
  </si>
  <si>
    <t>SC-3　791H</t>
    <phoneticPr fontId="15"/>
  </si>
  <si>
    <t>UTK　100-150　486H</t>
    <phoneticPr fontId="15"/>
  </si>
  <si>
    <t>90L　100-150　444H</t>
    <phoneticPr fontId="15"/>
  </si>
  <si>
    <t>ST　100-150　545H</t>
    <phoneticPr fontId="15"/>
  </si>
  <si>
    <t>600φT-25</t>
    <phoneticPr fontId="15"/>
  </si>
  <si>
    <t>L形</t>
    <rPh sb="1" eb="2">
      <t>カタ</t>
    </rPh>
    <phoneticPr fontId="5"/>
  </si>
  <si>
    <t>L形　手洗器対応</t>
    <rPh sb="1" eb="2">
      <t>カタ</t>
    </rPh>
    <phoneticPr fontId="5"/>
  </si>
  <si>
    <t>MHB-600</t>
    <phoneticPr fontId="15"/>
  </si>
  <si>
    <t>アルミ製　埋込型</t>
    <rPh sb="3" eb="4">
      <t>セイ</t>
    </rPh>
    <rPh sb="5" eb="8">
      <t>ウメコミカタ</t>
    </rPh>
    <phoneticPr fontId="15"/>
  </si>
  <si>
    <t>塗装</t>
    <rPh sb="0" eb="2">
      <t>トソウ</t>
    </rPh>
    <phoneticPr fontId="15"/>
  </si>
  <si>
    <t>温水機置場(多湿)</t>
    <rPh sb="0" eb="3">
      <t>オンスイキ</t>
    </rPh>
    <rPh sb="3" eb="5">
      <t>オキバ</t>
    </rPh>
    <rPh sb="6" eb="8">
      <t>タシツ</t>
    </rPh>
    <phoneticPr fontId="15"/>
  </si>
  <si>
    <t>10</t>
  </si>
  <si>
    <t>消火ポンプユニット</t>
    <rPh sb="0" eb="2">
      <t>ショウカ</t>
    </rPh>
    <phoneticPr fontId="15"/>
  </si>
  <si>
    <t>消火用充水タンク</t>
    <rPh sb="0" eb="3">
      <t>ショウカヨウ</t>
    </rPh>
    <rPh sb="3" eb="5">
      <t>ジュウスイ</t>
    </rPh>
    <phoneticPr fontId="15"/>
  </si>
  <si>
    <t>PFU-1</t>
    <phoneticPr fontId="15"/>
  </si>
  <si>
    <t>屋内消火栓箱</t>
    <rPh sb="0" eb="2">
      <t>オクナイ</t>
    </rPh>
    <rPh sb="2" eb="5">
      <t>ショウカセン</t>
    </rPh>
    <rPh sb="5" eb="6">
      <t>ハコ</t>
    </rPh>
    <phoneticPr fontId="15"/>
  </si>
  <si>
    <t>HB-1AS</t>
    <phoneticPr fontId="15"/>
  </si>
  <si>
    <t>HB-1BS</t>
    <phoneticPr fontId="15"/>
  </si>
  <si>
    <t>HB-1BS(SUS製)</t>
    <rPh sb="10" eb="11">
      <t>セイ</t>
    </rPh>
    <phoneticPr fontId="15"/>
  </si>
  <si>
    <t>消火器箱併設形易操作性1号消火栓</t>
    <rPh sb="0" eb="4">
      <t>ショウカキハコ</t>
    </rPh>
    <rPh sb="4" eb="6">
      <t>ヘイセツ</t>
    </rPh>
    <rPh sb="6" eb="7">
      <t>カタ</t>
    </rPh>
    <rPh sb="7" eb="11">
      <t>イソウサセイ</t>
    </rPh>
    <rPh sb="12" eb="13">
      <t>ゴウ</t>
    </rPh>
    <rPh sb="13" eb="16">
      <t>ショウカセン</t>
    </rPh>
    <phoneticPr fontId="15"/>
  </si>
  <si>
    <t>消火器箱</t>
    <rPh sb="0" eb="3">
      <t>ショウカキ</t>
    </rPh>
    <rPh sb="3" eb="4">
      <t>ハコ</t>
    </rPh>
    <phoneticPr fontId="15"/>
  </si>
  <si>
    <t>壁掛形(SUS製)</t>
    <rPh sb="0" eb="2">
      <t>カベカケ</t>
    </rPh>
    <rPh sb="2" eb="3">
      <t>カタ</t>
    </rPh>
    <rPh sb="7" eb="8">
      <t>セイ</t>
    </rPh>
    <phoneticPr fontId="15"/>
  </si>
  <si>
    <t>消火器</t>
    <rPh sb="0" eb="3">
      <t>ショウカキ</t>
    </rPh>
    <phoneticPr fontId="15"/>
  </si>
  <si>
    <t>ABC　6号</t>
    <rPh sb="5" eb="6">
      <t>ゴウ</t>
    </rPh>
    <phoneticPr fontId="15"/>
  </si>
  <si>
    <t>ABC　10号</t>
    <rPh sb="6" eb="7">
      <t>ゴウ</t>
    </rPh>
    <phoneticPr fontId="15"/>
  </si>
  <si>
    <t>配管用炭素鋼鋼管(白)</t>
    <rPh sb="0" eb="3">
      <t>ハイカンヨウ</t>
    </rPh>
    <rPh sb="3" eb="8">
      <t>タンソコウコウカン</t>
    </rPh>
    <rPh sb="9" eb="10">
      <t>シロ</t>
    </rPh>
    <phoneticPr fontId="15"/>
  </si>
  <si>
    <t>機械室</t>
    <rPh sb="0" eb="3">
      <t>キカイシツ</t>
    </rPh>
    <phoneticPr fontId="15"/>
  </si>
  <si>
    <t>ポンプ付属品</t>
    <rPh sb="3" eb="6">
      <t>フゾクヒン</t>
    </rPh>
    <phoneticPr fontId="15"/>
  </si>
  <si>
    <t>鋳鉄　フランジ　16K</t>
    <rPh sb="0" eb="2">
      <t>チュウテツ</t>
    </rPh>
    <phoneticPr fontId="15"/>
  </si>
  <si>
    <t>テスト弁</t>
    <rPh sb="3" eb="4">
      <t>ベン</t>
    </rPh>
    <phoneticPr fontId="15"/>
  </si>
  <si>
    <t>逆止弁取付費</t>
    <rPh sb="0" eb="3">
      <t>ギャクシベン</t>
    </rPh>
    <rPh sb="3" eb="6">
      <t>トリツケヒ</t>
    </rPh>
    <phoneticPr fontId="15"/>
  </si>
  <si>
    <t>ポンプ付属品</t>
    <rPh sb="3" eb="5">
      <t>フゾク</t>
    </rPh>
    <rPh sb="5" eb="6">
      <t>ヒン</t>
    </rPh>
    <phoneticPr fontId="15"/>
  </si>
  <si>
    <t>取付費</t>
    <rPh sb="0" eb="3">
      <t>トリツケヒ</t>
    </rPh>
    <phoneticPr fontId="15"/>
  </si>
  <si>
    <t>消火用硬質塩化ビニル外面被覆鋼管</t>
    <rPh sb="0" eb="3">
      <t>ショウカヨウ</t>
    </rPh>
    <rPh sb="3" eb="5">
      <t>コウシツ</t>
    </rPh>
    <rPh sb="5" eb="7">
      <t>エンカ</t>
    </rPh>
    <rPh sb="10" eb="12">
      <t>ガイメン</t>
    </rPh>
    <rPh sb="12" eb="16">
      <t>ヒフクコウカン</t>
    </rPh>
    <phoneticPr fontId="15"/>
  </si>
  <si>
    <t>SGP-VS</t>
    <phoneticPr fontId="15"/>
  </si>
  <si>
    <t>一般配管用ステンレス鋼鋼管</t>
    <rPh sb="0" eb="2">
      <t>イッパン</t>
    </rPh>
    <rPh sb="2" eb="5">
      <t>ハイカンヨウ</t>
    </rPh>
    <rPh sb="10" eb="11">
      <t>コウ</t>
    </rPh>
    <rPh sb="11" eb="13">
      <t>コウカン</t>
    </rPh>
    <phoneticPr fontId="15"/>
  </si>
  <si>
    <t>溶接接合</t>
    <rPh sb="0" eb="4">
      <t>ヨウセツセツゴウ</t>
    </rPh>
    <phoneticPr fontId="15"/>
  </si>
  <si>
    <t>60SU</t>
    <phoneticPr fontId="15"/>
  </si>
  <si>
    <t>仕切弁　取付</t>
    <rPh sb="0" eb="3">
      <t>シキリベン</t>
    </rPh>
    <rPh sb="4" eb="6">
      <t>トリツケ</t>
    </rPh>
    <phoneticPr fontId="15"/>
  </si>
  <si>
    <t>ベローズ形</t>
    <rPh sb="4" eb="5">
      <t>カタ</t>
    </rPh>
    <phoneticPr fontId="15"/>
  </si>
  <si>
    <t>PFU-1x1個、TF-1x1個</t>
    <rPh sb="7" eb="8">
      <t>コ</t>
    </rPh>
    <rPh sb="15" eb="16">
      <t>コ</t>
    </rPh>
    <phoneticPr fontId="15"/>
  </si>
  <si>
    <t>消防隊専用栓弁</t>
    <rPh sb="0" eb="3">
      <t>ショウボウタイ</t>
    </rPh>
    <rPh sb="3" eb="5">
      <t>センヨウ</t>
    </rPh>
    <rPh sb="5" eb="6">
      <t>セン</t>
    </rPh>
    <rPh sb="6" eb="7">
      <t>ベン</t>
    </rPh>
    <phoneticPr fontId="15"/>
  </si>
  <si>
    <t>.</t>
    <phoneticPr fontId="15"/>
  </si>
  <si>
    <t>450L/min×70m　11kW</t>
    <phoneticPr fontId="15"/>
  </si>
  <si>
    <t>送水口</t>
    <rPh sb="0" eb="3">
      <t>ソウスイクチ</t>
    </rPh>
    <phoneticPr fontId="15"/>
  </si>
  <si>
    <t>閉鎖型散水ヘッド</t>
    <rPh sb="0" eb="3">
      <t>ヘイサガタ</t>
    </rPh>
    <rPh sb="3" eb="5">
      <t>サンスイ</t>
    </rPh>
    <phoneticPr fontId="15"/>
  </si>
  <si>
    <t>標準感度2種　フレーム型</t>
    <rPh sb="0" eb="2">
      <t>ヒョウジュン</t>
    </rPh>
    <rPh sb="2" eb="4">
      <t>カンド</t>
    </rPh>
    <rPh sb="5" eb="6">
      <t>シュ</t>
    </rPh>
    <rPh sb="11" eb="12">
      <t>カタ</t>
    </rPh>
    <phoneticPr fontId="15"/>
  </si>
  <si>
    <t>標準感度2種　天井埋込マルチ型</t>
    <rPh sb="0" eb="2">
      <t>ヒョウジュン</t>
    </rPh>
    <rPh sb="2" eb="4">
      <t>カンド</t>
    </rPh>
    <rPh sb="5" eb="6">
      <t>シュ</t>
    </rPh>
    <rPh sb="7" eb="11">
      <t>テンジョウウメコミ</t>
    </rPh>
    <rPh sb="14" eb="15">
      <t>カタ</t>
    </rPh>
    <phoneticPr fontId="15"/>
  </si>
  <si>
    <t>湿式流水検知装置</t>
    <rPh sb="0" eb="2">
      <t>シツシキ</t>
    </rPh>
    <rPh sb="2" eb="8">
      <t>リュウスイケンチソウチ</t>
    </rPh>
    <phoneticPr fontId="15"/>
  </si>
  <si>
    <t>100x65x65</t>
    <phoneticPr fontId="15"/>
  </si>
  <si>
    <t>TF-1　200L</t>
    <phoneticPr fontId="15"/>
  </si>
  <si>
    <t>壁埋込形　双口</t>
    <rPh sb="0" eb="1">
      <t>カベ</t>
    </rPh>
    <rPh sb="1" eb="3">
      <t>ウメコミ</t>
    </rPh>
    <rPh sb="3" eb="4">
      <t>カタ</t>
    </rPh>
    <rPh sb="5" eb="6">
      <t>フタ</t>
    </rPh>
    <rPh sb="6" eb="7">
      <t>クチ</t>
    </rPh>
    <phoneticPr fontId="15"/>
  </si>
  <si>
    <t>末端試験弁</t>
    <rPh sb="0" eb="5">
      <t>マッタンシケンベン</t>
    </rPh>
    <phoneticPr fontId="15"/>
  </si>
  <si>
    <t>オリフィス、圧力計</t>
    <rPh sb="6" eb="9">
      <t>アツリョクケイ</t>
    </rPh>
    <phoneticPr fontId="15"/>
  </si>
  <si>
    <t>屋外</t>
    <rPh sb="0" eb="2">
      <t>オクガイ</t>
    </rPh>
    <phoneticPr fontId="15"/>
  </si>
  <si>
    <t>鋳鉄　スイング　16K</t>
    <rPh sb="0" eb="2">
      <t>チュウテツ</t>
    </rPh>
    <phoneticPr fontId="15"/>
  </si>
  <si>
    <t>鋳鉄　16K</t>
    <rPh sb="0" eb="2">
      <t>チュウテツ</t>
    </rPh>
    <phoneticPr fontId="15"/>
  </si>
  <si>
    <t>SPフレキ管</t>
    <rPh sb="5" eb="6">
      <t>カン</t>
    </rPh>
    <phoneticPr fontId="15"/>
  </si>
  <si>
    <t>(3)</t>
    <phoneticPr fontId="15"/>
  </si>
  <si>
    <t>管材類(消火管)</t>
    <rPh sb="0" eb="2">
      <t>カンザイ</t>
    </rPh>
    <rPh sb="2" eb="3">
      <t>ルイ</t>
    </rPh>
    <rPh sb="4" eb="6">
      <t>ショウカ</t>
    </rPh>
    <rPh sb="6" eb="7">
      <t>カン</t>
    </rPh>
    <phoneticPr fontId="15"/>
  </si>
  <si>
    <t>屋内消火栓ポンプ</t>
    <rPh sb="0" eb="2">
      <t>オクナイ</t>
    </rPh>
    <rPh sb="2" eb="5">
      <t>ショウカセン</t>
    </rPh>
    <phoneticPr fontId="15"/>
  </si>
  <si>
    <t>1400L</t>
    <phoneticPr fontId="15"/>
  </si>
  <si>
    <t>被覆銅管</t>
    <rPh sb="0" eb="2">
      <t>ヒフク</t>
    </rPh>
    <rPh sb="2" eb="4">
      <t>ドウカン</t>
    </rPh>
    <phoneticPr fontId="15"/>
  </si>
  <si>
    <t>PF22</t>
    <phoneticPr fontId="15"/>
  </si>
  <si>
    <t>位置ボックス</t>
    <rPh sb="0" eb="2">
      <t>イチ</t>
    </rPh>
    <phoneticPr fontId="15"/>
  </si>
  <si>
    <t>打込み</t>
    <rPh sb="0" eb="2">
      <t>ウチコ</t>
    </rPh>
    <phoneticPr fontId="15"/>
  </si>
  <si>
    <t>バタフライ弁(制御弁)</t>
    <rPh sb="5" eb="6">
      <t>ベン</t>
    </rPh>
    <rPh sb="7" eb="10">
      <t>セイギョベン</t>
    </rPh>
    <phoneticPr fontId="15"/>
  </si>
  <si>
    <t>配管工</t>
    <rPh sb="0" eb="3">
      <t>ハイカンコウ</t>
    </rPh>
    <phoneticPr fontId="15"/>
  </si>
  <si>
    <t>設備機械工</t>
    <rPh sb="0" eb="5">
      <t>セツビキカイコウ</t>
    </rPh>
    <phoneticPr fontId="15"/>
  </si>
  <si>
    <t>人工</t>
    <rPh sb="0" eb="2">
      <t>ニンク</t>
    </rPh>
    <phoneticPr fontId="15"/>
  </si>
  <si>
    <t>歩掛</t>
    <rPh sb="0" eb="2">
      <t>ホカ</t>
    </rPh>
    <phoneticPr fontId="15"/>
  </si>
  <si>
    <t>配管系統</t>
    <rPh sb="0" eb="4">
      <t>ハイカンケイトウ</t>
    </rPh>
    <phoneticPr fontId="15"/>
  </si>
  <si>
    <t>T5BT(供栓)</t>
    <rPh sb="5" eb="6">
      <t>トモ</t>
    </rPh>
    <rPh sb="6" eb="7">
      <t>セン</t>
    </rPh>
    <phoneticPr fontId="15"/>
  </si>
  <si>
    <t>管材類(給排水管)</t>
    <rPh sb="0" eb="2">
      <t>カンザイ</t>
    </rPh>
    <rPh sb="2" eb="3">
      <t>ルイ</t>
    </rPh>
    <rPh sb="4" eb="5">
      <t>キュウ</t>
    </rPh>
    <rPh sb="5" eb="8">
      <t>ハイスイカン</t>
    </rPh>
    <phoneticPr fontId="15"/>
  </si>
  <si>
    <t>延床面積　5,067ｍ2　（庁舎　2,751ｍ2）（特定臨時避難施設　2,316ｍ2）　</t>
    <rPh sb="0" eb="4">
      <t>ノベユカメンセキ</t>
    </rPh>
    <rPh sb="14" eb="16">
      <t>チョウシャ</t>
    </rPh>
    <rPh sb="26" eb="34">
      <t>トクテイリンジヒナンシセツ</t>
    </rPh>
    <phoneticPr fontId="15"/>
  </si>
  <si>
    <t>管材類(As殻)</t>
    <rPh sb="0" eb="2">
      <t>カンザイ</t>
    </rPh>
    <rPh sb="2" eb="3">
      <t>ルイ</t>
    </rPh>
    <rPh sb="6" eb="7">
      <t>ガラ</t>
    </rPh>
    <phoneticPr fontId="15"/>
  </si>
  <si>
    <t>バックホウ0.28ｍ3　As殻</t>
    <rPh sb="14" eb="15">
      <t>ガラ</t>
    </rPh>
    <phoneticPr fontId="15"/>
  </si>
  <si>
    <t>発生材運搬(海上)</t>
    <rPh sb="0" eb="3">
      <t>ハッセイザイ</t>
    </rPh>
    <rPh sb="3" eb="5">
      <t>ウンパン</t>
    </rPh>
    <rPh sb="6" eb="8">
      <t>カイジョウ</t>
    </rPh>
    <phoneticPr fontId="15"/>
  </si>
  <si>
    <t>発生材運搬(陸上)</t>
    <rPh sb="0" eb="3">
      <t>ハッセイザイ</t>
    </rPh>
    <rPh sb="3" eb="5">
      <t>ウンパン</t>
    </rPh>
    <rPh sb="6" eb="8">
      <t>リクジョウ</t>
    </rPh>
    <phoneticPr fontId="15"/>
  </si>
  <si>
    <t>鉄筋コンクリ－ト造　地下１階　地上３階建て</t>
    <rPh sb="0" eb="2">
      <t>テッキン</t>
    </rPh>
    <rPh sb="8" eb="9">
      <t>ゾウ</t>
    </rPh>
    <rPh sb="10" eb="12">
      <t>チカ</t>
    </rPh>
    <rPh sb="13" eb="14">
      <t>カイ</t>
    </rPh>
    <rPh sb="15" eb="17">
      <t>チジョウ</t>
    </rPh>
    <rPh sb="18" eb="20">
      <t>カイタ</t>
    </rPh>
    <phoneticPr fontId="15"/>
  </si>
  <si>
    <t>与那国町複合庁舎及び特定臨時避難施設新築工事（機械設備）</t>
  </si>
  <si>
    <t>与那国町複合庁舎及び特定臨時避難施設新築工事（機械設備）</t>
    <rPh sb="0" eb="4">
      <t>ヨナグニチョウ</t>
    </rPh>
    <rPh sb="4" eb="6">
      <t>フクゴウ</t>
    </rPh>
    <rPh sb="6" eb="8">
      <t>チョウシャ</t>
    </rPh>
    <rPh sb="8" eb="9">
      <t>オヨ</t>
    </rPh>
    <rPh sb="10" eb="12">
      <t>トクテイ</t>
    </rPh>
    <rPh sb="12" eb="14">
      <t>リンジ</t>
    </rPh>
    <rPh sb="14" eb="16">
      <t>ヒナン</t>
    </rPh>
    <rPh sb="16" eb="18">
      <t>シセツ</t>
    </rPh>
    <rPh sb="18" eb="20">
      <t>シンチク</t>
    </rPh>
    <rPh sb="20" eb="22">
      <t>コウジ</t>
    </rPh>
    <rPh sb="23" eb="25">
      <t>キカイ</t>
    </rPh>
    <rPh sb="25" eb="27">
      <t>セツビ</t>
    </rPh>
    <phoneticPr fontId="15"/>
  </si>
  <si>
    <t>全体参考数量</t>
    <rPh sb="0" eb="2">
      <t>ゼンタイ</t>
    </rPh>
    <rPh sb="2" eb="4">
      <t>サンコウ</t>
    </rPh>
    <rPh sb="4" eb="6">
      <t>スウリョウ</t>
    </rPh>
    <phoneticPr fontId="15"/>
  </si>
  <si>
    <t>庁舎
参考数量</t>
    <rPh sb="0" eb="2">
      <t>チョウシャ</t>
    </rPh>
    <rPh sb="3" eb="5">
      <t>サンコウ</t>
    </rPh>
    <rPh sb="5" eb="7">
      <t>スウリョウ</t>
    </rPh>
    <phoneticPr fontId="15"/>
  </si>
  <si>
    <t>特定臨時避難施設
参考数量</t>
    <rPh sb="0" eb="2">
      <t>トクテイ</t>
    </rPh>
    <rPh sb="2" eb="4">
      <t>リンジ</t>
    </rPh>
    <rPh sb="4" eb="6">
      <t>ヒナン</t>
    </rPh>
    <rPh sb="6" eb="8">
      <t>シセツ</t>
    </rPh>
    <rPh sb="9" eb="11">
      <t>サンコウ</t>
    </rPh>
    <rPh sb="11" eb="13">
      <t>スウリョウ</t>
    </rPh>
    <phoneticPr fontId="15"/>
  </si>
  <si>
    <t>1式</t>
    <rPh sb="1" eb="2">
      <t>シキ</t>
    </rPh>
    <phoneticPr fontId="13"/>
  </si>
  <si>
    <t>参 考 数 量 仕 訳 書</t>
    <rPh sb="0" eb="1">
      <t>サン</t>
    </rPh>
    <rPh sb="2" eb="3">
      <t>コウ</t>
    </rPh>
    <rPh sb="4" eb="5">
      <t>カズ</t>
    </rPh>
    <rPh sb="6" eb="7">
      <t>リョウ</t>
    </rPh>
    <rPh sb="8" eb="9">
      <t>シ</t>
    </rPh>
    <rPh sb="10" eb="11">
      <t>ワケ</t>
    </rPh>
    <rPh sb="12" eb="13">
      <t>ショ</t>
    </rPh>
    <phoneticPr fontId="22"/>
  </si>
  <si>
    <t>参考数量内訳書</t>
    <rPh sb="0" eb="1">
      <t>サン</t>
    </rPh>
    <rPh sb="1" eb="2">
      <t>コウ</t>
    </rPh>
    <rPh sb="2" eb="3">
      <t>カズ</t>
    </rPh>
    <rPh sb="3" eb="4">
      <t>リョウ</t>
    </rPh>
    <rPh sb="4" eb="5">
      <t>ウチ</t>
    </rPh>
    <rPh sb="5" eb="6">
      <t>ヤク</t>
    </rPh>
    <rPh sb="6" eb="7">
      <t>ショ</t>
    </rPh>
    <phoneticPr fontId="20"/>
  </si>
  <si>
    <t>全体参考数量
延床面積：5,067㎡
面積比率：100％</t>
    <rPh sb="0" eb="2">
      <t>ゼンタイ</t>
    </rPh>
    <rPh sb="2" eb="4">
      <t>サンコウ</t>
    </rPh>
    <rPh sb="4" eb="6">
      <t>スウリョウ</t>
    </rPh>
    <rPh sb="7" eb="11">
      <t>ノベユカメンセキ</t>
    </rPh>
    <rPh sb="19" eb="21">
      <t>メンセキ</t>
    </rPh>
    <rPh sb="21" eb="23">
      <t>ヒリツ</t>
    </rPh>
    <phoneticPr fontId="15"/>
  </si>
  <si>
    <t>庁舎参考数量
延床面積：2,751㎡
面積比率：54.3％</t>
    <rPh sb="2" eb="6">
      <t>サンコウスウリョウ</t>
    </rPh>
    <phoneticPr fontId="15"/>
  </si>
  <si>
    <t>特定臨時避難施設参考数量
延床面積：2,316㎡
面積比率：45.7％</t>
    <rPh sb="8" eb="12">
      <t>サンコウスウリョウ</t>
    </rPh>
    <phoneticPr fontId="15"/>
  </si>
  <si>
    <t>組</t>
  </si>
  <si>
    <t>枚</t>
  </si>
  <si>
    <t>台</t>
  </si>
  <si>
    <t>ｍ</t>
  </si>
  <si>
    <t>ｍ3</t>
  </si>
  <si>
    <t>往復</t>
  </si>
  <si>
    <t>ｔ</t>
  </si>
  <si>
    <t>ダクト類(空調・換気)</t>
    <rPh sb="3" eb="4">
      <t>ルイ</t>
    </rPh>
    <rPh sb="5" eb="7">
      <t>クウチョウ</t>
    </rPh>
    <rPh sb="8" eb="10">
      <t>カンキ</t>
    </rPh>
    <phoneticPr fontId="15"/>
  </si>
  <si>
    <t>112m3/min</t>
  </si>
  <si>
    <t>フィルタユニット</t>
  </si>
  <si>
    <t>56m3/min</t>
  </si>
  <si>
    <t>300φ</t>
  </si>
  <si>
    <t>金網</t>
    <rPh sb="0" eb="2">
      <t>カナアミ</t>
    </rPh>
    <phoneticPr fontId="15"/>
  </si>
  <si>
    <t>250φ</t>
  </si>
  <si>
    <t>150φ</t>
  </si>
  <si>
    <t>t 1.2</t>
    <phoneticPr fontId="15"/>
  </si>
  <si>
    <t>ボックス</t>
  </si>
  <si>
    <t>保温　無</t>
    <rPh sb="3" eb="4">
      <t>ナ</t>
    </rPh>
    <phoneticPr fontId="15"/>
  </si>
  <si>
    <t>t 0.8</t>
  </si>
  <si>
    <t>t 0.6</t>
  </si>
  <si>
    <t>t 0.5</t>
  </si>
  <si>
    <t>保温　有</t>
  </si>
  <si>
    <t>ｽﾃﾝﾚｽ製　300φ</t>
    <rPh sb="5" eb="6">
      <t>セイ</t>
    </rPh>
    <phoneticPr fontId="15"/>
  </si>
  <si>
    <t>ﾍﾞﾝﾄｷｬｯﾌﾟ</t>
  </si>
  <si>
    <t>ｽﾃﾝﾚｽ製　250φ</t>
    <rPh sb="5" eb="6">
      <t>セイ</t>
    </rPh>
    <phoneticPr fontId="15"/>
  </si>
  <si>
    <t>ｽﾃﾝﾚｽ製　200φ</t>
    <rPh sb="5" eb="6">
      <t>セイ</t>
    </rPh>
    <phoneticPr fontId="15"/>
  </si>
  <si>
    <t>ｽﾃﾝﾚｽ製　150φ</t>
    <rPh sb="5" eb="6">
      <t>セイ</t>
    </rPh>
    <phoneticPr fontId="15"/>
  </si>
  <si>
    <t>ｽﾃﾝﾚｽ製　100φ</t>
    <rPh sb="5" eb="6">
      <t>セイ</t>
    </rPh>
    <phoneticPr fontId="15"/>
  </si>
  <si>
    <t>900×900</t>
  </si>
  <si>
    <t>逆流防止ﾀﾞﾝﾊﾟｰ</t>
    <rPh sb="0" eb="4">
      <t>ギャクリュウボウシ</t>
    </rPh>
    <phoneticPr fontId="15"/>
  </si>
  <si>
    <t>CD</t>
  </si>
  <si>
    <t>φ350</t>
  </si>
  <si>
    <t>φ300</t>
  </si>
  <si>
    <t>φ250</t>
  </si>
  <si>
    <t>φ200</t>
  </si>
  <si>
    <t>φ150</t>
  </si>
  <si>
    <t>900×900</t>
    <phoneticPr fontId="15"/>
  </si>
  <si>
    <t>ﾋﾟｽﾄﾝﾀﾞﾝﾊﾟｰ</t>
  </si>
  <si>
    <t>PD</t>
  </si>
  <si>
    <t>防火ﾀﾞﾝﾊﾟｰ</t>
    <rPh sb="0" eb="2">
      <t>ボウカ</t>
    </rPh>
    <phoneticPr fontId="15"/>
  </si>
  <si>
    <t>FD</t>
  </si>
  <si>
    <t>風量調整ﾀﾞﾝﾊﾟｰ</t>
    <rPh sb="0" eb="4">
      <t>フウリョウチョウセイ</t>
    </rPh>
    <phoneticPr fontId="15"/>
  </si>
  <si>
    <t>VD</t>
  </si>
  <si>
    <t>300×300</t>
  </si>
  <si>
    <t>GVS</t>
  </si>
  <si>
    <t>250×250</t>
  </si>
  <si>
    <t>200×200</t>
  </si>
  <si>
    <t>150×150</t>
  </si>
  <si>
    <t>100×100</t>
  </si>
  <si>
    <t>400×400</t>
  </si>
  <si>
    <t>VHS</t>
  </si>
  <si>
    <t>スパイラルダクト</t>
  </si>
  <si>
    <t>φ100</t>
  </si>
  <si>
    <t>m2</t>
  </si>
  <si>
    <t>風量：60m3/h</t>
    <rPh sb="0" eb="2">
      <t>フウリョウ</t>
    </rPh>
    <phoneticPr fontId="15"/>
  </si>
  <si>
    <t>FE-3-4</t>
    <phoneticPr fontId="15"/>
  </si>
  <si>
    <t>FE-3-3</t>
    <phoneticPr fontId="15"/>
  </si>
  <si>
    <t>FE-3-2</t>
    <phoneticPr fontId="15"/>
  </si>
  <si>
    <t>FE-3-1</t>
    <phoneticPr fontId="15"/>
  </si>
  <si>
    <t>FE-2-5</t>
  </si>
  <si>
    <t>FE-2-4</t>
  </si>
  <si>
    <t>FE-2-3</t>
  </si>
  <si>
    <t>FE-2-2</t>
  </si>
  <si>
    <t>FE-2-1</t>
  </si>
  <si>
    <t>FE-1-9</t>
  </si>
  <si>
    <t>FE-1-8</t>
  </si>
  <si>
    <t>FE-1-7</t>
  </si>
  <si>
    <t>FE-1-6</t>
  </si>
  <si>
    <t>FE-1-5</t>
  </si>
  <si>
    <t>FE-1-4</t>
  </si>
  <si>
    <t>FE-1-3</t>
  </si>
  <si>
    <t>FE-1-2</t>
  </si>
  <si>
    <t>FE-1-1</t>
  </si>
  <si>
    <t>FS-B1-14</t>
  </si>
  <si>
    <t>FS-B1-13</t>
  </si>
  <si>
    <t>FS-B1-12</t>
  </si>
  <si>
    <t>FS-B1-11</t>
  </si>
  <si>
    <t>FS-B1-10</t>
  </si>
  <si>
    <t>FS-B1-9</t>
  </si>
  <si>
    <t>FS-B1-8</t>
  </si>
  <si>
    <t>FS-B1-7</t>
  </si>
  <si>
    <t>FS-B1-6</t>
  </si>
  <si>
    <t>FS-B1-5</t>
  </si>
  <si>
    <t>FS-B1-4</t>
  </si>
  <si>
    <t>FS-B1-3</t>
  </si>
  <si>
    <t>FS-B1-2</t>
  </si>
  <si>
    <t>FS-B1-1</t>
  </si>
  <si>
    <t>FE-B1-13</t>
    <phoneticPr fontId="15"/>
  </si>
  <si>
    <t>FE-B1-12</t>
  </si>
  <si>
    <t>FE-B1-11</t>
  </si>
  <si>
    <t>FE-B1-10</t>
  </si>
  <si>
    <t>FE-B1-9</t>
  </si>
  <si>
    <t>FE-B1-8</t>
  </si>
  <si>
    <t>FE-B1-7</t>
  </si>
  <si>
    <t>FE-B1-6</t>
  </si>
  <si>
    <t>FE-B1-5</t>
  </si>
  <si>
    <t>FE-B1-4</t>
  </si>
  <si>
    <t>FE-B1-3</t>
  </si>
  <si>
    <t>FE-B1-2</t>
  </si>
  <si>
    <t>FE-B1-1</t>
  </si>
  <si>
    <t>HEU-2-11</t>
  </si>
  <si>
    <t>HEU-2-10</t>
  </si>
  <si>
    <t>HEU-2-9</t>
  </si>
  <si>
    <t>HEU-2-8</t>
  </si>
  <si>
    <t>HEU-2-7</t>
  </si>
  <si>
    <t>HEU-2-6</t>
  </si>
  <si>
    <t>HEU-2-5</t>
  </si>
  <si>
    <t>HEU-2-4</t>
  </si>
  <si>
    <t>HEU-2-3</t>
  </si>
  <si>
    <t>HEU-2-2</t>
  </si>
  <si>
    <t>HEU-2-1</t>
  </si>
  <si>
    <t>HEU-1-9</t>
  </si>
  <si>
    <t>HEU-1-8</t>
  </si>
  <si>
    <t>HEU-1-7</t>
  </si>
  <si>
    <t>HEU-1-6</t>
  </si>
  <si>
    <t>HEU-1-5</t>
  </si>
  <si>
    <t>HEU-1-4</t>
  </si>
  <si>
    <t>HEU-1-3</t>
  </si>
  <si>
    <t>HEU-1-2</t>
  </si>
  <si>
    <t>HEU-1-1</t>
  </si>
  <si>
    <t>HEU-B1-14</t>
  </si>
  <si>
    <t>HEU-B1-13</t>
  </si>
  <si>
    <t>HEU-B1-12</t>
  </si>
  <si>
    <t>HEU-B1-11</t>
  </si>
  <si>
    <t>HEU-B1-10</t>
  </si>
  <si>
    <t>HEU-B1-9</t>
  </si>
  <si>
    <t>HEU-B1-8</t>
  </si>
  <si>
    <t>HEU-B1-7</t>
  </si>
  <si>
    <t>HEU-B1-6</t>
  </si>
  <si>
    <t>HEU-B1-5</t>
  </si>
  <si>
    <t>HEU-B1-4</t>
  </si>
  <si>
    <t>HEU-B1-3</t>
  </si>
  <si>
    <t>HEU-B1-2</t>
  </si>
  <si>
    <t>HEU-B1-1</t>
  </si>
  <si>
    <t>管材類</t>
    <rPh sb="0" eb="2">
      <t>カンザイ</t>
    </rPh>
    <rPh sb="2" eb="3">
      <t>ルイ</t>
    </rPh>
    <phoneticPr fontId="15"/>
  </si>
  <si>
    <t>EM-CEEケーブル</t>
  </si>
  <si>
    <t>天井コロガシ</t>
    <rPh sb="0" eb="2">
      <t>テンジョウ</t>
    </rPh>
    <phoneticPr fontId="15"/>
  </si>
  <si>
    <t>B1階：226.2</t>
    <rPh sb="2" eb="3">
      <t>カイ</t>
    </rPh>
    <phoneticPr fontId="15"/>
  </si>
  <si>
    <t>1階：9.9</t>
    <rPh sb="1" eb="2">
      <t>カイ</t>
    </rPh>
    <phoneticPr fontId="15"/>
  </si>
  <si>
    <t>3階：363.3</t>
    <rPh sb="1" eb="2">
      <t>カイ</t>
    </rPh>
    <phoneticPr fontId="15"/>
  </si>
  <si>
    <t>2階：398.7</t>
    <rPh sb="1" eb="2">
      <t>カイ</t>
    </rPh>
    <phoneticPr fontId="15"/>
  </si>
  <si>
    <t>冷媒管共巻(天井コロガシ)</t>
    <rPh sb="0" eb="3">
      <t>レイバイカン</t>
    </rPh>
    <rPh sb="3" eb="5">
      <t>トモマキ</t>
    </rPh>
    <rPh sb="6" eb="8">
      <t>テンジョウ</t>
    </rPh>
    <phoneticPr fontId="15"/>
  </si>
  <si>
    <t>B1階：81</t>
    <rPh sb="2" eb="3">
      <t>カイ</t>
    </rPh>
    <phoneticPr fontId="15"/>
  </si>
  <si>
    <t>1階：238</t>
    <rPh sb="1" eb="2">
      <t>カイ</t>
    </rPh>
    <phoneticPr fontId="15"/>
  </si>
  <si>
    <t>個</t>
    <phoneticPr fontId="15"/>
  </si>
  <si>
    <t>SUS製</t>
    <rPh sb="3" eb="4">
      <t>セイ</t>
    </rPh>
    <phoneticPr fontId="15"/>
  </si>
  <si>
    <t>室外機用支持鋼材</t>
    <rPh sb="0" eb="3">
      <t>シツガイキ</t>
    </rPh>
    <rPh sb="3" eb="4">
      <t>ヨウ</t>
    </rPh>
    <rPh sb="4" eb="8">
      <t>シジコウザイ</t>
    </rPh>
    <phoneticPr fontId="15"/>
  </si>
  <si>
    <t>L40×40×5</t>
  </si>
  <si>
    <t>室外機用架台</t>
    <rPh sb="0" eb="4">
      <t>シツガイキヨウ</t>
    </rPh>
    <rPh sb="4" eb="6">
      <t>カダイ</t>
    </rPh>
    <phoneticPr fontId="15"/>
  </si>
  <si>
    <t>L65×65×6</t>
  </si>
  <si>
    <t>架台　足</t>
    <rPh sb="0" eb="2">
      <t>カダイ</t>
    </rPh>
    <rPh sb="3" eb="4">
      <t>アシ</t>
    </rPh>
    <phoneticPr fontId="15"/>
  </si>
  <si>
    <t>冷媒管ラック用</t>
    <rPh sb="6" eb="7">
      <t>ヨウ</t>
    </rPh>
    <phoneticPr fontId="15"/>
  </si>
  <si>
    <t>架台　門</t>
    <rPh sb="0" eb="2">
      <t>カダイ</t>
    </rPh>
    <rPh sb="3" eb="4">
      <t>モン</t>
    </rPh>
    <phoneticPr fontId="15"/>
  </si>
  <si>
    <t>止水プレート</t>
  </si>
  <si>
    <t>冷媒管ラック用</t>
  </si>
  <si>
    <t>平面コーナー90°</t>
  </si>
  <si>
    <t>エンドキャップ</t>
  </si>
  <si>
    <t>歩路用</t>
    <rPh sb="0" eb="1">
      <t>ホ</t>
    </rPh>
    <rPh sb="1" eb="2">
      <t>ロ</t>
    </rPh>
    <rPh sb="2" eb="3">
      <t>ヨウ</t>
    </rPh>
    <phoneticPr fontId="15"/>
  </si>
  <si>
    <t>冷媒管ラック</t>
  </si>
  <si>
    <t>W=450、L=2000</t>
  </si>
  <si>
    <t>W=450、L=1000</t>
  </si>
  <si>
    <t>W=450、L=500</t>
  </si>
  <si>
    <t>W=450、L=300</t>
  </si>
  <si>
    <t>φ100×50</t>
  </si>
  <si>
    <t>間接排水口</t>
  </si>
  <si>
    <t>機械室・便所 25A</t>
    <rPh sb="0" eb="3">
      <t>キカイシツ</t>
    </rPh>
    <rPh sb="4" eb="6">
      <t>ベンジョ</t>
    </rPh>
    <phoneticPr fontId="15"/>
  </si>
  <si>
    <t>B1階：23.3</t>
    <rPh sb="2" eb="3">
      <t>カイ</t>
    </rPh>
    <phoneticPr fontId="15"/>
  </si>
  <si>
    <t>屋内一般 50A</t>
  </si>
  <si>
    <t>2階：54.3</t>
    <rPh sb="1" eb="2">
      <t>カイ</t>
    </rPh>
    <phoneticPr fontId="15"/>
  </si>
  <si>
    <t>B1階：37.1</t>
    <rPh sb="2" eb="3">
      <t>カイ</t>
    </rPh>
    <phoneticPr fontId="15"/>
  </si>
  <si>
    <t>1階：31.9</t>
    <rPh sb="1" eb="2">
      <t>カイ</t>
    </rPh>
    <phoneticPr fontId="15"/>
  </si>
  <si>
    <t>屋内一般 40A</t>
  </si>
  <si>
    <t>2階：11.3</t>
    <rPh sb="1" eb="2">
      <t>カイ</t>
    </rPh>
    <phoneticPr fontId="15"/>
  </si>
  <si>
    <t>B1階：75</t>
    <rPh sb="2" eb="3">
      <t>カイ</t>
    </rPh>
    <phoneticPr fontId="15"/>
  </si>
  <si>
    <t>1階：16</t>
    <rPh sb="1" eb="2">
      <t>カイ</t>
    </rPh>
    <phoneticPr fontId="15"/>
  </si>
  <si>
    <t>屋内一般 25A</t>
  </si>
  <si>
    <t>2階：98.4</t>
    <rPh sb="1" eb="2">
      <t>カイ</t>
    </rPh>
    <phoneticPr fontId="15"/>
  </si>
  <si>
    <t>B1階：104.2</t>
    <rPh sb="2" eb="3">
      <t>カイ</t>
    </rPh>
    <phoneticPr fontId="15"/>
  </si>
  <si>
    <t>1階：39.4</t>
    <rPh sb="1" eb="2">
      <t>カイ</t>
    </rPh>
    <phoneticPr fontId="15"/>
  </si>
  <si>
    <t>屋内一般 20A</t>
  </si>
  <si>
    <t>2階：19.6</t>
    <rPh sb="1" eb="2">
      <t>カイ</t>
    </rPh>
    <phoneticPr fontId="15"/>
  </si>
  <si>
    <t>1階：12.2</t>
    <rPh sb="1" eb="2">
      <t>カイ</t>
    </rPh>
    <phoneticPr fontId="15"/>
  </si>
  <si>
    <t>B1階：121.9</t>
    <rPh sb="2" eb="3">
      <t>カイ</t>
    </rPh>
    <phoneticPr fontId="15"/>
  </si>
  <si>
    <t>3階：189.6</t>
    <rPh sb="1" eb="2">
      <t>カイ</t>
    </rPh>
    <phoneticPr fontId="15"/>
  </si>
  <si>
    <t>2階：197.2</t>
    <rPh sb="1" eb="2">
      <t>カイ</t>
    </rPh>
    <phoneticPr fontId="15"/>
  </si>
  <si>
    <t>B1階：81.9</t>
    <rPh sb="2" eb="3">
      <t>カイ</t>
    </rPh>
    <phoneticPr fontId="15"/>
  </si>
  <si>
    <t>1階：100.2</t>
    <rPh sb="1" eb="2">
      <t>カイ</t>
    </rPh>
    <phoneticPr fontId="15"/>
  </si>
  <si>
    <t>9.52外径( 3/8B) 液管</t>
  </si>
  <si>
    <t>3階：179.6</t>
    <rPh sb="1" eb="2">
      <t>カイ</t>
    </rPh>
    <phoneticPr fontId="15"/>
  </si>
  <si>
    <t>1階：4</t>
    <rPh sb="1" eb="2">
      <t>カイ</t>
    </rPh>
    <phoneticPr fontId="15"/>
  </si>
  <si>
    <t>2階：209.5</t>
    <rPh sb="1" eb="2">
      <t>カイ</t>
    </rPh>
    <phoneticPr fontId="15"/>
  </si>
  <si>
    <t>B1階：103.4</t>
    <rPh sb="2" eb="3">
      <t>カイ</t>
    </rPh>
    <phoneticPr fontId="15"/>
  </si>
  <si>
    <t>1階：133.8</t>
    <rPh sb="1" eb="2">
      <t>カイ</t>
    </rPh>
    <phoneticPr fontId="15"/>
  </si>
  <si>
    <t>配管設備</t>
  </si>
  <si>
    <t>1,000L</t>
  </si>
  <si>
    <t>線状吹出口</t>
  </si>
  <si>
    <t>BL-D</t>
  </si>
  <si>
    <t>ダクト設備</t>
  </si>
  <si>
    <t>除湿機</t>
    <rPh sb="0" eb="3">
      <t>ジョシツキ</t>
    </rPh>
    <phoneticPr fontId="15"/>
  </si>
  <si>
    <t>除湿能力：2.2L/h</t>
    <rPh sb="0" eb="2">
      <t>ジョシツ</t>
    </rPh>
    <rPh sb="2" eb="4">
      <t>ノウリョク</t>
    </rPh>
    <phoneticPr fontId="15"/>
  </si>
  <si>
    <t>DU-B1-2</t>
  </si>
  <si>
    <t>DU-B1-1</t>
  </si>
  <si>
    <t>集中リモコン</t>
    <rPh sb="0" eb="2">
      <t>シュウチュウ</t>
    </rPh>
    <phoneticPr fontId="15"/>
  </si>
  <si>
    <t>CR-2</t>
    <phoneticPr fontId="15"/>
  </si>
  <si>
    <t>CR-1</t>
    <phoneticPr fontId="15"/>
  </si>
  <si>
    <t>室外機防錆処理</t>
    <rPh sb="0" eb="7">
      <t>シツガイキボウセイショリ</t>
    </rPh>
    <phoneticPr fontId="15"/>
  </si>
  <si>
    <t>PAC-3-1</t>
    <phoneticPr fontId="15"/>
  </si>
  <si>
    <t>暖房能力：6.3kW</t>
  </si>
  <si>
    <t>パッケージ形空調機</t>
  </si>
  <si>
    <t>冷房能力：5.6kW</t>
  </si>
  <si>
    <t>室内機：天吊形</t>
  </si>
  <si>
    <t>PAC-2-13</t>
  </si>
  <si>
    <t>PAC-2-12</t>
  </si>
  <si>
    <t>PAC-2-11</t>
  </si>
  <si>
    <t>PAC-2-10</t>
  </si>
  <si>
    <t>PAC-2-9</t>
  </si>
  <si>
    <t>PAC-2-8</t>
  </si>
  <si>
    <t>PAC-2-7</t>
  </si>
  <si>
    <t>PAC-2-6</t>
  </si>
  <si>
    <t>PAC-2-5</t>
  </si>
  <si>
    <t>PAC-2-4</t>
  </si>
  <si>
    <t>PAC-2-3</t>
  </si>
  <si>
    <t>PAC-2-2</t>
  </si>
  <si>
    <t>PAC-2-1</t>
  </si>
  <si>
    <t>暖房能力：11.2kW</t>
  </si>
  <si>
    <t>冷房能力：10.0kW</t>
  </si>
  <si>
    <t>室内機：天井4方向カセット形</t>
  </si>
  <si>
    <t>暖房能力：5.6kW</t>
  </si>
  <si>
    <t>冷房能力：5.0kW</t>
  </si>
  <si>
    <t>暖房能力：4.0kW</t>
  </si>
  <si>
    <t>冷房能力：3.6kW</t>
  </si>
  <si>
    <t>室内機：天井2方向カセット形</t>
  </si>
  <si>
    <t>暖房能力：8.0kW</t>
  </si>
  <si>
    <t>冷房能力：7.1kW</t>
  </si>
  <si>
    <t>暖房能力：4.5kW</t>
  </si>
  <si>
    <t>冷房能力：4.0kW</t>
  </si>
  <si>
    <t>暖房能力：5.0kW</t>
  </si>
  <si>
    <t>冷房能力：4.5kW</t>
  </si>
  <si>
    <t>室外機防錆処理</t>
    <rPh sb="0" eb="3">
      <t>シツガイキ</t>
    </rPh>
    <rPh sb="3" eb="7">
      <t>ボウセイショリ</t>
    </rPh>
    <phoneticPr fontId="15"/>
  </si>
  <si>
    <t>PAC-1-10</t>
  </si>
  <si>
    <t>PAC-1-9</t>
  </si>
  <si>
    <t>PAC-1-8</t>
  </si>
  <si>
    <t>PAC-1-7</t>
  </si>
  <si>
    <t>PAC-1-6</t>
  </si>
  <si>
    <t>PAC-1-5</t>
  </si>
  <si>
    <t>PAC-1-4</t>
  </si>
  <si>
    <t>PAC-1-3</t>
  </si>
  <si>
    <t>PAC-1-2</t>
  </si>
  <si>
    <t>PAC-1-1</t>
  </si>
  <si>
    <t>室内機：壁掛形</t>
  </si>
  <si>
    <t>暖房能力：14.0kW</t>
  </si>
  <si>
    <t>冷房能力：12.5kW</t>
  </si>
  <si>
    <t>PAC-B1-1</t>
  </si>
  <si>
    <t>ACP-B1-4</t>
  </si>
  <si>
    <t>ACP-B1-3</t>
  </si>
  <si>
    <t>ACP-B1-2</t>
  </si>
  <si>
    <t>ACP-B1-1</t>
  </si>
  <si>
    <t>天井4方向カセット形室内機</t>
  </si>
  <si>
    <t>ACP-B1-4-2</t>
  </si>
  <si>
    <t>天井2方向カセット形室内機</t>
  </si>
  <si>
    <t>ACP-B1-4-1</t>
  </si>
  <si>
    <t>暖房能力：45.0kW</t>
  </si>
  <si>
    <t>ビルマルチ形室外機</t>
  </si>
  <si>
    <t>冷房能力：40.0kW</t>
  </si>
  <si>
    <t>暖房能力：12.5kW</t>
  </si>
  <si>
    <t>冷房能力：11.2kW</t>
  </si>
  <si>
    <t>ACP-B1-3-2</t>
  </si>
  <si>
    <t>暖房能力：16.0kW</t>
  </si>
  <si>
    <t>冷房能力：14.0kW</t>
  </si>
  <si>
    <t>ACP-B1-3-1</t>
  </si>
  <si>
    <t>ACP-B1-2-7</t>
  </si>
  <si>
    <t>ACP-B1-2-6</t>
  </si>
  <si>
    <t>暖房能力：9.0kW</t>
  </si>
  <si>
    <t>冷房能力：8.0kW</t>
  </si>
  <si>
    <t>ACP-B1-2-5</t>
  </si>
  <si>
    <t>暖房能力：3.2kW</t>
  </si>
  <si>
    <t>冷房能力：2.8kW</t>
  </si>
  <si>
    <t>ACP-B1-2-4</t>
  </si>
  <si>
    <t>ACP-B1-2-3</t>
  </si>
  <si>
    <t>ACP-B1-2-2</t>
  </si>
  <si>
    <t>ACP-B1-2-1</t>
  </si>
  <si>
    <t>暖房能力：10.0kW</t>
  </si>
  <si>
    <t>冷房能力：9.0kW</t>
  </si>
  <si>
    <t>ACP-B1-1-2</t>
  </si>
  <si>
    <t>暖房能力：18.0kW</t>
  </si>
  <si>
    <t>冷房能力：16.0kW</t>
  </si>
  <si>
    <t>ACP-B1-1-1</t>
  </si>
  <si>
    <t>県単　R8.04　石垣単価週休2日補正あり</t>
    <rPh sb="0" eb="2">
      <t>ケンタン</t>
    </rPh>
    <rPh sb="9" eb="11">
      <t>イシガキ</t>
    </rPh>
    <rPh sb="11" eb="13">
      <t>タンカ</t>
    </rPh>
    <rPh sb="13" eb="15">
      <t>シュウキュウ</t>
    </rPh>
    <rPh sb="16" eb="17">
      <t>ニチ</t>
    </rPh>
    <rPh sb="17" eb="19">
      <t>ホセイ</t>
    </rPh>
    <phoneticPr fontId="15"/>
  </si>
  <si>
    <t>内　　　　　訳　　　　　書</t>
    <rPh sb="0" eb="1">
      <t>ウチ</t>
    </rPh>
    <rPh sb="6" eb="7">
      <t>ヤク</t>
    </rPh>
    <rPh sb="12" eb="13">
      <t>ショ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</si>
</sst>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#,##0;\-#,##0;&quot;-&quot;"/>
    <numFmt numFmtId="177" formatCode="0.00_ "/>
    <numFmt numFmtId="178" formatCode="0_ "/>
    <numFmt numFmtId="179" formatCode="0.00;&quot;▲ &quot;0.00"/>
    <numFmt numFmtId="180" formatCode="#,##0;&quot;▲ &quot;#,##0"/>
    <numFmt numFmtId="181" formatCode="#,##0_);[Red]\(#,##0\)"/>
    <numFmt numFmtId="182" formatCode="#,##0.0;[Red]\-#,##0.0"/>
    <numFmt numFmtId="183" formatCode="hh:mm:ss"/>
    <numFmt numFmtId="184" formatCode="#,##0.0_%;[Red]&quot;¥&quot;&quot;¥&quot;\(#,##0.0%&quot;¥&quot;&quot;¥&quot;\)"/>
    <numFmt numFmtId="185" formatCode="#,##0_ ;[Red]\-#,##0\ "/>
    <numFmt numFmtId="191" formatCode="#,##0&quot;A&quot;"/>
  </numFmts>
  <fonts count="63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ゴシック"/>
      <family val="3"/>
      <charset val="128"/>
    </font>
    <font>
      <u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8"/>
      <color indexed="10"/>
      <name val="ＭＳ 明朝"/>
      <family val="1"/>
      <charset val="128"/>
    </font>
    <font>
      <b/>
      <sz val="8"/>
      <name val="ＭＳ 明朝"/>
      <family val="1"/>
      <charset val="128"/>
    </font>
    <font>
      <sz val="8"/>
      <color indexed="10"/>
      <name val="ＭＳ 明朝"/>
      <family val="1"/>
      <charset val="128"/>
    </font>
    <font>
      <b/>
      <sz val="8"/>
      <color indexed="12"/>
      <name val="ＭＳ 明朝"/>
      <family val="1"/>
      <charset val="128"/>
    </font>
    <font>
      <sz val="8"/>
      <color indexed="12"/>
      <name val="ＭＳ 明朝"/>
      <family val="1"/>
      <charset val="128"/>
    </font>
    <font>
      <sz val="8"/>
      <color indexed="21"/>
      <name val="ＭＳ 明朝"/>
      <family val="1"/>
      <charset val="128"/>
    </font>
    <font>
      <sz val="8"/>
      <color indexed="17"/>
      <name val="ＭＳ 明朝"/>
      <family val="1"/>
      <charset val="128"/>
    </font>
    <font>
      <b/>
      <sz val="8"/>
      <color indexed="17"/>
      <name val="ＭＳ 明朝"/>
      <family val="1"/>
      <charset val="128"/>
    </font>
    <font>
      <b/>
      <i/>
      <sz val="36"/>
      <color indexed="10"/>
      <name val="ＭＳ 明朝"/>
      <family val="1"/>
      <charset val="128"/>
    </font>
    <font>
      <b/>
      <sz val="36"/>
      <color indexed="10"/>
      <name val="ＭＳ 明朝"/>
      <family val="1"/>
      <charset val="128"/>
    </font>
    <font>
      <sz val="18"/>
      <color indexed="12"/>
      <name val="ＭＳ 明朝"/>
      <family val="1"/>
      <charset val="128"/>
    </font>
    <font>
      <sz val="16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ＭＳ Ｐ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u/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4"/>
      <name val="ＭＳ 明朝"/>
      <family val="1"/>
    </font>
    <font>
      <sz val="11"/>
      <name val="ＪＳゴシック"/>
      <family val="3"/>
    </font>
    <font>
      <sz val="11"/>
      <name val="ＭＳ Ｐゴシック"/>
      <family val="3"/>
    </font>
    <font>
      <sz val="9"/>
      <name val="明朝"/>
      <family val="1"/>
      <charset val="128"/>
    </font>
    <font>
      <sz val="9"/>
      <name val="明朝"/>
      <family val="3"/>
      <charset val="128"/>
    </font>
    <font>
      <sz val="14"/>
      <name val="System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hair">
        <color indexed="64"/>
      </left>
      <right style="hair">
        <color indexed="64"/>
      </right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 style="thin">
        <color indexed="64"/>
      </left>
      <right/>
      <top style="hair">
        <color theme="1"/>
      </top>
      <bottom/>
      <diagonal/>
    </border>
    <border>
      <left style="hair">
        <color indexed="64"/>
      </left>
      <right style="hair">
        <color indexed="64"/>
      </right>
      <top/>
      <bottom style="hair">
        <color theme="1"/>
      </bottom>
      <diagonal/>
    </border>
    <border>
      <left style="thin">
        <color indexed="64"/>
      </left>
      <right/>
      <top/>
      <bottom style="hair">
        <color theme="1"/>
      </bottom>
      <diagonal/>
    </border>
    <border>
      <left style="thin">
        <color theme="1"/>
      </left>
      <right/>
      <top style="hair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hair">
        <color indexed="64"/>
      </bottom>
      <diagonal/>
    </border>
    <border>
      <left style="hair">
        <color indexed="64"/>
      </left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/>
      <diagonal/>
    </border>
    <border>
      <left/>
      <right style="thin">
        <color theme="1"/>
      </right>
      <top style="hair">
        <color indexed="64"/>
      </top>
      <bottom/>
      <diagonal/>
    </border>
    <border>
      <left style="thin">
        <color theme="1"/>
      </left>
      <right/>
      <top/>
      <bottom style="hair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hair">
        <color indexed="64"/>
      </right>
      <top/>
      <bottom/>
      <diagonal/>
    </border>
    <border>
      <left style="thin">
        <color theme="1"/>
      </left>
      <right style="hair">
        <color indexed="64"/>
      </right>
      <top/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 style="thin">
        <color indexed="64"/>
      </bottom>
      <diagonal/>
    </border>
    <border>
      <left/>
      <right style="thin">
        <color theme="1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hair">
        <color theme="1"/>
      </top>
      <bottom/>
      <diagonal/>
    </border>
    <border>
      <left style="thin">
        <color theme="1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hair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77">
    <xf numFmtId="0" fontId="0" fillId="0" borderId="0"/>
    <xf numFmtId="176" fontId="7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8" fillId="0" borderId="0"/>
    <xf numFmtId="9" fontId="3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3" fillId="0" borderId="0" applyFont="0" applyFill="0" applyBorder="0" applyAlignment="0" applyProtection="0"/>
    <xf numFmtId="6" fontId="4" fillId="0" borderId="0" applyFont="0" applyFill="0" applyBorder="0" applyAlignment="0" applyProtection="0"/>
    <xf numFmtId="6" fontId="3" fillId="0" borderId="0" applyFont="0" applyFill="0" applyBorder="0" applyAlignment="0" applyProtection="0"/>
    <xf numFmtId="0" fontId="12" fillId="0" borderId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6" fontId="44" fillId="0" borderId="0" applyFont="0" applyFill="0" applyBorder="0" applyAlignment="0" applyProtection="0"/>
    <xf numFmtId="6" fontId="44" fillId="0" borderId="0" applyFont="0" applyFill="0" applyBorder="0" applyAlignment="0" applyProtection="0"/>
    <xf numFmtId="184" fontId="45" fillId="0" borderId="0" applyFill="0" applyBorder="0" applyAlignment="0"/>
    <xf numFmtId="0" fontId="46" fillId="0" borderId="0">
      <alignment horizontal="left"/>
    </xf>
    <xf numFmtId="4" fontId="46" fillId="0" borderId="0">
      <alignment horizontal="right"/>
    </xf>
    <xf numFmtId="4" fontId="47" fillId="0" borderId="0">
      <alignment horizontal="right"/>
    </xf>
    <xf numFmtId="0" fontId="48" fillId="0" borderId="0">
      <alignment horizontal="left"/>
    </xf>
    <xf numFmtId="0" fontId="49" fillId="0" borderId="0">
      <alignment horizontal="center"/>
    </xf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183" fontId="45" fillId="0" borderId="0">
      <protection locked="0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6" fontId="16" fillId="0" borderId="0" applyFont="0" applyFill="0" applyBorder="0" applyAlignment="0" applyProtection="0"/>
    <xf numFmtId="6" fontId="12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/>
    <xf numFmtId="0" fontId="12" fillId="0" borderId="0"/>
    <xf numFmtId="0" fontId="3" fillId="0" borderId="0"/>
    <xf numFmtId="0" fontId="50" fillId="0" borderId="0">
      <alignment vertical="center"/>
    </xf>
    <xf numFmtId="0" fontId="3" fillId="0" borderId="0"/>
    <xf numFmtId="0" fontId="12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0" fontId="10" fillId="0" borderId="0"/>
    <xf numFmtId="38" fontId="10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37" fontId="57" fillId="0" borderId="0"/>
    <xf numFmtId="37" fontId="12" fillId="0" borderId="0"/>
    <xf numFmtId="37" fontId="12" fillId="0" borderId="0"/>
    <xf numFmtId="0" fontId="60" fillId="0" borderId="0"/>
    <xf numFmtId="0" fontId="61" fillId="0" borderId="0"/>
    <xf numFmtId="0" fontId="50" fillId="0" borderId="0">
      <alignment vertical="center"/>
    </xf>
    <xf numFmtId="38" fontId="60" fillId="0" borderId="0" applyFont="0" applyFill="0" applyBorder="0" applyAlignment="0" applyProtection="0"/>
    <xf numFmtId="37" fontId="12" fillId="0" borderId="0"/>
    <xf numFmtId="0" fontId="50" fillId="0" borderId="0">
      <alignment vertical="center"/>
    </xf>
    <xf numFmtId="6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38" fontId="50" fillId="0" borderId="0" applyFont="0" applyFill="0" applyBorder="0" applyAlignment="0" applyProtection="0">
      <alignment vertical="center"/>
    </xf>
  </cellStyleXfs>
  <cellXfs count="701">
    <xf numFmtId="0" fontId="0" fillId="0" borderId="0" xfId="0"/>
    <xf numFmtId="0" fontId="10" fillId="2" borderId="0" xfId="0" applyFont="1" applyFill="1" applyAlignment="1">
      <alignment horizontal="left"/>
    </xf>
    <xf numFmtId="0" fontId="25" fillId="2" borderId="0" xfId="0" applyFont="1" applyFill="1"/>
    <xf numFmtId="0" fontId="10" fillId="2" borderId="0" xfId="0" applyFont="1" applyFill="1"/>
    <xf numFmtId="182" fontId="10" fillId="2" borderId="0" xfId="6" applyNumberFormat="1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181" fontId="10" fillId="2" borderId="0" xfId="0" applyNumberFormat="1" applyFont="1" applyFill="1"/>
    <xf numFmtId="181" fontId="10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11" fillId="2" borderId="0" xfId="0" applyFont="1" applyFill="1"/>
    <xf numFmtId="0" fontId="13" fillId="2" borderId="6" xfId="0" applyFont="1" applyFill="1" applyBorder="1" applyAlignment="1">
      <alignment horizontal="center"/>
    </xf>
    <xf numFmtId="0" fontId="13" fillId="2" borderId="29" xfId="0" applyFont="1" applyFill="1" applyBorder="1"/>
    <xf numFmtId="0" fontId="13" fillId="2" borderId="29" xfId="0" applyFont="1" applyFill="1" applyBorder="1" applyAlignment="1">
      <alignment horizontal="center"/>
    </xf>
    <xf numFmtId="181" fontId="13" fillId="2" borderId="23" xfId="0" applyNumberFormat="1" applyFont="1" applyFill="1" applyBorder="1"/>
    <xf numFmtId="181" fontId="13" fillId="2" borderId="29" xfId="0" applyNumberFormat="1" applyFont="1" applyFill="1" applyBorder="1"/>
    <xf numFmtId="0" fontId="13" fillId="2" borderId="0" xfId="0" applyFont="1" applyFill="1"/>
    <xf numFmtId="0" fontId="13" fillId="2" borderId="32" xfId="0" applyFont="1" applyFill="1" applyBorder="1" applyAlignment="1">
      <alignment horizontal="center"/>
    </xf>
    <xf numFmtId="181" fontId="13" fillId="2" borderId="24" xfId="0" applyNumberFormat="1" applyFont="1" applyFill="1" applyBorder="1"/>
    <xf numFmtId="181" fontId="13" fillId="2" borderId="32" xfId="0" applyNumberFormat="1" applyFont="1" applyFill="1" applyBorder="1"/>
    <xf numFmtId="0" fontId="13" fillId="2" borderId="33" xfId="0" applyFont="1" applyFill="1" applyBorder="1"/>
    <xf numFmtId="1" fontId="25" fillId="2" borderId="32" xfId="0" applyNumberFormat="1" applyFont="1" applyFill="1" applyBorder="1" applyAlignment="1">
      <alignment horizontal="center"/>
    </xf>
    <xf numFmtId="0" fontId="25" fillId="2" borderId="29" xfId="0" applyFont="1" applyFill="1" applyBorder="1" applyAlignment="1">
      <alignment horizontal="center"/>
    </xf>
    <xf numFmtId="0" fontId="0" fillId="2" borderId="0" xfId="0" applyFill="1"/>
    <xf numFmtId="182" fontId="12" fillId="2" borderId="0" xfId="6" applyNumberFormat="1" applyFont="1" applyFill="1"/>
    <xf numFmtId="0" fontId="25" fillId="2" borderId="0" xfId="0" applyFont="1" applyFill="1" applyAlignment="1">
      <alignment horizontal="left" vertical="center"/>
    </xf>
    <xf numFmtId="179" fontId="20" fillId="2" borderId="0" xfId="0" applyNumberFormat="1" applyFont="1" applyFill="1" applyAlignment="1">
      <alignment horizontal="center"/>
    </xf>
    <xf numFmtId="0" fontId="20" fillId="2" borderId="0" xfId="0" applyFont="1" applyFill="1"/>
    <xf numFmtId="0" fontId="0" fillId="2" borderId="0" xfId="0" applyFill="1" applyAlignment="1">
      <alignment horizontal="left"/>
    </xf>
    <xf numFmtId="38" fontId="17" fillId="2" borderId="0" xfId="6" applyFont="1" applyFill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Alignment="1">
      <alignment horizontal="center"/>
    </xf>
    <xf numFmtId="0" fontId="16" fillId="2" borderId="0" xfId="0" applyFont="1" applyFill="1" applyAlignment="1">
      <alignment horizontal="distributed"/>
    </xf>
    <xf numFmtId="0" fontId="0" fillId="2" borderId="0" xfId="0" applyFill="1" applyAlignment="1">
      <alignment horizontal="distributed"/>
    </xf>
    <xf numFmtId="0" fontId="16" fillId="2" borderId="4" xfId="0" applyFont="1" applyFill="1" applyBorder="1" applyAlignment="1">
      <alignment horizontal="distributed"/>
    </xf>
    <xf numFmtId="0" fontId="0" fillId="2" borderId="4" xfId="0" applyFill="1" applyBorder="1" applyAlignment="1">
      <alignment horizontal="distributed"/>
    </xf>
    <xf numFmtId="0" fontId="14" fillId="2" borderId="0" xfId="0" applyFont="1" applyFill="1"/>
    <xf numFmtId="0" fontId="0" fillId="2" borderId="0" xfId="0" applyFill="1" applyAlignment="1">
      <alignment horizontal="right"/>
    </xf>
    <xf numFmtId="0" fontId="0" fillId="2" borderId="4" xfId="0" applyFill="1" applyBorder="1" applyAlignment="1">
      <alignment horizontal="right"/>
    </xf>
    <xf numFmtId="6" fontId="0" fillId="2" borderId="0" xfId="0" applyNumberFormat="1" applyFill="1"/>
    <xf numFmtId="0" fontId="25" fillId="2" borderId="18" xfId="0" applyFont="1" applyFill="1" applyBorder="1"/>
    <xf numFmtId="0" fontId="13" fillId="2" borderId="18" xfId="0" applyFont="1" applyFill="1" applyBorder="1"/>
    <xf numFmtId="0" fontId="25" fillId="2" borderId="4" xfId="0" applyFont="1" applyFill="1" applyBorder="1"/>
    <xf numFmtId="0" fontId="25" fillId="2" borderId="4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distributed" vertical="center"/>
    </xf>
    <xf numFmtId="38" fontId="25" fillId="2" borderId="4" xfId="6" applyFont="1" applyFill="1" applyBorder="1" applyAlignment="1">
      <alignment vertical="center"/>
    </xf>
    <xf numFmtId="0" fontId="25" fillId="2" borderId="3" xfId="0" applyFont="1" applyFill="1" applyBorder="1" applyAlignment="1">
      <alignment vertical="center"/>
    </xf>
    <xf numFmtId="0" fontId="25" fillId="2" borderId="5" xfId="0" applyFont="1" applyFill="1" applyBorder="1" applyAlignment="1">
      <alignment vertical="center"/>
    </xf>
    <xf numFmtId="0" fontId="13" fillId="2" borderId="5" xfId="0" applyFont="1" applyFill="1" applyBorder="1"/>
    <xf numFmtId="0" fontId="25" fillId="2" borderId="8" xfId="0" applyFont="1" applyFill="1" applyBorder="1" applyAlignment="1">
      <alignment horizontal="center"/>
    </xf>
    <xf numFmtId="0" fontId="25" fillId="2" borderId="10" xfId="0" applyFont="1" applyFill="1" applyBorder="1" applyAlignment="1">
      <alignment horizontal="distributed" vertical="center"/>
    </xf>
    <xf numFmtId="38" fontId="25" fillId="2" borderId="9" xfId="6" applyFont="1" applyFill="1" applyBorder="1" applyAlignment="1">
      <alignment vertical="center"/>
    </xf>
    <xf numFmtId="177" fontId="25" fillId="2" borderId="8" xfId="0" applyNumberFormat="1" applyFont="1" applyFill="1" applyBorder="1" applyAlignment="1">
      <alignment horizontal="right" vertical="center"/>
    </xf>
    <xf numFmtId="177" fontId="25" fillId="2" borderId="9" xfId="0" applyNumberFormat="1" applyFont="1" applyFill="1" applyBorder="1" applyAlignment="1">
      <alignment horizontal="right" vertical="center"/>
    </xf>
    <xf numFmtId="0" fontId="25" fillId="2" borderId="10" xfId="0" applyFont="1" applyFill="1" applyBorder="1" applyAlignment="1">
      <alignment vertical="center"/>
    </xf>
    <xf numFmtId="0" fontId="13" fillId="2" borderId="10" xfId="0" applyFont="1" applyFill="1" applyBorder="1"/>
    <xf numFmtId="177" fontId="25" fillId="2" borderId="10" xfId="0" applyNumberFormat="1" applyFont="1" applyFill="1" applyBorder="1" applyAlignment="1">
      <alignment horizontal="right" vertical="center"/>
    </xf>
    <xf numFmtId="0" fontId="25" fillId="2" borderId="6" xfId="0" applyFont="1" applyFill="1" applyBorder="1" applyAlignment="1">
      <alignment horizontal="center"/>
    </xf>
    <xf numFmtId="0" fontId="25" fillId="2" borderId="7" xfId="0" applyFont="1" applyFill="1" applyBorder="1" applyAlignment="1">
      <alignment horizontal="distributed" vertical="center"/>
    </xf>
    <xf numFmtId="0" fontId="25" fillId="2" borderId="6" xfId="0" applyFont="1" applyFill="1" applyBorder="1" applyAlignment="1">
      <alignment horizontal="center" vertical="center"/>
    </xf>
    <xf numFmtId="38" fontId="29" fillId="2" borderId="9" xfId="0" applyNumberFormat="1" applyFont="1" applyFill="1" applyBorder="1" applyAlignment="1">
      <alignment horizontal="center" vertical="center"/>
    </xf>
    <xf numFmtId="38" fontId="25" fillId="2" borderId="0" xfId="6" applyFont="1" applyFill="1" applyBorder="1" applyAlignment="1">
      <alignment vertical="center"/>
    </xf>
    <xf numFmtId="177" fontId="25" fillId="2" borderId="6" xfId="0" applyNumberFormat="1" applyFont="1" applyFill="1" applyBorder="1" applyAlignment="1">
      <alignment vertical="center"/>
    </xf>
    <xf numFmtId="177" fontId="25" fillId="2" borderId="0" xfId="0" applyNumberFormat="1" applyFont="1" applyFill="1" applyAlignment="1">
      <alignment vertical="center"/>
    </xf>
    <xf numFmtId="0" fontId="25" fillId="2" borderId="7" xfId="0" applyFont="1" applyFill="1" applyBorder="1" applyAlignment="1">
      <alignment vertical="center"/>
    </xf>
    <xf numFmtId="0" fontId="25" fillId="2" borderId="4" xfId="0" quotePrefix="1" applyFont="1" applyFill="1" applyBorder="1" applyAlignment="1">
      <alignment horizontal="center" vertical="center"/>
    </xf>
    <xf numFmtId="177" fontId="25" fillId="2" borderId="7" xfId="0" applyNumberFormat="1" applyFont="1" applyFill="1" applyBorder="1" applyAlignment="1">
      <alignment vertical="center"/>
    </xf>
    <xf numFmtId="178" fontId="25" fillId="2" borderId="8" xfId="0" applyNumberFormat="1" applyFont="1" applyFill="1" applyBorder="1" applyAlignment="1">
      <alignment vertical="center"/>
    </xf>
    <xf numFmtId="178" fontId="25" fillId="2" borderId="9" xfId="0" applyNumberFormat="1" applyFont="1" applyFill="1" applyBorder="1" applyAlignment="1">
      <alignment vertical="center"/>
    </xf>
    <xf numFmtId="178" fontId="25" fillId="2" borderId="10" xfId="0" applyNumberFormat="1" applyFont="1" applyFill="1" applyBorder="1" applyAlignment="1">
      <alignment vertical="center"/>
    </xf>
    <xf numFmtId="177" fontId="25" fillId="2" borderId="3" xfId="0" applyNumberFormat="1" applyFont="1" applyFill="1" applyBorder="1" applyAlignment="1">
      <alignment vertical="center"/>
    </xf>
    <xf numFmtId="177" fontId="25" fillId="2" borderId="4" xfId="0" applyNumberFormat="1" applyFont="1" applyFill="1" applyBorder="1" applyAlignment="1">
      <alignment vertical="center"/>
    </xf>
    <xf numFmtId="177" fontId="25" fillId="2" borderId="5" xfId="0" applyNumberFormat="1" applyFont="1" applyFill="1" applyBorder="1" applyAlignment="1">
      <alignment vertical="center"/>
    </xf>
    <xf numFmtId="180" fontId="24" fillId="2" borderId="0" xfId="0" applyNumberFormat="1" applyFont="1" applyFill="1"/>
    <xf numFmtId="0" fontId="0" fillId="2" borderId="8" xfId="0" applyFill="1" applyBorder="1"/>
    <xf numFmtId="0" fontId="23" fillId="2" borderId="9" xfId="0" applyFont="1" applyFill="1" applyBorder="1" applyAlignment="1">
      <alignment horizontal="center"/>
    </xf>
    <xf numFmtId="0" fontId="23" fillId="2" borderId="9" xfId="0" applyFont="1" applyFill="1" applyBorder="1" applyAlignment="1">
      <alignment horizontal="distributed"/>
    </xf>
    <xf numFmtId="0" fontId="23" fillId="2" borderId="9" xfId="0" applyFont="1" applyFill="1" applyBorder="1"/>
    <xf numFmtId="38" fontId="23" fillId="2" borderId="9" xfId="6" applyFont="1" applyFill="1" applyBorder="1" applyAlignment="1"/>
    <xf numFmtId="0" fontId="0" fillId="2" borderId="9" xfId="0" applyFill="1" applyBorder="1"/>
    <xf numFmtId="0" fontId="0" fillId="2" borderId="10" xfId="0" applyFill="1" applyBorder="1"/>
    <xf numFmtId="180" fontId="0" fillId="2" borderId="0" xfId="0" applyNumberFormat="1" applyFill="1"/>
    <xf numFmtId="0" fontId="21" fillId="2" borderId="0" xfId="0" applyFont="1" applyFill="1"/>
    <xf numFmtId="0" fontId="14" fillId="2" borderId="0" xfId="0" applyFont="1" applyFill="1" applyAlignment="1">
      <alignment horizontal="left"/>
    </xf>
    <xf numFmtId="3" fontId="14" fillId="2" borderId="0" xfId="0" applyNumberFormat="1" applyFont="1" applyFill="1"/>
    <xf numFmtId="6" fontId="14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distributed"/>
    </xf>
    <xf numFmtId="38" fontId="13" fillId="2" borderId="0" xfId="6" applyFont="1" applyFill="1" applyBorder="1"/>
    <xf numFmtId="180" fontId="13" fillId="2" borderId="0" xfId="6" applyNumberFormat="1" applyFont="1" applyFill="1" applyBorder="1"/>
    <xf numFmtId="177" fontId="13" fillId="2" borderId="0" xfId="0" applyNumberFormat="1" applyFont="1" applyFill="1" applyAlignment="1">
      <alignment horizontal="right"/>
    </xf>
    <xf numFmtId="177" fontId="13" fillId="2" borderId="0" xfId="0" applyNumberFormat="1" applyFont="1" applyFill="1"/>
    <xf numFmtId="38" fontId="13" fillId="2" borderId="0" xfId="0" applyNumberFormat="1" applyFont="1" applyFill="1"/>
    <xf numFmtId="178" fontId="13" fillId="2" borderId="0" xfId="0" applyNumberFormat="1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distributed"/>
    </xf>
    <xf numFmtId="0" fontId="23" fillId="2" borderId="0" xfId="0" applyFont="1" applyFill="1"/>
    <xf numFmtId="38" fontId="23" fillId="2" borderId="0" xfId="6" applyFont="1" applyFill="1" applyBorder="1" applyAlignment="1"/>
    <xf numFmtId="0" fontId="35" fillId="2" borderId="0" xfId="0" applyFont="1" applyFill="1" applyAlignment="1">
      <alignment horizontal="center"/>
    </xf>
    <xf numFmtId="0" fontId="36" fillId="2" borderId="0" xfId="0" applyFont="1" applyFill="1" applyAlignment="1">
      <alignment horizontal="left"/>
    </xf>
    <xf numFmtId="0" fontId="37" fillId="2" borderId="0" xfId="0" applyFont="1" applyFill="1" applyAlignment="1">
      <alignment horizontal="left"/>
    </xf>
    <xf numFmtId="0" fontId="12" fillId="2" borderId="13" xfId="0" applyFont="1" applyFill="1" applyBorder="1"/>
    <xf numFmtId="0" fontId="12" fillId="2" borderId="13" xfId="0" applyFont="1" applyFill="1" applyBorder="1" applyAlignment="1">
      <alignment horizontal="center"/>
    </xf>
    <xf numFmtId="0" fontId="38" fillId="2" borderId="13" xfId="0" applyFont="1" applyFill="1" applyBorder="1"/>
    <xf numFmtId="0" fontId="37" fillId="2" borderId="0" xfId="0" applyFont="1" applyFill="1" applyAlignment="1">
      <alignment horizontal="center"/>
    </xf>
    <xf numFmtId="0" fontId="38" fillId="2" borderId="11" xfId="0" applyFont="1" applyFill="1" applyBorder="1"/>
    <xf numFmtId="0" fontId="38" fillId="2" borderId="14" xfId="0" applyFont="1" applyFill="1" applyBorder="1"/>
    <xf numFmtId="0" fontId="38" fillId="2" borderId="20" xfId="0" applyFont="1" applyFill="1" applyBorder="1"/>
    <xf numFmtId="0" fontId="38" fillId="2" borderId="20" xfId="0" applyFont="1" applyFill="1" applyBorder="1" applyAlignment="1">
      <alignment horizontal="center"/>
    </xf>
    <xf numFmtId="0" fontId="38" fillId="2" borderId="38" xfId="0" applyFont="1" applyFill="1" applyBorder="1"/>
    <xf numFmtId="0" fontId="0" fillId="2" borderId="12" xfId="0" applyFill="1" applyBorder="1"/>
    <xf numFmtId="0" fontId="38" fillId="2" borderId="6" xfId="0" applyFont="1" applyFill="1" applyBorder="1" applyAlignment="1">
      <alignment horizontal="center"/>
    </xf>
    <xf numFmtId="0" fontId="38" fillId="2" borderId="39" xfId="0" applyFont="1" applyFill="1" applyBorder="1" applyAlignment="1">
      <alignment horizontal="center"/>
    </xf>
    <xf numFmtId="0" fontId="38" fillId="2" borderId="19" xfId="0" applyFont="1" applyFill="1" applyBorder="1"/>
    <xf numFmtId="0" fontId="38" fillId="2" borderId="16" xfId="0" applyFont="1" applyFill="1" applyBorder="1"/>
    <xf numFmtId="0" fontId="38" fillId="2" borderId="16" xfId="0" applyFont="1" applyFill="1" applyBorder="1" applyAlignment="1">
      <alignment horizontal="center"/>
    </xf>
    <xf numFmtId="0" fontId="38" fillId="2" borderId="40" xfId="0" applyFont="1" applyFill="1" applyBorder="1"/>
    <xf numFmtId="0" fontId="11" fillId="2" borderId="12" xfId="0" applyFont="1" applyFill="1" applyBorder="1"/>
    <xf numFmtId="0" fontId="11" fillId="2" borderId="6" xfId="0" applyFont="1" applyFill="1" applyBorder="1"/>
    <xf numFmtId="0" fontId="11" fillId="2" borderId="6" xfId="0" applyFont="1" applyFill="1" applyBorder="1" applyAlignment="1">
      <alignment horizontal="center"/>
    </xf>
    <xf numFmtId="38" fontId="11" fillId="2" borderId="6" xfId="6" applyFont="1" applyFill="1" applyBorder="1"/>
    <xf numFmtId="0" fontId="40" fillId="2" borderId="6" xfId="0" applyFont="1" applyFill="1" applyBorder="1"/>
    <xf numFmtId="0" fontId="41" fillId="2" borderId="39" xfId="0" applyFont="1" applyFill="1" applyBorder="1"/>
    <xf numFmtId="0" fontId="11" fillId="2" borderId="41" xfId="0" applyFont="1" applyFill="1" applyBorder="1"/>
    <xf numFmtId="0" fontId="11" fillId="2" borderId="9" xfId="0" applyFont="1" applyFill="1" applyBorder="1" applyAlignment="1">
      <alignment horizontal="left"/>
    </xf>
    <xf numFmtId="0" fontId="11" fillId="2" borderId="9" xfId="0" applyFont="1" applyFill="1" applyBorder="1"/>
    <xf numFmtId="0" fontId="11" fillId="2" borderId="8" xfId="0" applyFont="1" applyFill="1" applyBorder="1"/>
    <xf numFmtId="0" fontId="11" fillId="2" borderId="8" xfId="0" applyFont="1" applyFill="1" applyBorder="1" applyAlignment="1">
      <alignment horizontal="center"/>
    </xf>
    <xf numFmtId="38" fontId="11" fillId="2" borderId="8" xfId="6" applyFont="1" applyFill="1" applyBorder="1"/>
    <xf numFmtId="37" fontId="40" fillId="2" borderId="8" xfId="0" applyNumberFormat="1" applyFont="1" applyFill="1" applyBorder="1"/>
    <xf numFmtId="38" fontId="11" fillId="2" borderId="8" xfId="6" applyFont="1" applyFill="1" applyBorder="1" applyProtection="1"/>
    <xf numFmtId="37" fontId="42" fillId="2" borderId="8" xfId="0" applyNumberFormat="1" applyFont="1" applyFill="1" applyBorder="1"/>
    <xf numFmtId="0" fontId="41" fillId="2" borderId="42" xfId="0" applyFont="1" applyFill="1" applyBorder="1"/>
    <xf numFmtId="38" fontId="11" fillId="2" borderId="6" xfId="6" applyFont="1" applyFill="1" applyBorder="1" applyProtection="1"/>
    <xf numFmtId="37" fontId="11" fillId="2" borderId="6" xfId="0" applyNumberFormat="1" applyFont="1" applyFill="1" applyBorder="1"/>
    <xf numFmtId="37" fontId="40" fillId="2" borderId="6" xfId="0" applyNumberFormat="1" applyFont="1" applyFill="1" applyBorder="1"/>
    <xf numFmtId="37" fontId="42" fillId="2" borderId="6" xfId="0" applyNumberFormat="1" applyFont="1" applyFill="1" applyBorder="1"/>
    <xf numFmtId="0" fontId="11" fillId="2" borderId="39" xfId="0" applyFont="1" applyFill="1" applyBorder="1"/>
    <xf numFmtId="37" fontId="11" fillId="2" borderId="8" xfId="0" applyNumberFormat="1" applyFont="1" applyFill="1" applyBorder="1"/>
    <xf numFmtId="0" fontId="11" fillId="2" borderId="42" xfId="0" applyFont="1" applyFill="1" applyBorder="1"/>
    <xf numFmtId="0" fontId="11" fillId="2" borderId="19" xfId="0" applyFont="1" applyFill="1" applyBorder="1"/>
    <xf numFmtId="0" fontId="11" fillId="2" borderId="13" xfId="0" applyFont="1" applyFill="1" applyBorder="1"/>
    <xf numFmtId="0" fontId="11" fillId="2" borderId="16" xfId="0" applyFont="1" applyFill="1" applyBorder="1"/>
    <xf numFmtId="0" fontId="11" fillId="2" borderId="16" xfId="0" applyFont="1" applyFill="1" applyBorder="1" applyAlignment="1">
      <alignment horizontal="center"/>
    </xf>
    <xf numFmtId="37" fontId="11" fillId="2" borderId="16" xfId="0" applyNumberFormat="1" applyFont="1" applyFill="1" applyBorder="1"/>
    <xf numFmtId="37" fontId="42" fillId="2" borderId="16" xfId="0" applyNumberFormat="1" applyFont="1" applyFill="1" applyBorder="1"/>
    <xf numFmtId="0" fontId="11" fillId="2" borderId="40" xfId="0" applyFont="1" applyFill="1" applyBorder="1"/>
    <xf numFmtId="37" fontId="11" fillId="2" borderId="39" xfId="0" applyNumberFormat="1" applyFont="1" applyFill="1" applyBorder="1"/>
    <xf numFmtId="37" fontId="40" fillId="2" borderId="16" xfId="0" applyNumberFormat="1" applyFont="1" applyFill="1" applyBorder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38" fontId="12" fillId="2" borderId="0" xfId="6" applyFont="1" applyFill="1" applyBorder="1" applyProtection="1"/>
    <xf numFmtId="37" fontId="12" fillId="2" borderId="0" xfId="0" applyNumberFormat="1" applyFont="1" applyFill="1"/>
    <xf numFmtId="37" fontId="39" fillId="2" borderId="0" xfId="0" applyNumberFormat="1" applyFont="1" applyFill="1"/>
    <xf numFmtId="0" fontId="5" fillId="2" borderId="0" xfId="0" applyFont="1" applyFill="1"/>
    <xf numFmtId="0" fontId="41" fillId="2" borderId="0" xfId="0" applyFont="1" applyFill="1"/>
    <xf numFmtId="2" fontId="0" fillId="2" borderId="0" xfId="0" applyNumberFormat="1" applyFill="1"/>
    <xf numFmtId="38" fontId="11" fillId="2" borderId="3" xfId="6" applyFont="1" applyFill="1" applyBorder="1"/>
    <xf numFmtId="0" fontId="11" fillId="2" borderId="3" xfId="0" applyFont="1" applyFill="1" applyBorder="1"/>
    <xf numFmtId="0" fontId="11" fillId="2" borderId="43" xfId="0" applyFont="1" applyFill="1" applyBorder="1"/>
    <xf numFmtId="38" fontId="11" fillId="2" borderId="16" xfId="6" applyFont="1" applyFill="1" applyBorder="1"/>
    <xf numFmtId="38" fontId="11" fillId="2" borderId="16" xfId="6" applyFont="1" applyFill="1" applyBorder="1" applyProtection="1"/>
    <xf numFmtId="37" fontId="40" fillId="2" borderId="44" xfId="0" applyNumberFormat="1" applyFont="1" applyFill="1" applyBorder="1"/>
    <xf numFmtId="0" fontId="41" fillId="2" borderId="40" xfId="0" applyFont="1" applyFill="1" applyBorder="1"/>
    <xf numFmtId="38" fontId="41" fillId="2" borderId="42" xfId="0" applyNumberFormat="1" applyFont="1" applyFill="1" applyBorder="1"/>
    <xf numFmtId="0" fontId="40" fillId="2" borderId="3" xfId="0" applyFont="1" applyFill="1" applyBorder="1"/>
    <xf numFmtId="37" fontId="40" fillId="2" borderId="45" xfId="0" applyNumberFormat="1" applyFont="1" applyFill="1" applyBorder="1"/>
    <xf numFmtId="0" fontId="11" fillId="2" borderId="46" xfId="0" applyFont="1" applyFill="1" applyBorder="1"/>
    <xf numFmtId="0" fontId="11" fillId="2" borderId="0" xfId="0" applyFont="1" applyFill="1" applyAlignment="1">
      <alignment horizontal="left"/>
    </xf>
    <xf numFmtId="0" fontId="11" fillId="2" borderId="11" xfId="0" applyFont="1" applyFill="1" applyBorder="1"/>
    <xf numFmtId="0" fontId="11" fillId="2" borderId="14" xfId="0" applyFont="1" applyFill="1" applyBorder="1"/>
    <xf numFmtId="0" fontId="11" fillId="2" borderId="20" xfId="0" applyFont="1" applyFill="1" applyBorder="1"/>
    <xf numFmtId="0" fontId="11" fillId="2" borderId="20" xfId="0" applyFont="1" applyFill="1" applyBorder="1" applyAlignment="1">
      <alignment horizontal="center"/>
    </xf>
    <xf numFmtId="37" fontId="11" fillId="2" borderId="20" xfId="0" applyNumberFormat="1" applyFont="1" applyFill="1" applyBorder="1"/>
    <xf numFmtId="37" fontId="42" fillId="2" borderId="20" xfId="0" applyNumberFormat="1" applyFont="1" applyFill="1" applyBorder="1"/>
    <xf numFmtId="0" fontId="11" fillId="2" borderId="38" xfId="0" applyFont="1" applyFill="1" applyBorder="1"/>
    <xf numFmtId="0" fontId="41" fillId="2" borderId="47" xfId="0" applyFont="1" applyFill="1" applyBorder="1"/>
    <xf numFmtId="37" fontId="40" fillId="2" borderId="8" xfId="0" applyNumberFormat="1" applyFont="1" applyFill="1" applyBorder="1" applyAlignment="1">
      <alignment horizontal="right"/>
    </xf>
    <xf numFmtId="38" fontId="11" fillId="2" borderId="6" xfId="7" applyFont="1" applyFill="1" applyBorder="1"/>
    <xf numFmtId="38" fontId="11" fillId="2" borderId="8" xfId="7" applyFont="1" applyFill="1" applyBorder="1" applyProtection="1"/>
    <xf numFmtId="38" fontId="11" fillId="2" borderId="43" xfId="7" applyFont="1" applyFill="1" applyBorder="1"/>
    <xf numFmtId="38" fontId="11" fillId="2" borderId="45" xfId="7" applyFont="1" applyFill="1" applyBorder="1" applyProtection="1"/>
    <xf numFmtId="38" fontId="11" fillId="2" borderId="46" xfId="7" applyFont="1" applyFill="1" applyBorder="1"/>
    <xf numFmtId="38" fontId="11" fillId="2" borderId="44" xfId="7" applyFont="1" applyFill="1" applyBorder="1" applyProtection="1"/>
    <xf numFmtId="37" fontId="40" fillId="2" borderId="46" xfId="0" applyNumberFormat="1" applyFont="1" applyFill="1" applyBorder="1"/>
    <xf numFmtId="38" fontId="11" fillId="2" borderId="3" xfId="7" applyFont="1" applyFill="1" applyBorder="1"/>
    <xf numFmtId="38" fontId="11" fillId="2" borderId="8" xfId="7" applyFont="1" applyFill="1" applyBorder="1"/>
    <xf numFmtId="0" fontId="0" fillId="2" borderId="13" xfId="0" applyFill="1" applyBorder="1"/>
    <xf numFmtId="56" fontId="25" fillId="2" borderId="43" xfId="0" quotePrefix="1" applyNumberFormat="1" applyFont="1" applyFill="1" applyBorder="1" applyAlignment="1">
      <alignment horizontal="center" vertical="center"/>
    </xf>
    <xf numFmtId="38" fontId="29" fillId="2" borderId="4" xfId="6" applyFont="1" applyFill="1" applyBorder="1" applyAlignment="1">
      <alignment vertical="center"/>
    </xf>
    <xf numFmtId="0" fontId="25" fillId="2" borderId="43" xfId="0" applyFont="1" applyFill="1" applyBorder="1" applyAlignment="1">
      <alignment vertical="center"/>
    </xf>
    <xf numFmtId="56" fontId="25" fillId="2" borderId="43" xfId="0" applyNumberFormat="1" applyFont="1" applyFill="1" applyBorder="1" applyAlignment="1">
      <alignment vertical="center"/>
    </xf>
    <xf numFmtId="38" fontId="29" fillId="2" borderId="9" xfId="6" applyFont="1" applyFill="1" applyBorder="1" applyAlignment="1">
      <alignment vertical="center"/>
    </xf>
    <xf numFmtId="0" fontId="25" fillId="2" borderId="45" xfId="0" applyFont="1" applyFill="1" applyBorder="1" applyAlignment="1">
      <alignment vertical="center"/>
    </xf>
    <xf numFmtId="56" fontId="25" fillId="2" borderId="9" xfId="0" applyNumberFormat="1" applyFont="1" applyFill="1" applyBorder="1" applyAlignment="1">
      <alignment vertical="center"/>
    </xf>
    <xf numFmtId="56" fontId="25" fillId="2" borderId="45" xfId="0" applyNumberFormat="1" applyFont="1" applyFill="1" applyBorder="1" applyAlignment="1">
      <alignment vertical="center"/>
    </xf>
    <xf numFmtId="56" fontId="25" fillId="2" borderId="45" xfId="0" applyNumberFormat="1" applyFont="1" applyFill="1" applyBorder="1" applyAlignment="1">
      <alignment horizontal="center" vertical="center"/>
    </xf>
    <xf numFmtId="180" fontId="29" fillId="2" borderId="4" xfId="6" applyNumberFormat="1" applyFont="1" applyFill="1" applyBorder="1" applyAlignment="1">
      <alignment vertical="center"/>
    </xf>
    <xf numFmtId="180" fontId="29" fillId="2" borderId="9" xfId="6" applyNumberFormat="1" applyFont="1" applyFill="1" applyBorder="1" applyAlignment="1">
      <alignment vertical="center"/>
    </xf>
    <xf numFmtId="180" fontId="27" fillId="2" borderId="4" xfId="6" applyNumberFormat="1" applyFont="1" applyFill="1" applyBorder="1" applyAlignment="1">
      <alignment vertical="center"/>
    </xf>
    <xf numFmtId="180" fontId="27" fillId="2" borderId="9" xfId="6" applyNumberFormat="1" applyFont="1" applyFill="1" applyBorder="1" applyAlignment="1">
      <alignment vertical="center"/>
    </xf>
    <xf numFmtId="38" fontId="31" fillId="2" borderId="4" xfId="6" applyFont="1" applyFill="1" applyBorder="1" applyAlignment="1">
      <alignment vertical="center"/>
    </xf>
    <xf numFmtId="38" fontId="31" fillId="2" borderId="9" xfId="6" applyFont="1" applyFill="1" applyBorder="1" applyAlignment="1">
      <alignment vertical="center"/>
    </xf>
    <xf numFmtId="38" fontId="33" fillId="2" borderId="4" xfId="6" applyFont="1" applyFill="1" applyBorder="1" applyAlignment="1">
      <alignment vertical="center"/>
    </xf>
    <xf numFmtId="38" fontId="33" fillId="2" borderId="9" xfId="6" applyFont="1" applyFill="1" applyBorder="1" applyAlignment="1">
      <alignment vertical="center"/>
    </xf>
    <xf numFmtId="56" fontId="25" fillId="2" borderId="43" xfId="0" applyNumberFormat="1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5" fillId="2" borderId="9" xfId="0" applyFont="1" applyFill="1" applyBorder="1" applyAlignment="1">
      <alignment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43" xfId="0" applyFont="1" applyFill="1" applyBorder="1" applyAlignment="1">
      <alignment horizontal="center" vertical="center"/>
    </xf>
    <xf numFmtId="38" fontId="32" fillId="2" borderId="4" xfId="6" applyFont="1" applyFill="1" applyBorder="1" applyAlignment="1">
      <alignment vertical="center"/>
    </xf>
    <xf numFmtId="38" fontId="32" fillId="2" borderId="9" xfId="6" applyFont="1" applyFill="1" applyBorder="1" applyAlignment="1">
      <alignment vertical="center"/>
    </xf>
    <xf numFmtId="0" fontId="25" fillId="2" borderId="4" xfId="0" applyFont="1" applyFill="1" applyBorder="1" applyAlignment="1">
      <alignment vertical="center"/>
    </xf>
    <xf numFmtId="0" fontId="25" fillId="2" borderId="4" xfId="0" applyFont="1" applyFill="1" applyBorder="1" applyAlignment="1">
      <alignment vertical="center" shrinkToFit="1"/>
    </xf>
    <xf numFmtId="0" fontId="25" fillId="2" borderId="9" xfId="0" applyFont="1" applyFill="1" applyBorder="1" applyAlignment="1">
      <alignment vertical="center" shrinkToFit="1"/>
    </xf>
    <xf numFmtId="0" fontId="25" fillId="2" borderId="2" xfId="0" applyFont="1" applyFill="1" applyBorder="1" applyAlignment="1">
      <alignment horizontal="center"/>
    </xf>
    <xf numFmtId="0" fontId="32" fillId="2" borderId="9" xfId="6" applyNumberFormat="1" applyFont="1" applyFill="1" applyBorder="1" applyAlignment="1">
      <alignment vertical="center"/>
    </xf>
    <xf numFmtId="0" fontId="32" fillId="2" borderId="4" xfId="6" applyNumberFormat="1" applyFont="1" applyFill="1" applyBorder="1" applyAlignment="1">
      <alignment vertical="center"/>
    </xf>
    <xf numFmtId="56" fontId="25" fillId="2" borderId="45" xfId="0" quotePrefix="1" applyNumberFormat="1" applyFont="1" applyFill="1" applyBorder="1" applyAlignment="1">
      <alignment horizontal="center" vertical="center"/>
    </xf>
    <xf numFmtId="0" fontId="10" fillId="2" borderId="4" xfId="0" applyFont="1" applyFill="1" applyBorder="1"/>
    <xf numFmtId="0" fontId="25" fillId="2" borderId="35" xfId="0" applyFont="1" applyFill="1" applyBorder="1"/>
    <xf numFmtId="0" fontId="25" fillId="2" borderId="22" xfId="0" applyFont="1" applyFill="1" applyBorder="1"/>
    <xf numFmtId="0" fontId="10" fillId="2" borderId="0" xfId="0" applyFont="1" applyFill="1" applyAlignment="1">
      <alignment shrinkToFit="1"/>
    </xf>
    <xf numFmtId="0" fontId="24" fillId="2" borderId="23" xfId="0" applyFont="1" applyFill="1" applyBorder="1" applyAlignment="1">
      <alignment shrinkToFit="1"/>
    </xf>
    <xf numFmtId="0" fontId="24" fillId="2" borderId="24" xfId="0" applyFont="1" applyFill="1" applyBorder="1" applyAlignment="1">
      <alignment shrinkToFit="1"/>
    </xf>
    <xf numFmtId="0" fontId="0" fillId="2" borderId="0" xfId="0" applyFill="1" applyAlignment="1">
      <alignment shrinkToFit="1"/>
    </xf>
    <xf numFmtId="182" fontId="25" fillId="2" borderId="31" xfId="0" applyNumberFormat="1" applyFont="1" applyFill="1" applyBorder="1"/>
    <xf numFmtId="0" fontId="25" fillId="2" borderId="34" xfId="0" applyFont="1" applyFill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38" fontId="24" fillId="2" borderId="0" xfId="6" applyFont="1" applyFill="1" applyBorder="1" applyAlignment="1">
      <alignment vertical="center"/>
    </xf>
    <xf numFmtId="177" fontId="24" fillId="2" borderId="0" xfId="0" applyNumberFormat="1" applyFont="1" applyFill="1" applyAlignment="1">
      <alignment horizontal="right" vertical="center"/>
    </xf>
    <xf numFmtId="0" fontId="24" fillId="2" borderId="7" xfId="0" applyFont="1" applyFill="1" applyBorder="1"/>
    <xf numFmtId="0" fontId="24" fillId="2" borderId="50" xfId="0" applyFont="1" applyFill="1" applyBorder="1" applyAlignment="1">
      <alignment horizontal="center"/>
    </xf>
    <xf numFmtId="38" fontId="24" fillId="2" borderId="52" xfId="6" applyFont="1" applyFill="1" applyBorder="1" applyAlignment="1">
      <alignment vertical="center"/>
    </xf>
    <xf numFmtId="38" fontId="24" fillId="2" borderId="52" xfId="6" applyFont="1" applyFill="1" applyBorder="1" applyAlignment="1">
      <alignment horizontal="center" vertical="center"/>
    </xf>
    <xf numFmtId="177" fontId="24" fillId="2" borderId="55" xfId="0" applyNumberFormat="1" applyFont="1" applyFill="1" applyBorder="1" applyAlignment="1">
      <alignment horizontal="right" vertical="center"/>
    </xf>
    <xf numFmtId="177" fontId="24" fillId="2" borderId="52" xfId="0" applyNumberFormat="1" applyFont="1" applyFill="1" applyBorder="1" applyAlignment="1">
      <alignment horizontal="right" vertical="center"/>
    </xf>
    <xf numFmtId="0" fontId="24" fillId="2" borderId="55" xfId="0" applyFont="1" applyFill="1" applyBorder="1"/>
    <xf numFmtId="38" fontId="24" fillId="2" borderId="52" xfId="6" applyFont="1" applyFill="1" applyBorder="1" applyAlignment="1">
      <alignment vertical="center" shrinkToFit="1"/>
    </xf>
    <xf numFmtId="178" fontId="24" fillId="2" borderId="52" xfId="0" applyNumberFormat="1" applyFont="1" applyFill="1" applyBorder="1" applyAlignment="1">
      <alignment vertical="center"/>
    </xf>
    <xf numFmtId="180" fontId="24" fillId="2" borderId="52" xfId="6" applyNumberFormat="1" applyFont="1" applyFill="1" applyBorder="1" applyAlignment="1">
      <alignment vertical="center"/>
    </xf>
    <xf numFmtId="185" fontId="43" fillId="2" borderId="52" xfId="6" applyNumberFormat="1" applyFont="1" applyFill="1" applyBorder="1" applyAlignment="1">
      <alignment vertical="center"/>
    </xf>
    <xf numFmtId="180" fontId="43" fillId="2" borderId="52" xfId="6" applyNumberFormat="1" applyFont="1" applyFill="1" applyBorder="1" applyAlignment="1">
      <alignment vertical="center"/>
    </xf>
    <xf numFmtId="0" fontId="52" fillId="2" borderId="0" xfId="0" applyFont="1" applyFill="1" applyAlignment="1">
      <alignment horizontal="distributed"/>
    </xf>
    <xf numFmtId="0" fontId="5" fillId="2" borderId="0" xfId="0" applyFont="1" applyFill="1" applyAlignment="1">
      <alignment horizontal="distributed"/>
    </xf>
    <xf numFmtId="0" fontId="52" fillId="2" borderId="9" xfId="0" applyFont="1" applyFill="1" applyBorder="1"/>
    <xf numFmtId="0" fontId="26" fillId="2" borderId="9" xfId="0" applyFont="1" applyFill="1" applyBorder="1"/>
    <xf numFmtId="0" fontId="26" fillId="2" borderId="0" xfId="0" applyFont="1" applyFill="1"/>
    <xf numFmtId="0" fontId="52" fillId="2" borderId="4" xfId="0" applyFont="1" applyFill="1" applyBorder="1" applyAlignment="1">
      <alignment horizontal="distributed"/>
    </xf>
    <xf numFmtId="0" fontId="5" fillId="2" borderId="4" xfId="0" applyFont="1" applyFill="1" applyBorder="1" applyAlignment="1">
      <alignment horizontal="distributed"/>
    </xf>
    <xf numFmtId="0" fontId="5" fillId="2" borderId="4" xfId="0" applyFont="1" applyFill="1" applyBorder="1"/>
    <xf numFmtId="0" fontId="52" fillId="2" borderId="0" xfId="0" applyFont="1" applyFill="1"/>
    <xf numFmtId="3" fontId="52" fillId="2" borderId="9" xfId="0" applyNumberFormat="1" applyFont="1" applyFill="1" applyBorder="1"/>
    <xf numFmtId="3" fontId="26" fillId="2" borderId="9" xfId="0" quotePrefix="1" applyNumberFormat="1" applyFont="1" applyFill="1" applyBorder="1"/>
    <xf numFmtId="3" fontId="26" fillId="2" borderId="0" xfId="0" quotePrefix="1" applyNumberFormat="1" applyFont="1" applyFill="1"/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38" fontId="24" fillId="2" borderId="52" xfId="6" applyFont="1" applyFill="1" applyBorder="1" applyAlignment="1">
      <alignment horizontal="right" vertical="center"/>
    </xf>
    <xf numFmtId="56" fontId="24" fillId="2" borderId="53" xfId="0" applyNumberFormat="1" applyFont="1" applyFill="1" applyBorder="1" applyAlignment="1">
      <alignment horizontal="center" vertical="center"/>
    </xf>
    <xf numFmtId="0" fontId="24" fillId="2" borderId="49" xfId="0" applyFont="1" applyFill="1" applyBorder="1" applyAlignment="1">
      <alignment horizontal="center"/>
    </xf>
    <xf numFmtId="0" fontId="24" fillId="2" borderId="54" xfId="0" applyFont="1" applyFill="1" applyBorder="1" applyAlignment="1">
      <alignment horizontal="left" vertical="center"/>
    </xf>
    <xf numFmtId="180" fontId="24" fillId="2" borderId="54" xfId="6" applyNumberFormat="1" applyFont="1" applyFill="1" applyBorder="1" applyAlignment="1">
      <alignment vertical="center"/>
    </xf>
    <xf numFmtId="38" fontId="24" fillId="2" borderId="54" xfId="6" applyFont="1" applyFill="1" applyBorder="1" applyAlignment="1">
      <alignment vertical="center"/>
    </xf>
    <xf numFmtId="178" fontId="24" fillId="2" borderId="54" xfId="0" applyNumberFormat="1" applyFont="1" applyFill="1" applyBorder="1" applyAlignment="1">
      <alignment vertical="center"/>
    </xf>
    <xf numFmtId="185" fontId="43" fillId="2" borderId="54" xfId="6" applyNumberFormat="1" applyFont="1" applyFill="1" applyBorder="1" applyAlignment="1">
      <alignment vertical="center"/>
    </xf>
    <xf numFmtId="180" fontId="43" fillId="2" borderId="54" xfId="6" applyNumberFormat="1" applyFont="1" applyFill="1" applyBorder="1" applyAlignment="1">
      <alignment vertical="center"/>
    </xf>
    <xf numFmtId="0" fontId="24" fillId="2" borderId="56" xfId="0" applyFont="1" applyFill="1" applyBorder="1"/>
    <xf numFmtId="0" fontId="24" fillId="2" borderId="52" xfId="6" applyNumberFormat="1" applyFont="1" applyFill="1" applyBorder="1" applyAlignment="1">
      <alignment horizontal="right" vertical="center"/>
    </xf>
    <xf numFmtId="178" fontId="24" fillId="2" borderId="55" xfId="0" applyNumberFormat="1" applyFont="1" applyFill="1" applyBorder="1" applyAlignment="1">
      <alignment horizontal="right" vertical="center"/>
    </xf>
    <xf numFmtId="178" fontId="24" fillId="2" borderId="52" xfId="0" applyNumberFormat="1" applyFont="1" applyFill="1" applyBorder="1" applyAlignment="1">
      <alignment horizontal="right" vertical="center"/>
    </xf>
    <xf numFmtId="38" fontId="24" fillId="2" borderId="54" xfId="6" applyFont="1" applyFill="1" applyBorder="1" applyAlignment="1">
      <alignment horizontal="right" vertical="center"/>
    </xf>
    <xf numFmtId="178" fontId="24" fillId="2" borderId="56" xfId="0" applyNumberFormat="1" applyFont="1" applyFill="1" applyBorder="1" applyAlignment="1">
      <alignment horizontal="right" vertical="center"/>
    </xf>
    <xf numFmtId="178" fontId="24" fillId="2" borderId="54" xfId="0" applyNumberFormat="1" applyFont="1" applyFill="1" applyBorder="1" applyAlignment="1">
      <alignment horizontal="right" vertical="center"/>
    </xf>
    <xf numFmtId="0" fontId="24" fillId="2" borderId="54" xfId="6" applyNumberFormat="1" applyFont="1" applyFill="1" applyBorder="1" applyAlignment="1">
      <alignment horizontal="right" vertical="center"/>
    </xf>
    <xf numFmtId="0" fontId="24" fillId="2" borderId="52" xfId="0" applyFont="1" applyFill="1" applyBorder="1" applyAlignment="1">
      <alignment horizontal="left" vertical="center"/>
    </xf>
    <xf numFmtId="56" fontId="24" fillId="2" borderId="46" xfId="0" quotePrefix="1" applyNumberFormat="1" applyFont="1" applyFill="1" applyBorder="1" applyAlignment="1">
      <alignment horizontal="center" vertical="center"/>
    </xf>
    <xf numFmtId="56" fontId="24" fillId="2" borderId="51" xfId="0" quotePrefix="1" applyNumberFormat="1" applyFont="1" applyFill="1" applyBorder="1" applyAlignment="1">
      <alignment horizontal="center" vertical="center"/>
    </xf>
    <xf numFmtId="56" fontId="24" fillId="3" borderId="45" xfId="0" applyNumberFormat="1" applyFont="1" applyFill="1" applyBorder="1" applyAlignment="1">
      <alignment vertical="center"/>
    </xf>
    <xf numFmtId="0" fontId="24" fillId="3" borderId="8" xfId="0" applyFont="1" applyFill="1" applyBorder="1" applyAlignment="1">
      <alignment horizontal="center"/>
    </xf>
    <xf numFmtId="38" fontId="24" fillId="3" borderId="9" xfId="6" applyFont="1" applyFill="1" applyBorder="1" applyAlignment="1">
      <alignment vertical="center"/>
    </xf>
    <xf numFmtId="178" fontId="24" fillId="3" borderId="9" xfId="0" applyNumberFormat="1" applyFont="1" applyFill="1" applyBorder="1" applyAlignment="1">
      <alignment vertical="center"/>
    </xf>
    <xf numFmtId="185" fontId="43" fillId="3" borderId="9" xfId="6" applyNumberFormat="1" applyFont="1" applyFill="1" applyBorder="1" applyAlignment="1">
      <alignment vertical="center"/>
    </xf>
    <xf numFmtId="180" fontId="43" fillId="3" borderId="9" xfId="6" applyNumberFormat="1" applyFont="1" applyFill="1" applyBorder="1" applyAlignment="1">
      <alignment vertical="center"/>
    </xf>
    <xf numFmtId="0" fontId="24" fillId="3" borderId="10" xfId="0" applyFont="1" applyFill="1" applyBorder="1"/>
    <xf numFmtId="0" fontId="24" fillId="2" borderId="0" xfId="0" applyFont="1" applyFill="1" applyAlignment="1">
      <alignment horizontal="distributed" vertical="center"/>
    </xf>
    <xf numFmtId="0" fontId="24" fillId="2" borderId="52" xfId="0" applyFont="1" applyFill="1" applyBorder="1" applyAlignment="1">
      <alignment horizontal="distributed" vertical="center"/>
    </xf>
    <xf numFmtId="0" fontId="24" fillId="2" borderId="54" xfId="0" applyFont="1" applyFill="1" applyBorder="1" applyAlignment="1">
      <alignment horizontal="distributed" vertical="center"/>
    </xf>
    <xf numFmtId="0" fontId="24" fillId="3" borderId="9" xfId="0" applyFont="1" applyFill="1" applyBorder="1" applyAlignment="1">
      <alignment horizontal="distributed" vertical="center"/>
    </xf>
    <xf numFmtId="40" fontId="24" fillId="2" borderId="52" xfId="6" applyNumberFormat="1" applyFont="1" applyFill="1" applyBorder="1" applyAlignment="1">
      <alignment vertical="center"/>
    </xf>
    <xf numFmtId="181" fontId="25" fillId="2" borderId="64" xfId="0" applyNumberFormat="1" applyFont="1" applyFill="1" applyBorder="1"/>
    <xf numFmtId="38" fontId="25" fillId="2" borderId="67" xfId="0" applyNumberFormat="1" applyFont="1" applyFill="1" applyBorder="1"/>
    <xf numFmtId="0" fontId="25" fillId="2" borderId="68" xfId="0" applyFont="1" applyFill="1" applyBorder="1"/>
    <xf numFmtId="182" fontId="25" fillId="2" borderId="69" xfId="0" applyNumberFormat="1" applyFont="1" applyFill="1" applyBorder="1"/>
    <xf numFmtId="181" fontId="25" fillId="2" borderId="70" xfId="0" applyNumberFormat="1" applyFont="1" applyFill="1" applyBorder="1"/>
    <xf numFmtId="38" fontId="25" fillId="2" borderId="71" xfId="0" applyNumberFormat="1" applyFont="1" applyFill="1" applyBorder="1"/>
    <xf numFmtId="182" fontId="25" fillId="2" borderId="73" xfId="0" applyNumberFormat="1" applyFont="1" applyFill="1" applyBorder="1"/>
    <xf numFmtId="0" fontId="13" fillId="2" borderId="67" xfId="0" applyFont="1" applyFill="1" applyBorder="1"/>
    <xf numFmtId="0" fontId="13" fillId="2" borderId="68" xfId="0" applyFont="1" applyFill="1" applyBorder="1"/>
    <xf numFmtId="0" fontId="13" fillId="2" borderId="68" xfId="0" applyFont="1" applyFill="1" applyBorder="1" applyAlignment="1">
      <alignment horizontal="left"/>
    </xf>
    <xf numFmtId="0" fontId="13" fillId="2" borderId="80" xfId="0" applyFont="1" applyFill="1" applyBorder="1" applyAlignment="1">
      <alignment horizontal="left"/>
    </xf>
    <xf numFmtId="0" fontId="24" fillId="2" borderId="67" xfId="0" applyFont="1" applyFill="1" applyBorder="1" applyAlignment="1">
      <alignment vertical="center"/>
    </xf>
    <xf numFmtId="38" fontId="24" fillId="2" borderId="68" xfId="6" applyFont="1" applyFill="1" applyBorder="1" applyAlignment="1">
      <alignment vertical="center"/>
    </xf>
    <xf numFmtId="0" fontId="24" fillId="2" borderId="87" xfId="0" applyFont="1" applyFill="1" applyBorder="1" applyAlignment="1">
      <alignment vertical="center"/>
    </xf>
    <xf numFmtId="38" fontId="24" fillId="2" borderId="88" xfId="6" applyFont="1" applyFill="1" applyBorder="1" applyAlignment="1">
      <alignment vertical="center"/>
    </xf>
    <xf numFmtId="0" fontId="24" fillId="2" borderId="89" xfId="0" applyFont="1" applyFill="1" applyBorder="1" applyAlignment="1">
      <alignment vertical="center"/>
    </xf>
    <xf numFmtId="38" fontId="24" fillId="2" borderId="90" xfId="6" applyFont="1" applyFill="1" applyBorder="1" applyAlignment="1">
      <alignment vertical="center"/>
    </xf>
    <xf numFmtId="0" fontId="24" fillId="3" borderId="81" xfId="0" applyFont="1" applyFill="1" applyBorder="1" applyAlignment="1">
      <alignment vertical="center"/>
    </xf>
    <xf numFmtId="180" fontId="24" fillId="3" borderId="82" xfId="6" applyNumberFormat="1" applyFont="1" applyFill="1" applyBorder="1" applyAlignment="1">
      <alignment vertical="center"/>
    </xf>
    <xf numFmtId="38" fontId="24" fillId="3" borderId="83" xfId="6" applyFont="1" applyFill="1" applyBorder="1" applyAlignment="1">
      <alignment vertical="center"/>
    </xf>
    <xf numFmtId="177" fontId="24" fillId="2" borderId="67" xfId="0" applyNumberFormat="1" applyFont="1" applyFill="1" applyBorder="1" applyAlignment="1">
      <alignment horizontal="right" vertical="center"/>
    </xf>
    <xf numFmtId="0" fontId="24" fillId="2" borderId="68" xfId="0" applyFont="1" applyFill="1" applyBorder="1" applyAlignment="1">
      <alignment vertical="center"/>
    </xf>
    <xf numFmtId="177" fontId="24" fillId="2" borderId="87" xfId="0" applyNumberFormat="1" applyFont="1" applyFill="1" applyBorder="1" applyAlignment="1">
      <alignment horizontal="right" vertical="center"/>
    </xf>
    <xf numFmtId="0" fontId="24" fillId="2" borderId="88" xfId="0" applyFont="1" applyFill="1" applyBorder="1" applyAlignment="1">
      <alignment vertical="center"/>
    </xf>
    <xf numFmtId="178" fontId="24" fillId="2" borderId="87" xfId="0" applyNumberFormat="1" applyFont="1" applyFill="1" applyBorder="1" applyAlignment="1">
      <alignment vertical="center"/>
    </xf>
    <xf numFmtId="178" fontId="24" fillId="2" borderId="89" xfId="0" applyNumberFormat="1" applyFont="1" applyFill="1" applyBorder="1" applyAlignment="1">
      <alignment vertical="center"/>
    </xf>
    <xf numFmtId="0" fontId="24" fillId="2" borderId="90" xfId="0" applyFont="1" applyFill="1" applyBorder="1" applyAlignment="1">
      <alignment vertical="center"/>
    </xf>
    <xf numFmtId="178" fontId="24" fillId="3" borderId="81" xfId="0" applyNumberFormat="1" applyFont="1" applyFill="1" applyBorder="1" applyAlignment="1">
      <alignment vertical="center"/>
    </xf>
    <xf numFmtId="178" fontId="24" fillId="3" borderId="91" xfId="0" applyNumberFormat="1" applyFont="1" applyFill="1" applyBorder="1" applyAlignment="1">
      <alignment vertical="center"/>
    </xf>
    <xf numFmtId="178" fontId="24" fillId="3" borderId="82" xfId="0" applyNumberFormat="1" applyFont="1" applyFill="1" applyBorder="1" applyAlignment="1">
      <alignment vertical="center"/>
    </xf>
    <xf numFmtId="0" fontId="24" fillId="3" borderId="83" xfId="0" applyFont="1" applyFill="1" applyBorder="1" applyAlignment="1">
      <alignment vertical="center"/>
    </xf>
    <xf numFmtId="56" fontId="24" fillId="2" borderId="6" xfId="0" applyNumberFormat="1" applyFont="1" applyFill="1" applyBorder="1" applyAlignment="1">
      <alignment horizontal="center"/>
    </xf>
    <xf numFmtId="0" fontId="24" fillId="2" borderId="29" xfId="0" applyFont="1" applyFill="1" applyBorder="1"/>
    <xf numFmtId="56" fontId="13" fillId="2" borderId="31" xfId="0" quotePrefix="1" applyNumberFormat="1" applyFont="1" applyFill="1" applyBorder="1" applyAlignment="1">
      <alignment horizontal="center"/>
    </xf>
    <xf numFmtId="0" fontId="13" fillId="2" borderId="32" xfId="0" applyFont="1" applyFill="1" applyBorder="1" applyAlignment="1">
      <alignment horizontal="left"/>
    </xf>
    <xf numFmtId="0" fontId="24" fillId="2" borderId="29" xfId="0" applyFont="1" applyFill="1" applyBorder="1" applyAlignment="1">
      <alignment wrapText="1"/>
    </xf>
    <xf numFmtId="191" fontId="24" fillId="2" borderId="24" xfId="0" applyNumberFormat="1" applyFont="1" applyFill="1" applyBorder="1" applyAlignment="1">
      <alignment shrinkToFit="1"/>
    </xf>
    <xf numFmtId="0" fontId="13" fillId="2" borderId="31" xfId="0" quotePrefix="1" applyFont="1" applyFill="1" applyBorder="1" applyAlignment="1">
      <alignment horizontal="center"/>
    </xf>
    <xf numFmtId="0" fontId="13" fillId="2" borderId="29" xfId="0" applyFont="1" applyFill="1" applyBorder="1" applyAlignment="1">
      <alignment horizontal="left" indent="1"/>
    </xf>
    <xf numFmtId="0" fontId="24" fillId="2" borderId="29" xfId="0" applyFont="1" applyFill="1" applyBorder="1" applyAlignment="1">
      <alignment horizontal="left" indent="1"/>
    </xf>
    <xf numFmtId="0" fontId="13" fillId="2" borderId="32" xfId="0" applyFont="1" applyFill="1" applyBorder="1" applyAlignment="1">
      <alignment horizontal="left" indent="1"/>
    </xf>
    <xf numFmtId="181" fontId="13" fillId="2" borderId="24" xfId="0" applyNumberFormat="1" applyFont="1" applyFill="1" applyBorder="1" applyAlignment="1">
      <alignment shrinkToFit="1"/>
    </xf>
    <xf numFmtId="181" fontId="13" fillId="2" borderId="32" xfId="0" applyNumberFormat="1" applyFont="1" applyFill="1" applyBorder="1" applyAlignment="1">
      <alignment shrinkToFit="1"/>
    </xf>
    <xf numFmtId="56" fontId="13" fillId="2" borderId="6" xfId="0" quotePrefix="1" applyNumberFormat="1" applyFont="1" applyFill="1" applyBorder="1" applyAlignment="1">
      <alignment horizontal="center"/>
    </xf>
    <xf numFmtId="0" fontId="13" fillId="2" borderId="29" xfId="0" applyFont="1" applyFill="1" applyBorder="1" applyAlignment="1">
      <alignment horizontal="left"/>
    </xf>
    <xf numFmtId="191" fontId="24" fillId="2" borderId="23" xfId="0" applyNumberFormat="1" applyFont="1" applyFill="1" applyBorder="1" applyAlignment="1">
      <alignment shrinkToFit="1"/>
    </xf>
    <xf numFmtId="181" fontId="13" fillId="2" borderId="23" xfId="0" applyNumberFormat="1" applyFont="1" applyFill="1" applyBorder="1" applyAlignment="1">
      <alignment shrinkToFit="1"/>
    </xf>
    <xf numFmtId="2" fontId="13" fillId="2" borderId="32" xfId="0" applyNumberFormat="1" applyFont="1" applyFill="1" applyBorder="1" applyAlignment="1">
      <alignment horizontal="center" shrinkToFit="1"/>
    </xf>
    <xf numFmtId="1" fontId="25" fillId="2" borderId="32" xfId="0" applyNumberFormat="1" applyFont="1" applyFill="1" applyBorder="1" applyAlignment="1">
      <alignment horizontal="center" shrinkToFit="1"/>
    </xf>
    <xf numFmtId="38" fontId="25" fillId="2" borderId="66" xfId="0" applyNumberFormat="1" applyFont="1" applyFill="1" applyBorder="1" applyAlignment="1">
      <alignment shrinkToFit="1"/>
    </xf>
    <xf numFmtId="0" fontId="25" fillId="2" borderId="61" xfId="0" applyFont="1" applyFill="1" applyBorder="1" applyAlignment="1">
      <alignment horizontal="center" shrinkToFit="1"/>
    </xf>
    <xf numFmtId="0" fontId="25" fillId="2" borderId="62" xfId="0" applyFont="1" applyFill="1" applyBorder="1" applyAlignment="1">
      <alignment shrinkToFit="1"/>
    </xf>
    <xf numFmtId="38" fontId="25" fillId="2" borderId="67" xfId="0" applyNumberFormat="1" applyFont="1" applyFill="1" applyBorder="1" applyAlignment="1">
      <alignment shrinkToFit="1"/>
    </xf>
    <xf numFmtId="0" fontId="25" fillId="2" borderId="29" xfId="0" applyFont="1" applyFill="1" applyBorder="1" applyAlignment="1">
      <alignment horizontal="center" shrinkToFit="1"/>
    </xf>
    <xf numFmtId="0" fontId="25" fillId="2" borderId="0" xfId="0" applyFont="1" applyFill="1" applyAlignment="1">
      <alignment shrinkToFit="1"/>
    </xf>
    <xf numFmtId="181" fontId="25" fillId="2" borderId="29" xfId="0" applyNumberFormat="1" applyFont="1" applyFill="1" applyBorder="1" applyAlignment="1">
      <alignment shrinkToFit="1"/>
    </xf>
    <xf numFmtId="0" fontId="24" fillId="2" borderId="52" xfId="0" applyFont="1" applyFill="1" applyBorder="1" applyAlignment="1">
      <alignment horizontal="left" vertical="center" shrinkToFit="1"/>
    </xf>
    <xf numFmtId="0" fontId="13" fillId="2" borderId="29" xfId="0" applyFont="1" applyFill="1" applyBorder="1" applyAlignment="1">
      <alignment horizontal="center" shrinkToFit="1"/>
    </xf>
    <xf numFmtId="181" fontId="13" fillId="2" borderId="29" xfId="0" applyNumberFormat="1" applyFont="1" applyFill="1" applyBorder="1" applyAlignment="1">
      <alignment shrinkToFit="1"/>
    </xf>
    <xf numFmtId="2" fontId="13" fillId="2" borderId="29" xfId="0" applyNumberFormat="1" applyFont="1" applyFill="1" applyBorder="1" applyAlignment="1">
      <alignment horizontal="center" shrinkToFit="1"/>
    </xf>
    <xf numFmtId="182" fontId="13" fillId="2" borderId="85" xfId="6" applyNumberFormat="1" applyFont="1" applyFill="1" applyBorder="1" applyAlignment="1" applyProtection="1">
      <alignment shrinkToFit="1"/>
    </xf>
    <xf numFmtId="182" fontId="13" fillId="2" borderId="86" xfId="6" applyNumberFormat="1" applyFont="1" applyFill="1" applyBorder="1" applyAlignment="1">
      <alignment shrinkToFit="1"/>
    </xf>
    <xf numFmtId="38" fontId="13" fillId="2" borderId="86" xfId="6" applyFont="1" applyFill="1" applyBorder="1" applyAlignment="1">
      <alignment shrinkToFit="1"/>
    </xf>
    <xf numFmtId="9" fontId="13" fillId="2" borderId="86" xfId="64" applyFont="1" applyFill="1" applyBorder="1" applyAlignment="1">
      <alignment shrinkToFit="1"/>
    </xf>
    <xf numFmtId="0" fontId="56" fillId="2" borderId="52" xfId="0" applyFont="1" applyFill="1" applyBorder="1" applyAlignment="1">
      <alignment horizontal="left" vertical="center"/>
    </xf>
    <xf numFmtId="38" fontId="25" fillId="2" borderId="69" xfId="0" applyNumberFormat="1" applyFont="1" applyFill="1" applyBorder="1" applyAlignment="1">
      <alignment shrinkToFit="1"/>
    </xf>
    <xf numFmtId="38" fontId="10" fillId="2" borderId="0" xfId="0" applyNumberFormat="1" applyFont="1" applyFill="1"/>
    <xf numFmtId="38" fontId="25" fillId="2" borderId="69" xfId="0" applyNumberFormat="1" applyFont="1" applyFill="1" applyBorder="1"/>
    <xf numFmtId="38" fontId="0" fillId="2" borderId="0" xfId="0" applyNumberFormat="1" applyFill="1"/>
    <xf numFmtId="38" fontId="25" fillId="2" borderId="63" xfId="0" applyNumberFormat="1" applyFont="1" applyFill="1" applyBorder="1" applyAlignment="1">
      <alignment shrinkToFit="1"/>
    </xf>
    <xf numFmtId="38" fontId="25" fillId="2" borderId="6" xfId="0" applyNumberFormat="1" applyFont="1" applyFill="1" applyBorder="1" applyAlignment="1">
      <alignment shrinkToFit="1"/>
    </xf>
    <xf numFmtId="38" fontId="25" fillId="2" borderId="31" xfId="0" applyNumberFormat="1" applyFont="1" applyFill="1" applyBorder="1" applyAlignment="1">
      <alignment shrinkToFit="1"/>
    </xf>
    <xf numFmtId="38" fontId="25" fillId="2" borderId="6" xfId="0" applyNumberFormat="1" applyFont="1" applyFill="1" applyBorder="1"/>
    <xf numFmtId="38" fontId="25" fillId="2" borderId="31" xfId="0" applyNumberFormat="1" applyFont="1" applyFill="1" applyBorder="1"/>
    <xf numFmtId="9" fontId="25" fillId="2" borderId="66" xfId="64" applyFont="1" applyFill="1" applyBorder="1" applyAlignment="1">
      <alignment shrinkToFit="1"/>
    </xf>
    <xf numFmtId="9" fontId="25" fillId="2" borderId="67" xfId="64" applyFont="1" applyFill="1" applyBorder="1" applyAlignment="1">
      <alignment shrinkToFit="1"/>
    </xf>
    <xf numFmtId="9" fontId="25" fillId="2" borderId="69" xfId="64" applyFont="1" applyFill="1" applyBorder="1" applyAlignment="1">
      <alignment shrinkToFit="1"/>
    </xf>
    <xf numFmtId="9" fontId="25" fillId="2" borderId="31" xfId="64" applyFont="1" applyFill="1" applyBorder="1" applyAlignment="1">
      <alignment shrinkToFit="1"/>
    </xf>
    <xf numFmtId="40" fontId="25" fillId="2" borderId="31" xfId="0" applyNumberFormat="1" applyFont="1" applyFill="1" applyBorder="1" applyAlignment="1">
      <alignment shrinkToFit="1"/>
    </xf>
    <xf numFmtId="38" fontId="24" fillId="2" borderId="0" xfId="6" applyFont="1" applyFill="1" applyBorder="1" applyAlignment="1">
      <alignment horizontal="right" vertical="center"/>
    </xf>
    <xf numFmtId="38" fontId="24" fillId="2" borderId="7" xfId="0" applyNumberFormat="1" applyFont="1" applyFill="1" applyBorder="1" applyAlignment="1">
      <alignment horizontal="right" vertical="center"/>
    </xf>
    <xf numFmtId="38" fontId="24" fillId="2" borderId="0" xfId="0" applyNumberFormat="1" applyFont="1" applyFill="1" applyAlignment="1">
      <alignment horizontal="right" vertical="center"/>
    </xf>
    <xf numFmtId="38" fontId="24" fillId="2" borderId="55" xfId="0" applyNumberFormat="1" applyFont="1" applyFill="1" applyBorder="1" applyAlignment="1">
      <alignment horizontal="right" vertical="center"/>
    </xf>
    <xf numFmtId="38" fontId="24" fillId="2" borderId="52" xfId="0" applyNumberFormat="1" applyFont="1" applyFill="1" applyBorder="1" applyAlignment="1">
      <alignment horizontal="right" vertical="center"/>
    </xf>
    <xf numFmtId="38" fontId="24" fillId="2" borderId="52" xfId="8" applyNumberFormat="1" applyFont="1" applyFill="1" applyBorder="1" applyAlignment="1">
      <alignment horizontal="right" vertical="center" shrinkToFit="1"/>
    </xf>
    <xf numFmtId="180" fontId="23" fillId="2" borderId="9" xfId="0" applyNumberFormat="1" applyFont="1" applyFill="1" applyBorder="1"/>
    <xf numFmtId="38" fontId="13" fillId="2" borderId="85" xfId="6" applyFont="1" applyFill="1" applyBorder="1" applyAlignment="1">
      <alignment shrinkToFit="1"/>
    </xf>
    <xf numFmtId="1" fontId="25" fillId="2" borderId="29" xfId="0" applyNumberFormat="1" applyFont="1" applyFill="1" applyBorder="1" applyAlignment="1">
      <alignment horizontal="center" shrinkToFit="1"/>
    </xf>
    <xf numFmtId="182" fontId="13" fillId="2" borderId="85" xfId="27" applyNumberFormat="1" applyFont="1" applyFill="1" applyBorder="1" applyAlignment="1" applyProtection="1">
      <alignment shrinkToFit="1"/>
    </xf>
    <xf numFmtId="38" fontId="13" fillId="2" borderId="86" xfId="27" applyFont="1" applyFill="1" applyBorder="1" applyAlignment="1">
      <alignment shrinkToFit="1"/>
    </xf>
    <xf numFmtId="38" fontId="25" fillId="2" borderId="31" xfId="0" applyNumberFormat="1" applyFont="1" applyFill="1" applyBorder="1" applyAlignment="1">
      <alignment horizontal="right" shrinkToFit="1"/>
    </xf>
    <xf numFmtId="191" fontId="24" fillId="2" borderId="25" xfId="0" applyNumberFormat="1" applyFont="1" applyFill="1" applyBorder="1" applyAlignment="1">
      <alignment shrinkToFit="1"/>
    </xf>
    <xf numFmtId="38" fontId="13" fillId="2" borderId="100" xfId="27" applyFont="1" applyFill="1" applyBorder="1" applyAlignment="1">
      <alignment shrinkToFit="1"/>
    </xf>
    <xf numFmtId="2" fontId="13" fillId="2" borderId="34" xfId="0" applyNumberFormat="1" applyFont="1" applyFill="1" applyBorder="1" applyAlignment="1">
      <alignment horizontal="center" shrinkToFit="1"/>
    </xf>
    <xf numFmtId="181" fontId="13" fillId="2" borderId="25" xfId="0" applyNumberFormat="1" applyFont="1" applyFill="1" applyBorder="1" applyAlignment="1">
      <alignment shrinkToFit="1"/>
    </xf>
    <xf numFmtId="0" fontId="13" fillId="2" borderId="22" xfId="0" applyFont="1" applyFill="1" applyBorder="1"/>
    <xf numFmtId="38" fontId="13" fillId="2" borderId="85" xfId="27" applyFont="1" applyFill="1" applyBorder="1" applyAlignment="1">
      <alignment shrinkToFit="1"/>
    </xf>
    <xf numFmtId="181" fontId="25" fillId="2" borderId="33" xfId="0" applyNumberFormat="1" applyFont="1" applyFill="1" applyBorder="1" applyAlignment="1">
      <alignment shrinkToFit="1"/>
    </xf>
    <xf numFmtId="56" fontId="13" fillId="2" borderId="35" xfId="0" quotePrefix="1" applyNumberFormat="1" applyFont="1" applyFill="1" applyBorder="1" applyAlignment="1">
      <alignment horizontal="center"/>
    </xf>
    <xf numFmtId="0" fontId="13" fillId="2" borderId="34" xfId="0" applyFont="1" applyFill="1" applyBorder="1" applyAlignment="1">
      <alignment horizontal="left"/>
    </xf>
    <xf numFmtId="0" fontId="24" fillId="2" borderId="25" xfId="0" applyFont="1" applyFill="1" applyBorder="1" applyAlignment="1">
      <alignment shrinkToFit="1"/>
    </xf>
    <xf numFmtId="38" fontId="13" fillId="2" borderId="100" xfId="6" applyFont="1" applyFill="1" applyBorder="1" applyAlignment="1">
      <alignment shrinkToFit="1"/>
    </xf>
    <xf numFmtId="181" fontId="13" fillId="2" borderId="34" xfId="0" applyNumberFormat="1" applyFont="1" applyFill="1" applyBorder="1" applyAlignment="1">
      <alignment shrinkToFit="1"/>
    </xf>
    <xf numFmtId="0" fontId="13" fillId="2" borderId="72" xfId="0" applyFont="1" applyFill="1" applyBorder="1" applyAlignment="1">
      <alignment horizontal="left"/>
    </xf>
    <xf numFmtId="38" fontId="25" fillId="2" borderId="71" xfId="0" applyNumberFormat="1" applyFont="1" applyFill="1" applyBorder="1" applyAlignment="1">
      <alignment shrinkToFit="1"/>
    </xf>
    <xf numFmtId="1" fontId="25" fillId="2" borderId="34" xfId="0" applyNumberFormat="1" applyFont="1" applyFill="1" applyBorder="1" applyAlignment="1">
      <alignment horizontal="center" shrinkToFit="1"/>
    </xf>
    <xf numFmtId="181" fontId="25" fillId="2" borderId="22" xfId="0" applyNumberFormat="1" applyFont="1" applyFill="1" applyBorder="1" applyAlignment="1">
      <alignment shrinkToFit="1"/>
    </xf>
    <xf numFmtId="38" fontId="25" fillId="2" borderId="35" xfId="0" applyNumberFormat="1" applyFont="1" applyFill="1" applyBorder="1" applyAlignment="1">
      <alignment shrinkToFit="1"/>
    </xf>
    <xf numFmtId="0" fontId="55" fillId="2" borderId="6" xfId="0" applyFont="1" applyFill="1" applyBorder="1" applyAlignment="1">
      <alignment horizontal="center"/>
    </xf>
    <xf numFmtId="56" fontId="56" fillId="2" borderId="6" xfId="0" applyNumberFormat="1" applyFont="1" applyFill="1" applyBorder="1" applyAlignment="1">
      <alignment horizontal="center"/>
    </xf>
    <xf numFmtId="56" fontId="55" fillId="2" borderId="31" xfId="0" quotePrefix="1" applyNumberFormat="1" applyFont="1" applyFill="1" applyBorder="1" applyAlignment="1">
      <alignment horizontal="center"/>
    </xf>
    <xf numFmtId="181" fontId="25" fillId="2" borderId="96" xfId="0" applyNumberFormat="1" applyFont="1" applyFill="1" applyBorder="1" applyAlignment="1">
      <alignment shrinkToFit="1"/>
    </xf>
    <xf numFmtId="9" fontId="13" fillId="2" borderId="85" xfId="64" applyFont="1" applyFill="1" applyBorder="1" applyAlignment="1">
      <alignment shrinkToFit="1"/>
    </xf>
    <xf numFmtId="0" fontId="13" fillId="2" borderId="35" xfId="0" applyFont="1" applyFill="1" applyBorder="1" applyAlignment="1">
      <alignment horizontal="center"/>
    </xf>
    <xf numFmtId="0" fontId="13" fillId="2" borderId="34" xfId="0" applyFont="1" applyFill="1" applyBorder="1"/>
    <xf numFmtId="182" fontId="13" fillId="2" borderId="100" xfId="6" applyNumberFormat="1" applyFont="1" applyFill="1" applyBorder="1" applyAlignment="1" applyProtection="1">
      <alignment shrinkToFit="1"/>
    </xf>
    <xf numFmtId="0" fontId="13" fillId="2" borderId="34" xfId="0" applyFont="1" applyFill="1" applyBorder="1" applyAlignment="1">
      <alignment horizontal="center" shrinkToFit="1"/>
    </xf>
    <xf numFmtId="0" fontId="25" fillId="2" borderId="34" xfId="0" applyFont="1" applyFill="1" applyBorder="1" applyAlignment="1">
      <alignment horizontal="center" shrinkToFit="1"/>
    </xf>
    <xf numFmtId="0" fontId="25" fillId="2" borderId="22" xfId="0" applyFont="1" applyFill="1" applyBorder="1" applyAlignment="1">
      <alignment shrinkToFit="1"/>
    </xf>
    <xf numFmtId="181" fontId="25" fillId="2" borderId="32" xfId="0" applyNumberFormat="1" applyFont="1" applyFill="1" applyBorder="1" applyAlignment="1">
      <alignment shrinkToFit="1"/>
    </xf>
    <xf numFmtId="40" fontId="25" fillId="2" borderId="6" xfId="0" applyNumberFormat="1" applyFont="1" applyFill="1" applyBorder="1" applyAlignment="1">
      <alignment shrinkToFit="1"/>
    </xf>
    <xf numFmtId="0" fontId="13" fillId="2" borderId="34" xfId="0" applyFont="1" applyFill="1" applyBorder="1" applyAlignment="1">
      <alignment horizontal="left" indent="1"/>
    </xf>
    <xf numFmtId="40" fontId="25" fillId="2" borderId="35" xfId="0" applyNumberFormat="1" applyFont="1" applyFill="1" applyBorder="1" applyAlignment="1">
      <alignment shrinkToFit="1"/>
    </xf>
    <xf numFmtId="0" fontId="13" fillId="2" borderId="29" xfId="0" applyFont="1" applyFill="1" applyBorder="1" applyAlignment="1">
      <alignment horizontal="left" shrinkToFit="1"/>
    </xf>
    <xf numFmtId="191" fontId="24" fillId="2" borderId="24" xfId="0" applyNumberFormat="1" applyFont="1" applyFill="1" applyBorder="1" applyAlignment="1">
      <alignment horizontal="right" shrinkToFit="1"/>
    </xf>
    <xf numFmtId="0" fontId="55" fillId="2" borderId="97" xfId="0" applyFont="1" applyFill="1" applyBorder="1"/>
    <xf numFmtId="181" fontId="25" fillId="2" borderId="64" xfId="0" applyNumberFormat="1" applyFont="1" applyFill="1" applyBorder="1" applyAlignment="1">
      <alignment shrinkToFit="1"/>
    </xf>
    <xf numFmtId="38" fontId="25" fillId="2" borderId="65" xfId="0" applyNumberFormat="1" applyFont="1" applyFill="1" applyBorder="1" applyAlignment="1">
      <alignment shrinkToFit="1"/>
    </xf>
    <xf numFmtId="0" fontId="25" fillId="2" borderId="25" xfId="0" applyFont="1" applyFill="1" applyBorder="1" applyAlignment="1">
      <alignment shrinkToFit="1"/>
    </xf>
    <xf numFmtId="0" fontId="25" fillId="2" borderId="23" xfId="0" applyFont="1" applyFill="1" applyBorder="1" applyAlignment="1">
      <alignment shrinkToFit="1"/>
    </xf>
    <xf numFmtId="0" fontId="13" fillId="2" borderId="0" xfId="64" applyNumberFormat="1" applyFont="1" applyFill="1" applyAlignment="1"/>
    <xf numFmtId="0" fontId="13" fillId="2" borderId="101" xfId="0" applyFont="1" applyFill="1" applyBorder="1"/>
    <xf numFmtId="0" fontId="13" fillId="2" borderId="46" xfId="0" applyFont="1" applyFill="1" applyBorder="1"/>
    <xf numFmtId="0" fontId="13" fillId="2" borderId="102" xfId="0" applyFont="1" applyFill="1" applyBorder="1"/>
    <xf numFmtId="0" fontId="13" fillId="2" borderId="99" xfId="0" applyFont="1" applyFill="1" applyBorder="1"/>
    <xf numFmtId="0" fontId="13" fillId="2" borderId="7" xfId="0" applyFont="1" applyFill="1" applyBorder="1"/>
    <xf numFmtId="0" fontId="13" fillId="2" borderId="103" xfId="0" applyFont="1" applyFill="1" applyBorder="1"/>
    <xf numFmtId="0" fontId="13" fillId="2" borderId="104" xfId="0" applyFont="1" applyFill="1" applyBorder="1"/>
    <xf numFmtId="0" fontId="13" fillId="2" borderId="105" xfId="0" applyFont="1" applyFill="1" applyBorder="1"/>
    <xf numFmtId="0" fontId="13" fillId="2" borderId="106" xfId="0" applyFont="1" applyFill="1" applyBorder="1"/>
    <xf numFmtId="182" fontId="28" fillId="2" borderId="84" xfId="6" applyNumberFormat="1" applyFont="1" applyFill="1" applyBorder="1" applyAlignment="1" applyProtection="1">
      <alignment horizontal="center"/>
    </xf>
    <xf numFmtId="0" fontId="28" fillId="2" borderId="27" xfId="0" applyFont="1" applyFill="1" applyBorder="1" applyAlignment="1">
      <alignment horizontal="center"/>
    </xf>
    <xf numFmtId="181" fontId="28" fillId="2" borderId="28" xfId="0" applyNumberFormat="1" applyFont="1" applyFill="1" applyBorder="1" applyAlignment="1">
      <alignment horizontal="center"/>
    </xf>
    <xf numFmtId="181" fontId="28" fillId="2" borderId="27" xfId="0" applyNumberFormat="1" applyFont="1" applyFill="1" applyBorder="1" applyAlignment="1">
      <alignment horizontal="center"/>
    </xf>
    <xf numFmtId="38" fontId="28" fillId="2" borderId="78" xfId="6" applyFont="1" applyFill="1" applyBorder="1" applyAlignment="1" applyProtection="1">
      <alignment horizontal="center"/>
    </xf>
    <xf numFmtId="181" fontId="28" fillId="2" borderId="2" xfId="0" applyNumberFormat="1" applyFont="1" applyFill="1" applyBorder="1" applyAlignment="1">
      <alignment horizontal="center"/>
    </xf>
    <xf numFmtId="38" fontId="28" fillId="2" borderId="21" xfId="6" applyFont="1" applyFill="1" applyBorder="1" applyAlignment="1" applyProtection="1">
      <alignment horizontal="center"/>
    </xf>
    <xf numFmtId="38" fontId="25" fillId="2" borderId="35" xfId="0" applyNumberFormat="1" applyFont="1" applyFill="1" applyBorder="1"/>
    <xf numFmtId="181" fontId="25" fillId="2" borderId="32" xfId="0" applyNumberFormat="1" applyFont="1" applyFill="1" applyBorder="1"/>
    <xf numFmtId="38" fontId="5" fillId="2" borderId="0" xfId="0" applyNumberFormat="1" applyFont="1" applyFill="1" applyAlignment="1">
      <alignment horizontal="center" vertical="center"/>
    </xf>
    <xf numFmtId="181" fontId="28" fillId="2" borderId="18" xfId="0" applyNumberFormat="1" applyFont="1" applyFill="1" applyBorder="1" applyAlignment="1">
      <alignment horizontal="center"/>
    </xf>
    <xf numFmtId="0" fontId="25" fillId="2" borderId="112" xfId="0" applyFont="1" applyFill="1" applyBorder="1" applyAlignment="1">
      <alignment shrinkToFit="1"/>
    </xf>
    <xf numFmtId="0" fontId="25" fillId="2" borderId="7" xfId="0" applyFont="1" applyFill="1" applyBorder="1" applyAlignment="1">
      <alignment shrinkToFit="1"/>
    </xf>
    <xf numFmtId="56" fontId="13" fillId="2" borderId="8" xfId="0" quotePrefix="1" applyNumberFormat="1" applyFont="1" applyFill="1" applyBorder="1" applyAlignment="1">
      <alignment horizontal="center"/>
    </xf>
    <xf numFmtId="0" fontId="13" fillId="2" borderId="36" xfId="0" applyFont="1" applyFill="1" applyBorder="1" applyAlignment="1">
      <alignment horizontal="left"/>
    </xf>
    <xf numFmtId="0" fontId="24" fillId="2" borderId="26" xfId="0" applyFont="1" applyFill="1" applyBorder="1" applyAlignment="1">
      <alignment shrinkToFit="1"/>
    </xf>
    <xf numFmtId="38" fontId="13" fillId="2" borderId="113" xfId="6" applyFont="1" applyFill="1" applyBorder="1" applyAlignment="1">
      <alignment shrinkToFit="1"/>
    </xf>
    <xf numFmtId="2" fontId="13" fillId="2" borderId="36" xfId="0" applyNumberFormat="1" applyFont="1" applyFill="1" applyBorder="1" applyAlignment="1">
      <alignment horizontal="center" shrinkToFit="1"/>
    </xf>
    <xf numFmtId="181" fontId="13" fillId="2" borderId="26" xfId="0" applyNumberFormat="1" applyFont="1" applyFill="1" applyBorder="1" applyAlignment="1">
      <alignment shrinkToFit="1"/>
    </xf>
    <xf numFmtId="181" fontId="13" fillId="2" borderId="36" xfId="0" applyNumberFormat="1" applyFont="1" applyFill="1" applyBorder="1" applyAlignment="1">
      <alignment shrinkToFit="1"/>
    </xf>
    <xf numFmtId="0" fontId="13" fillId="2" borderId="108" xfId="0" applyFont="1" applyFill="1" applyBorder="1"/>
    <xf numFmtId="0" fontId="13" fillId="2" borderId="111" xfId="0" applyFont="1" applyFill="1" applyBorder="1" applyAlignment="1">
      <alignment horizontal="left"/>
    </xf>
    <xf numFmtId="38" fontId="25" fillId="2" borderId="77" xfId="0" applyNumberFormat="1" applyFont="1" applyFill="1" applyBorder="1" applyAlignment="1">
      <alignment shrinkToFit="1"/>
    </xf>
    <xf numFmtId="1" fontId="25" fillId="2" borderId="36" xfId="0" applyNumberFormat="1" applyFont="1" applyFill="1" applyBorder="1" applyAlignment="1">
      <alignment horizontal="center" shrinkToFit="1"/>
    </xf>
    <xf numFmtId="181" fontId="25" fillId="2" borderId="36" xfId="0" applyNumberFormat="1" applyFont="1" applyFill="1" applyBorder="1" applyAlignment="1">
      <alignment shrinkToFit="1"/>
    </xf>
    <xf numFmtId="38" fontId="25" fillId="2" borderId="8" xfId="0" applyNumberFormat="1" applyFont="1" applyFill="1" applyBorder="1" applyAlignment="1">
      <alignment shrinkToFit="1"/>
    </xf>
    <xf numFmtId="181" fontId="25" fillId="2" borderId="114" xfId="0" applyNumberFormat="1" applyFont="1" applyFill="1" applyBorder="1" applyAlignment="1">
      <alignment shrinkToFit="1"/>
    </xf>
    <xf numFmtId="0" fontId="13" fillId="2" borderId="3" xfId="0" applyFont="1" applyFill="1" applyBorder="1" applyAlignment="1">
      <alignment horizontal="center"/>
    </xf>
    <xf numFmtId="0" fontId="13" fillId="2" borderId="48" xfId="0" applyFont="1" applyFill="1" applyBorder="1"/>
    <xf numFmtId="0" fontId="24" fillId="2" borderId="58" xfId="0" applyFont="1" applyFill="1" applyBorder="1" applyAlignment="1">
      <alignment shrinkToFit="1"/>
    </xf>
    <xf numFmtId="182" fontId="13" fillId="2" borderId="115" xfId="6" applyNumberFormat="1" applyFont="1" applyFill="1" applyBorder="1" applyAlignment="1" applyProtection="1">
      <alignment shrinkToFit="1"/>
    </xf>
    <xf numFmtId="0" fontId="13" fillId="2" borderId="48" xfId="0" applyFont="1" applyFill="1" applyBorder="1" applyAlignment="1">
      <alignment horizontal="center" shrinkToFit="1"/>
    </xf>
    <xf numFmtId="181" fontId="13" fillId="2" borderId="58" xfId="0" applyNumberFormat="1" applyFont="1" applyFill="1" applyBorder="1" applyAlignment="1">
      <alignment shrinkToFit="1"/>
    </xf>
    <xf numFmtId="181" fontId="13" fillId="2" borderId="48" xfId="0" applyNumberFormat="1" applyFont="1" applyFill="1" applyBorder="1" applyAlignment="1">
      <alignment shrinkToFit="1"/>
    </xf>
    <xf numFmtId="0" fontId="13" fillId="2" borderId="98" xfId="0" applyFont="1" applyFill="1" applyBorder="1"/>
    <xf numFmtId="0" fontId="13" fillId="2" borderId="116" xfId="0" applyFont="1" applyFill="1" applyBorder="1" applyAlignment="1">
      <alignment horizontal="left"/>
    </xf>
    <xf numFmtId="38" fontId="25" fillId="2" borderId="117" xfId="0" applyNumberFormat="1" applyFont="1" applyFill="1" applyBorder="1" applyAlignment="1">
      <alignment shrinkToFit="1"/>
    </xf>
    <xf numFmtId="0" fontId="25" fillId="2" borderId="48" xfId="0" applyFont="1" applyFill="1" applyBorder="1" applyAlignment="1">
      <alignment horizontal="center" shrinkToFit="1"/>
    </xf>
    <xf numFmtId="0" fontId="25" fillId="2" borderId="98" xfId="0" applyFont="1" applyFill="1" applyBorder="1" applyAlignment="1">
      <alignment shrinkToFit="1"/>
    </xf>
    <xf numFmtId="38" fontId="25" fillId="2" borderId="3" xfId="0" applyNumberFormat="1" applyFont="1" applyFill="1" applyBorder="1" applyAlignment="1">
      <alignment shrinkToFit="1"/>
    </xf>
    <xf numFmtId="0" fontId="25" fillId="2" borderId="110" xfId="0" applyFont="1" applyFill="1" applyBorder="1" applyAlignment="1">
      <alignment shrinkToFit="1"/>
    </xf>
    <xf numFmtId="181" fontId="25" fillId="2" borderId="95" xfId="0" applyNumberFormat="1" applyFont="1" applyFill="1" applyBorder="1" applyAlignment="1">
      <alignment shrinkToFit="1"/>
    </xf>
    <xf numFmtId="191" fontId="24" fillId="2" borderId="26" xfId="0" applyNumberFormat="1" applyFont="1" applyFill="1" applyBorder="1" applyAlignment="1">
      <alignment shrinkToFit="1"/>
    </xf>
    <xf numFmtId="38" fontId="13" fillId="2" borderId="113" xfId="27" applyFont="1" applyFill="1" applyBorder="1" applyAlignment="1">
      <alignment shrinkToFit="1"/>
    </xf>
    <xf numFmtId="182" fontId="13" fillId="2" borderId="115" xfId="27" applyNumberFormat="1" applyFont="1" applyFill="1" applyBorder="1" applyAlignment="1" applyProtection="1">
      <alignment shrinkToFit="1"/>
    </xf>
    <xf numFmtId="0" fontId="25" fillId="2" borderId="92" xfId="0" applyFont="1" applyFill="1" applyBorder="1" applyAlignment="1">
      <alignment shrinkToFit="1"/>
    </xf>
    <xf numFmtId="38" fontId="25" fillId="2" borderId="8" xfId="0" applyNumberFormat="1" applyFont="1" applyFill="1" applyBorder="1" applyAlignment="1">
      <alignment horizontal="right" shrinkToFit="1"/>
    </xf>
    <xf numFmtId="0" fontId="13" fillId="2" borderId="76" xfId="0" applyFont="1" applyFill="1" applyBorder="1"/>
    <xf numFmtId="0" fontId="13" fillId="2" borderId="83" xfId="64" applyNumberFormat="1" applyFont="1" applyFill="1" applyBorder="1" applyAlignment="1"/>
    <xf numFmtId="0" fontId="55" fillId="2" borderId="0" xfId="0" applyFont="1" applyFill="1"/>
    <xf numFmtId="0" fontId="55" fillId="2" borderId="7" xfId="0" applyFont="1" applyFill="1" applyBorder="1"/>
    <xf numFmtId="9" fontId="25" fillId="2" borderId="77" xfId="64" applyFont="1" applyFill="1" applyBorder="1" applyAlignment="1">
      <alignment shrinkToFit="1"/>
    </xf>
    <xf numFmtId="9" fontId="25" fillId="2" borderId="8" xfId="64" applyFont="1" applyFill="1" applyBorder="1" applyAlignment="1">
      <alignment shrinkToFit="1"/>
    </xf>
    <xf numFmtId="0" fontId="55" fillId="2" borderId="94" xfId="0" applyFont="1" applyFill="1" applyBorder="1"/>
    <xf numFmtId="0" fontId="55" fillId="2" borderId="110" xfId="0" applyFont="1" applyFill="1" applyBorder="1"/>
    <xf numFmtId="56" fontId="13" fillId="2" borderId="3" xfId="0" quotePrefix="1" applyNumberFormat="1" applyFont="1" applyFill="1" applyBorder="1" applyAlignment="1">
      <alignment horizontal="center"/>
    </xf>
    <xf numFmtId="2" fontId="13" fillId="2" borderId="48" xfId="0" applyNumberFormat="1" applyFont="1" applyFill="1" applyBorder="1" applyAlignment="1">
      <alignment horizontal="center" shrinkToFit="1"/>
    </xf>
    <xf numFmtId="0" fontId="13" fillId="2" borderId="48" xfId="0" applyFont="1" applyFill="1" applyBorder="1" applyAlignment="1">
      <alignment horizontal="left"/>
    </xf>
    <xf numFmtId="191" fontId="24" fillId="2" borderId="58" xfId="0" applyNumberFormat="1" applyFont="1" applyFill="1" applyBorder="1" applyAlignment="1">
      <alignment shrinkToFit="1"/>
    </xf>
    <xf numFmtId="38" fontId="13" fillId="2" borderId="115" xfId="6" applyFont="1" applyFill="1" applyBorder="1" applyAlignment="1">
      <alignment shrinkToFit="1"/>
    </xf>
    <xf numFmtId="181" fontId="25" fillId="2" borderId="118" xfId="0" applyNumberFormat="1" applyFont="1" applyFill="1" applyBorder="1" applyAlignment="1">
      <alignment shrinkToFit="1"/>
    </xf>
    <xf numFmtId="0" fontId="13" fillId="2" borderId="36" xfId="0" applyFont="1" applyFill="1" applyBorder="1" applyAlignment="1">
      <alignment horizontal="left" indent="1"/>
    </xf>
    <xf numFmtId="0" fontId="13" fillId="2" borderId="48" xfId="0" applyFont="1" applyFill="1" applyBorder="1" applyAlignment="1">
      <alignment horizontal="left" indent="1"/>
    </xf>
    <xf numFmtId="181" fontId="25" fillId="2" borderId="92" xfId="0" applyNumberFormat="1" applyFont="1" applyFill="1" applyBorder="1" applyAlignment="1">
      <alignment shrinkToFit="1"/>
    </xf>
    <xf numFmtId="181" fontId="25" fillId="2" borderId="7" xfId="0" applyNumberFormat="1" applyFont="1" applyFill="1" applyBorder="1" applyAlignment="1">
      <alignment shrinkToFit="1"/>
    </xf>
    <xf numFmtId="181" fontId="25" fillId="2" borderId="93" xfId="0" applyNumberFormat="1" applyFont="1" applyFill="1" applyBorder="1" applyAlignment="1">
      <alignment shrinkToFit="1"/>
    </xf>
    <xf numFmtId="0" fontId="25" fillId="2" borderId="92" xfId="0" applyFont="1" applyFill="1" applyBorder="1"/>
    <xf numFmtId="0" fontId="25" fillId="2" borderId="7" xfId="0" applyFont="1" applyFill="1" applyBorder="1"/>
    <xf numFmtId="181" fontId="25" fillId="2" borderId="96" xfId="0" applyNumberFormat="1" applyFont="1" applyFill="1" applyBorder="1"/>
    <xf numFmtId="38" fontId="25" fillId="2" borderId="77" xfId="0" applyNumberFormat="1" applyFont="1" applyFill="1" applyBorder="1"/>
    <xf numFmtId="1" fontId="25" fillId="2" borderId="36" xfId="0" applyNumberFormat="1" applyFont="1" applyFill="1" applyBorder="1" applyAlignment="1">
      <alignment horizontal="center"/>
    </xf>
    <xf numFmtId="181" fontId="25" fillId="2" borderId="36" xfId="0" applyNumberFormat="1" applyFont="1" applyFill="1" applyBorder="1"/>
    <xf numFmtId="181" fontId="25" fillId="2" borderId="114" xfId="0" applyNumberFormat="1" applyFont="1" applyFill="1" applyBorder="1"/>
    <xf numFmtId="181" fontId="25" fillId="2" borderId="0" xfId="0" applyNumberFormat="1" applyFont="1" applyFill="1" applyAlignment="1">
      <alignment shrinkToFit="1"/>
    </xf>
    <xf numFmtId="9" fontId="25" fillId="2" borderId="6" xfId="64" applyFont="1" applyFill="1" applyBorder="1" applyAlignment="1">
      <alignment shrinkToFit="1"/>
    </xf>
    <xf numFmtId="0" fontId="13" fillId="2" borderId="68" xfId="64" applyNumberFormat="1" applyFont="1" applyFill="1" applyBorder="1" applyAlignment="1"/>
    <xf numFmtId="0" fontId="13" fillId="2" borderId="120" xfId="0" applyFont="1" applyFill="1" applyBorder="1"/>
    <xf numFmtId="181" fontId="25" fillId="2" borderId="23" xfId="0" applyNumberFormat="1" applyFont="1" applyFill="1" applyBorder="1" applyAlignment="1">
      <alignment shrinkToFit="1"/>
    </xf>
    <xf numFmtId="9" fontId="25" fillId="2" borderId="71" xfId="64" applyFont="1" applyFill="1" applyBorder="1" applyAlignment="1">
      <alignment shrinkToFit="1"/>
    </xf>
    <xf numFmtId="181" fontId="25" fillId="2" borderId="25" xfId="0" applyNumberFormat="1" applyFont="1" applyFill="1" applyBorder="1" applyAlignment="1">
      <alignment shrinkToFit="1"/>
    </xf>
    <xf numFmtId="9" fontId="25" fillId="2" borderId="35" xfId="64" applyFont="1" applyFill="1" applyBorder="1" applyAlignment="1">
      <alignment shrinkToFit="1"/>
    </xf>
    <xf numFmtId="181" fontId="25" fillId="2" borderId="24" xfId="0" applyNumberFormat="1" applyFont="1" applyFill="1" applyBorder="1" applyAlignment="1">
      <alignment shrinkToFit="1"/>
    </xf>
    <xf numFmtId="1" fontId="25" fillId="2" borderId="29" xfId="0" applyNumberFormat="1" applyFont="1" applyFill="1" applyBorder="1" applyAlignment="1">
      <alignment horizontal="center"/>
    </xf>
    <xf numFmtId="181" fontId="25" fillId="2" borderId="0" xfId="0" applyNumberFormat="1" applyFont="1" applyFill="1"/>
    <xf numFmtId="181" fontId="25" fillId="2" borderId="7" xfId="0" applyNumberFormat="1" applyFont="1" applyFill="1" applyBorder="1"/>
    <xf numFmtId="0" fontId="13" fillId="2" borderId="0" xfId="64" applyNumberFormat="1" applyFont="1" applyFill="1" applyBorder="1" applyAlignment="1"/>
    <xf numFmtId="0" fontId="13" fillId="2" borderId="109" xfId="0" applyFont="1" applyFill="1" applyBorder="1"/>
    <xf numFmtId="0" fontId="25" fillId="2" borderId="109" xfId="0" applyFont="1" applyFill="1" applyBorder="1" applyAlignment="1">
      <alignment shrinkToFit="1"/>
    </xf>
    <xf numFmtId="56" fontId="13" fillId="2" borderId="119" xfId="0" quotePrefix="1" applyNumberFormat="1" applyFont="1" applyFill="1" applyBorder="1" applyAlignment="1">
      <alignment horizontal="center"/>
    </xf>
    <xf numFmtId="38" fontId="25" fillId="2" borderId="119" xfId="0" applyNumberFormat="1" applyFont="1" applyFill="1" applyBorder="1"/>
    <xf numFmtId="38" fontId="25" fillId="2" borderId="119" xfId="0" applyNumberFormat="1" applyFont="1" applyFill="1" applyBorder="1" applyAlignment="1">
      <alignment shrinkToFit="1"/>
    </xf>
    <xf numFmtId="9" fontId="25" fillId="2" borderId="119" xfId="64" applyFont="1" applyFill="1" applyBorder="1" applyAlignment="1">
      <alignment shrinkToFit="1"/>
    </xf>
    <xf numFmtId="182" fontId="13" fillId="2" borderId="100" xfId="27" applyNumberFormat="1" applyFont="1" applyFill="1" applyBorder="1" applyAlignment="1" applyProtection="1">
      <alignment shrinkToFit="1"/>
    </xf>
    <xf numFmtId="181" fontId="25" fillId="2" borderId="26" xfId="0" applyNumberFormat="1" applyFont="1" applyFill="1" applyBorder="1" applyAlignment="1">
      <alignment shrinkToFit="1"/>
    </xf>
    <xf numFmtId="181" fontId="25" fillId="2" borderId="103" xfId="0" applyNumberFormat="1" applyFont="1" applyFill="1" applyBorder="1" applyAlignment="1">
      <alignment shrinkToFit="1"/>
    </xf>
    <xf numFmtId="0" fontId="55" fillId="2" borderId="35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14" fillId="2" borderId="9" xfId="0" applyFont="1" applyFill="1" applyBorder="1" applyAlignment="1">
      <alignment horizontal="left"/>
    </xf>
    <xf numFmtId="3" fontId="14" fillId="2" borderId="9" xfId="0" applyNumberFormat="1" applyFont="1" applyFill="1" applyBorder="1" applyAlignment="1">
      <alignment horizontal="left"/>
    </xf>
    <xf numFmtId="3" fontId="14" fillId="2" borderId="9" xfId="0" quotePrefix="1" applyNumberFormat="1" applyFont="1" applyFill="1" applyBorder="1" applyAlignment="1">
      <alignment horizontal="left"/>
    </xf>
    <xf numFmtId="6" fontId="19" fillId="2" borderId="9" xfId="0" applyNumberFormat="1" applyFont="1" applyFill="1" applyBorder="1" applyAlignment="1">
      <alignment horizontal="left"/>
    </xf>
    <xf numFmtId="0" fontId="25" fillId="2" borderId="43" xfId="0" applyFont="1" applyFill="1" applyBorder="1" applyAlignment="1">
      <alignment horizontal="center"/>
    </xf>
    <xf numFmtId="0" fontId="25" fillId="2" borderId="46" xfId="0" applyFont="1" applyFill="1" applyBorder="1" applyAlignment="1">
      <alignment horizontal="center"/>
    </xf>
    <xf numFmtId="0" fontId="25" fillId="2" borderId="21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25" fillId="2" borderId="18" xfId="0" applyFont="1" applyFill="1" applyBorder="1" applyAlignment="1">
      <alignment horizontal="center"/>
    </xf>
    <xf numFmtId="56" fontId="25" fillId="2" borderId="43" xfId="0" applyNumberFormat="1" applyFont="1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25" fillId="2" borderId="4" xfId="0" applyFont="1" applyFill="1" applyBorder="1" applyAlignment="1">
      <alignment vertical="center"/>
    </xf>
    <xf numFmtId="0" fontId="25" fillId="2" borderId="9" xfId="0" applyFont="1" applyFill="1" applyBorder="1" applyAlignment="1">
      <alignment vertical="center"/>
    </xf>
    <xf numFmtId="38" fontId="29" fillId="2" borderId="4" xfId="6" applyFont="1" applyFill="1" applyBorder="1" applyAlignment="1">
      <alignment horizontal="right" vertical="center"/>
    </xf>
    <xf numFmtId="38" fontId="29" fillId="2" borderId="9" xfId="6" applyFont="1" applyFill="1" applyBorder="1" applyAlignment="1">
      <alignment horizontal="right" vertical="center"/>
    </xf>
    <xf numFmtId="0" fontId="25" fillId="2" borderId="43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38" fontId="31" fillId="2" borderId="4" xfId="6" applyFont="1" applyFill="1" applyBorder="1" applyAlignment="1">
      <alignment vertical="center"/>
    </xf>
    <xf numFmtId="38" fontId="31" fillId="2" borderId="9" xfId="6" applyFont="1" applyFill="1" applyBorder="1" applyAlignment="1">
      <alignment vertical="center"/>
    </xf>
    <xf numFmtId="0" fontId="32" fillId="2" borderId="4" xfId="6" applyNumberFormat="1" applyFont="1" applyFill="1" applyBorder="1" applyAlignment="1">
      <alignment vertical="center"/>
    </xf>
    <xf numFmtId="0" fontId="32" fillId="2" borderId="9" xfId="6" applyNumberFormat="1" applyFont="1" applyFill="1" applyBorder="1" applyAlignment="1">
      <alignment vertical="center"/>
    </xf>
    <xf numFmtId="38" fontId="32" fillId="2" borderId="4" xfId="6" applyFont="1" applyFill="1" applyBorder="1" applyAlignment="1">
      <alignment vertical="center"/>
    </xf>
    <xf numFmtId="38" fontId="32" fillId="2" borderId="9" xfId="6" applyFont="1" applyFill="1" applyBorder="1" applyAlignment="1">
      <alignment vertical="center"/>
    </xf>
    <xf numFmtId="38" fontId="33" fillId="2" borderId="4" xfId="6" applyFont="1" applyFill="1" applyBorder="1" applyAlignment="1">
      <alignment vertical="center"/>
    </xf>
    <xf numFmtId="38" fontId="33" fillId="2" borderId="9" xfId="6" applyFont="1" applyFill="1" applyBorder="1" applyAlignment="1">
      <alignment vertical="center"/>
    </xf>
    <xf numFmtId="0" fontId="25" fillId="2" borderId="4" xfId="0" applyFont="1" applyFill="1" applyBorder="1" applyAlignment="1">
      <alignment horizontal="left" vertical="center" shrinkToFit="1"/>
    </xf>
    <xf numFmtId="0" fontId="25" fillId="2" borderId="9" xfId="0" applyFont="1" applyFill="1" applyBorder="1" applyAlignment="1">
      <alignment horizontal="left" vertical="center" shrinkToFit="1"/>
    </xf>
    <xf numFmtId="0" fontId="25" fillId="2" borderId="0" xfId="0" applyFont="1" applyFill="1" applyAlignment="1">
      <alignment vertical="center"/>
    </xf>
    <xf numFmtId="38" fontId="29" fillId="2" borderId="0" xfId="6" applyFont="1" applyFill="1" applyBorder="1" applyAlignment="1">
      <alignment horizontal="right" vertical="center"/>
    </xf>
    <xf numFmtId="38" fontId="31" fillId="2" borderId="0" xfId="6" applyFont="1" applyFill="1" applyBorder="1" applyAlignment="1">
      <alignment vertical="center"/>
    </xf>
    <xf numFmtId="0" fontId="32" fillId="2" borderId="0" xfId="6" applyNumberFormat="1" applyFont="1" applyFill="1" applyBorder="1" applyAlignment="1">
      <alignment vertical="center"/>
    </xf>
    <xf numFmtId="180" fontId="31" fillId="2" borderId="0" xfId="6" applyNumberFormat="1" applyFont="1" applyFill="1" applyBorder="1" applyAlignment="1">
      <alignment vertical="center"/>
    </xf>
    <xf numFmtId="180" fontId="31" fillId="2" borderId="9" xfId="6" applyNumberFormat="1" applyFont="1" applyFill="1" applyBorder="1" applyAlignment="1">
      <alignment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180" fontId="30" fillId="2" borderId="4" xfId="6" applyNumberFormat="1" applyFont="1" applyFill="1" applyBorder="1" applyAlignment="1">
      <alignment horizontal="right" vertical="center"/>
    </xf>
    <xf numFmtId="180" fontId="30" fillId="2" borderId="9" xfId="6" applyNumberFormat="1" applyFont="1" applyFill="1" applyBorder="1" applyAlignment="1">
      <alignment horizontal="right" vertical="center"/>
    </xf>
    <xf numFmtId="180" fontId="34" fillId="2" borderId="4" xfId="6" applyNumberFormat="1" applyFont="1" applyFill="1" applyBorder="1" applyAlignment="1">
      <alignment horizontal="right" vertical="center"/>
    </xf>
    <xf numFmtId="180" fontId="34" fillId="2" borderId="9" xfId="6" applyNumberFormat="1" applyFont="1" applyFill="1" applyBorder="1" applyAlignment="1">
      <alignment horizontal="right" vertical="center"/>
    </xf>
    <xf numFmtId="180" fontId="29" fillId="2" borderId="0" xfId="6" applyNumberFormat="1" applyFont="1" applyFill="1" applyBorder="1" applyAlignment="1">
      <alignment horizontal="right" vertical="center"/>
    </xf>
    <xf numFmtId="180" fontId="29" fillId="2" borderId="9" xfId="6" applyNumberFormat="1" applyFont="1" applyFill="1" applyBorder="1" applyAlignment="1">
      <alignment horizontal="right" vertical="center"/>
    </xf>
    <xf numFmtId="180" fontId="27" fillId="2" borderId="4" xfId="6" applyNumberFormat="1" applyFont="1" applyFill="1" applyBorder="1" applyAlignment="1">
      <alignment horizontal="right" vertical="center"/>
    </xf>
    <xf numFmtId="180" fontId="27" fillId="2" borderId="9" xfId="6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38" fillId="2" borderId="15" xfId="0" applyFont="1" applyFill="1" applyBorder="1" applyAlignment="1">
      <alignment horizontal="center"/>
    </xf>
    <xf numFmtId="0" fontId="38" fillId="2" borderId="17" xfId="0" applyFont="1" applyFill="1" applyBorder="1" applyAlignment="1">
      <alignment horizontal="center"/>
    </xf>
    <xf numFmtId="0" fontId="38" fillId="2" borderId="12" xfId="0" applyFont="1" applyFill="1" applyBorder="1" applyAlignment="1">
      <alignment horizontal="center"/>
    </xf>
    <xf numFmtId="0" fontId="38" fillId="2" borderId="0" xfId="0" applyFont="1" applyFill="1" applyAlignment="1">
      <alignment horizontal="center"/>
    </xf>
    <xf numFmtId="0" fontId="38" fillId="2" borderId="7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18" xfId="0" quotePrefix="1" applyFont="1" applyFill="1" applyBorder="1" applyAlignment="1">
      <alignment horizontal="center"/>
    </xf>
    <xf numFmtId="6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38" fontId="24" fillId="2" borderId="52" xfId="6" applyFont="1" applyFill="1" applyBorder="1" applyAlignment="1">
      <alignment horizontal="center" vertical="center"/>
    </xf>
    <xf numFmtId="38" fontId="24" fillId="2" borderId="55" xfId="6" applyFont="1" applyFill="1" applyBorder="1" applyAlignment="1">
      <alignment horizontal="center" vertical="center"/>
    </xf>
    <xf numFmtId="0" fontId="24" fillId="2" borderId="52" xfId="0" applyFont="1" applyFill="1" applyBorder="1" applyAlignment="1">
      <alignment horizontal="center" vertical="center" shrinkToFit="1"/>
    </xf>
    <xf numFmtId="0" fontId="24" fillId="2" borderId="55" xfId="0" applyFont="1" applyFill="1" applyBorder="1" applyAlignment="1">
      <alignment horizontal="center" vertical="center" shrinkToFit="1"/>
    </xf>
    <xf numFmtId="0" fontId="54" fillId="2" borderId="0" xfId="0" applyFont="1" applyFill="1" applyAlignment="1">
      <alignment horizontal="center"/>
    </xf>
    <xf numFmtId="0" fontId="51" fillId="3" borderId="43" xfId="0" applyFont="1" applyFill="1" applyBorder="1" applyAlignment="1">
      <alignment horizontal="center" vertical="center"/>
    </xf>
    <xf numFmtId="0" fontId="51" fillId="3" borderId="45" xfId="0" applyFont="1" applyFill="1" applyBorder="1" applyAlignment="1">
      <alignment horizontal="center" vertical="center"/>
    </xf>
    <xf numFmtId="0" fontId="51" fillId="3" borderId="109" xfId="0" applyFont="1" applyFill="1" applyBorder="1" applyAlignment="1">
      <alignment horizontal="center" vertical="center"/>
    </xf>
    <xf numFmtId="0" fontId="51" fillId="3" borderId="108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56" fillId="2" borderId="52" xfId="0" applyFont="1" applyFill="1" applyBorder="1" applyAlignment="1">
      <alignment horizontal="left" vertical="center"/>
    </xf>
    <xf numFmtId="0" fontId="53" fillId="3" borderId="0" xfId="0" applyFont="1" applyFill="1" applyAlignment="1">
      <alignment horizontal="center" vertical="center"/>
    </xf>
    <xf numFmtId="0" fontId="24" fillId="2" borderId="52" xfId="0" applyFont="1" applyFill="1" applyBorder="1" applyAlignment="1">
      <alignment horizontal="left" vertical="center"/>
    </xf>
    <xf numFmtId="0" fontId="24" fillId="2" borderId="107" xfId="0" applyFont="1" applyFill="1" applyBorder="1" applyAlignment="1">
      <alignment horizontal="left" vertical="center"/>
    </xf>
    <xf numFmtId="56" fontId="24" fillId="2" borderId="0" xfId="0" applyNumberFormat="1" applyFont="1" applyFill="1" applyAlignment="1">
      <alignment horizontal="left" vertical="center"/>
    </xf>
    <xf numFmtId="0" fontId="51" fillId="3" borderId="3" xfId="0" applyFont="1" applyFill="1" applyBorder="1" applyAlignment="1">
      <alignment horizontal="center" vertical="center"/>
    </xf>
    <xf numFmtId="0" fontId="51" fillId="3" borderId="4" xfId="0" applyFont="1" applyFill="1" applyBorder="1" applyAlignment="1">
      <alignment horizontal="center" vertical="center"/>
    </xf>
    <xf numFmtId="0" fontId="51" fillId="3" borderId="8" xfId="0" applyFont="1" applyFill="1" applyBorder="1" applyAlignment="1">
      <alignment horizontal="center" vertical="center"/>
    </xf>
    <xf numFmtId="0" fontId="51" fillId="3" borderId="9" xfId="0" applyFont="1" applyFill="1" applyBorder="1" applyAlignment="1">
      <alignment horizontal="center" vertical="center"/>
    </xf>
    <xf numFmtId="0" fontId="51" fillId="3" borderId="74" xfId="0" applyFont="1" applyFill="1" applyBorder="1" applyAlignment="1">
      <alignment horizontal="center" vertical="center"/>
    </xf>
    <xf numFmtId="0" fontId="51" fillId="3" borderId="59" xfId="0" applyFont="1" applyFill="1" applyBorder="1" applyAlignment="1">
      <alignment horizontal="center" vertical="center"/>
    </xf>
    <xf numFmtId="0" fontId="51" fillId="3" borderId="76" xfId="0" applyFont="1" applyFill="1" applyBorder="1" applyAlignment="1">
      <alignment horizontal="center" vertical="center"/>
    </xf>
    <xf numFmtId="0" fontId="51" fillId="3" borderId="77" xfId="0" applyFont="1" applyFill="1" applyBorder="1" applyAlignment="1">
      <alignment horizontal="center" vertical="center"/>
    </xf>
    <xf numFmtId="0" fontId="51" fillId="3" borderId="111" xfId="0" applyFont="1" applyFill="1" applyBorder="1" applyAlignment="1">
      <alignment horizontal="center" vertical="center"/>
    </xf>
    <xf numFmtId="0" fontId="51" fillId="3" borderId="74" xfId="0" applyFont="1" applyFill="1" applyBorder="1" applyAlignment="1">
      <alignment horizontal="center" vertical="center" wrapText="1"/>
    </xf>
    <xf numFmtId="0" fontId="51" fillId="3" borderId="59" xfId="0" applyFont="1" applyFill="1" applyBorder="1" applyAlignment="1">
      <alignment horizontal="center" vertical="center" wrapText="1"/>
    </xf>
    <xf numFmtId="0" fontId="51" fillId="3" borderId="75" xfId="0" applyFont="1" applyFill="1" applyBorder="1" applyAlignment="1">
      <alignment horizontal="center" vertical="center" wrapText="1"/>
    </xf>
    <xf numFmtId="0" fontId="51" fillId="3" borderId="77" xfId="0" applyFont="1" applyFill="1" applyBorder="1" applyAlignment="1">
      <alignment horizontal="center" vertical="center" wrapText="1"/>
    </xf>
    <xf numFmtId="0" fontId="51" fillId="3" borderId="108" xfId="0" applyFont="1" applyFill="1" applyBorder="1" applyAlignment="1">
      <alignment horizontal="center" vertical="center" wrapText="1"/>
    </xf>
    <xf numFmtId="0" fontId="51" fillId="3" borderId="103" xfId="0" applyFont="1" applyFill="1" applyBorder="1" applyAlignment="1">
      <alignment horizontal="center" vertical="center" wrapText="1"/>
    </xf>
    <xf numFmtId="0" fontId="51" fillId="3" borderId="60" xfId="0" applyFont="1" applyFill="1" applyBorder="1" applyAlignment="1">
      <alignment horizontal="center" vertical="center" wrapText="1"/>
    </xf>
    <xf numFmtId="0" fontId="51" fillId="3" borderId="76" xfId="0" applyFont="1" applyFill="1" applyBorder="1" applyAlignment="1">
      <alignment horizontal="center" vertical="center" wrapText="1"/>
    </xf>
    <xf numFmtId="0" fontId="51" fillId="3" borderId="119" xfId="0" applyFont="1" applyFill="1" applyBorder="1" applyAlignment="1">
      <alignment horizontal="center" vertical="center" wrapText="1"/>
    </xf>
    <xf numFmtId="0" fontId="51" fillId="3" borderId="111" xfId="0" applyFont="1" applyFill="1" applyBorder="1" applyAlignment="1">
      <alignment horizontal="center" vertical="center" wrapText="1"/>
    </xf>
    <xf numFmtId="0" fontId="51" fillId="3" borderId="5" xfId="0" applyFont="1" applyFill="1" applyBorder="1" applyAlignment="1">
      <alignment horizontal="center" vertical="center"/>
    </xf>
    <xf numFmtId="0" fontId="51" fillId="3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0" xfId="0" applyFont="1" applyFill="1" applyBorder="1" applyAlignment="1">
      <alignment horizontal="center" vertical="center"/>
    </xf>
    <xf numFmtId="0" fontId="28" fillId="2" borderId="74" xfId="0" applyFont="1" applyFill="1" applyBorder="1" applyAlignment="1">
      <alignment horizontal="center" vertical="center" wrapText="1"/>
    </xf>
    <xf numFmtId="0" fontId="28" fillId="2" borderId="59" xfId="0" applyFont="1" applyFill="1" applyBorder="1" applyAlignment="1">
      <alignment horizontal="center" vertical="center"/>
    </xf>
    <xf numFmtId="0" fontId="28" fillId="2" borderId="76" xfId="0" applyFont="1" applyFill="1" applyBorder="1" applyAlignment="1">
      <alignment horizontal="center" vertical="center"/>
    </xf>
    <xf numFmtId="0" fontId="28" fillId="2" borderId="77" xfId="0" applyFont="1" applyFill="1" applyBorder="1" applyAlignment="1">
      <alignment horizontal="center" vertical="center"/>
    </xf>
    <xf numFmtId="0" fontId="28" fillId="2" borderId="108" xfId="0" applyFont="1" applyFill="1" applyBorder="1" applyAlignment="1">
      <alignment horizontal="center" vertical="center"/>
    </xf>
    <xf numFmtId="0" fontId="28" fillId="2" borderId="111" xfId="0" applyFont="1" applyFill="1" applyBorder="1" applyAlignment="1">
      <alignment horizontal="center" vertical="center"/>
    </xf>
    <xf numFmtId="0" fontId="28" fillId="2" borderId="75" xfId="0" applyFont="1" applyFill="1" applyBorder="1" applyAlignment="1">
      <alignment horizontal="center" vertical="center"/>
    </xf>
    <xf numFmtId="0" fontId="28" fillId="2" borderId="103" xfId="0" applyFont="1" applyFill="1" applyBorder="1" applyAlignment="1">
      <alignment horizontal="center" vertical="center"/>
    </xf>
    <xf numFmtId="0" fontId="28" fillId="2" borderId="60" xfId="0" applyFont="1" applyFill="1" applyBorder="1" applyAlignment="1">
      <alignment horizontal="center" vertical="center" wrapText="1"/>
    </xf>
    <xf numFmtId="0" fontId="28" fillId="2" borderId="119" xfId="0" applyFont="1" applyFill="1" applyBorder="1" applyAlignment="1">
      <alignment horizontal="center" vertical="center"/>
    </xf>
    <xf numFmtId="0" fontId="28" fillId="2" borderId="57" xfId="0" applyFont="1" applyFill="1" applyBorder="1" applyAlignment="1">
      <alignment horizontal="center" vertical="center"/>
    </xf>
    <xf numFmtId="0" fontId="28" fillId="2" borderId="30" xfId="0" applyFont="1" applyFill="1" applyBorder="1" applyAlignment="1">
      <alignment horizontal="center" vertical="center"/>
    </xf>
    <xf numFmtId="0" fontId="28" fillId="2" borderId="37" xfId="0" applyFont="1" applyFill="1" applyBorder="1" applyAlignment="1">
      <alignment horizontal="center" vertical="center"/>
    </xf>
    <xf numFmtId="0" fontId="28" fillId="2" borderId="48" xfId="0" applyFont="1" applyFill="1" applyBorder="1" applyAlignment="1">
      <alignment horizontal="center" vertical="center"/>
    </xf>
    <xf numFmtId="0" fontId="28" fillId="2" borderId="29" xfId="0" applyFont="1" applyFill="1" applyBorder="1" applyAlignment="1">
      <alignment horizontal="center" vertical="center"/>
    </xf>
    <xf numFmtId="0" fontId="28" fillId="2" borderId="36" xfId="0" applyFont="1" applyFill="1" applyBorder="1" applyAlignment="1">
      <alignment horizontal="center" vertical="center"/>
    </xf>
    <xf numFmtId="0" fontId="28" fillId="2" borderId="58" xfId="0" applyFont="1" applyFill="1" applyBorder="1" applyAlignment="1">
      <alignment horizontal="center" vertical="center" shrinkToFit="1"/>
    </xf>
    <xf numFmtId="0" fontId="28" fillId="2" borderId="23" xfId="0" applyFont="1" applyFill="1" applyBorder="1" applyAlignment="1">
      <alignment horizontal="center" vertical="center" shrinkToFit="1"/>
    </xf>
    <xf numFmtId="0" fontId="28" fillId="2" borderId="26" xfId="0" applyFont="1" applyFill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/>
    </xf>
    <xf numFmtId="0" fontId="28" fillId="2" borderId="79" xfId="0" applyFont="1" applyFill="1" applyBorder="1" applyAlignment="1">
      <alignment horizontal="center"/>
    </xf>
    <xf numFmtId="182" fontId="12" fillId="2" borderId="0" xfId="27" applyNumberFormat="1" applyFont="1" applyFill="1"/>
    <xf numFmtId="2" fontId="13" fillId="2" borderId="32" xfId="0" applyNumberFormat="1" applyFont="1" applyFill="1" applyBorder="1" applyAlignment="1">
      <alignment horizontal="center"/>
    </xf>
    <xf numFmtId="38" fontId="13" fillId="2" borderId="86" xfId="27" applyFont="1" applyFill="1" applyBorder="1"/>
    <xf numFmtId="0" fontId="25" fillId="2" borderId="121" xfId="0" applyFont="1" applyFill="1" applyBorder="1"/>
    <xf numFmtId="182" fontId="13" fillId="2" borderId="85" xfId="27" applyNumberFormat="1" applyFont="1" applyFill="1" applyBorder="1" applyProtection="1"/>
    <xf numFmtId="56" fontId="24" fillId="2" borderId="121" xfId="0" applyNumberFormat="1" applyFont="1" applyFill="1" applyBorder="1" applyAlignment="1">
      <alignment horizontal="center"/>
    </xf>
    <xf numFmtId="0" fontId="13" fillId="2" borderId="121" xfId="0" applyFont="1" applyFill="1" applyBorder="1" applyAlignment="1">
      <alignment horizontal="center"/>
    </xf>
    <xf numFmtId="182" fontId="25" fillId="2" borderId="119" xfId="0" applyNumberFormat="1" applyFont="1" applyFill="1" applyBorder="1"/>
    <xf numFmtId="182" fontId="25" fillId="2" borderId="77" xfId="0" applyNumberFormat="1" applyFont="1" applyFill="1" applyBorder="1"/>
    <xf numFmtId="181" fontId="13" fillId="2" borderId="36" xfId="0" applyNumberFormat="1" applyFont="1" applyFill="1" applyBorder="1"/>
    <xf numFmtId="181" fontId="13" fillId="2" borderId="26" xfId="0" applyNumberFormat="1" applyFont="1" applyFill="1" applyBorder="1"/>
    <xf numFmtId="2" fontId="13" fillId="2" borderId="36" xfId="0" applyNumberFormat="1" applyFont="1" applyFill="1" applyBorder="1" applyAlignment="1">
      <alignment horizontal="center"/>
    </xf>
    <xf numFmtId="38" fontId="13" fillId="2" borderId="113" xfId="27" applyFont="1" applyFill="1" applyBorder="1"/>
    <xf numFmtId="182" fontId="25" fillId="2" borderId="31" xfId="0" applyNumberFormat="1" applyFont="1" applyFill="1" applyBorder="1" applyAlignment="1">
      <alignment shrinkToFit="1"/>
    </xf>
    <xf numFmtId="182" fontId="25" fillId="2" borderId="69" xfId="0" applyNumberFormat="1" applyFont="1" applyFill="1" applyBorder="1" applyAlignment="1">
      <alignment shrinkToFit="1"/>
    </xf>
    <xf numFmtId="0" fontId="25" fillId="2" borderId="121" xfId="0" applyFont="1" applyFill="1" applyBorder="1" applyAlignment="1">
      <alignment shrinkToFit="1"/>
    </xf>
    <xf numFmtId="0" fontId="25" fillId="2" borderId="63" xfId="0" applyFont="1" applyFill="1" applyBorder="1" applyAlignment="1">
      <alignment shrinkToFit="1"/>
    </xf>
    <xf numFmtId="38" fontId="25" fillId="2" borderId="121" xfId="0" applyNumberFormat="1" applyFont="1" applyFill="1" applyBorder="1" applyAlignment="1">
      <alignment shrinkToFit="1"/>
    </xf>
    <xf numFmtId="0" fontId="24" fillId="2" borderId="33" xfId="0" applyFont="1" applyFill="1" applyBorder="1"/>
    <xf numFmtId="0" fontId="25" fillId="2" borderId="3" xfId="0" applyFont="1" applyFill="1" applyBorder="1" applyAlignment="1">
      <alignment shrinkToFit="1"/>
    </xf>
    <xf numFmtId="181" fontId="13" fillId="2" borderId="48" xfId="0" applyNumberFormat="1" applyFont="1" applyFill="1" applyBorder="1"/>
    <xf numFmtId="181" fontId="13" fillId="2" borderId="58" xfId="0" applyNumberFormat="1" applyFont="1" applyFill="1" applyBorder="1"/>
    <xf numFmtId="0" fontId="13" fillId="2" borderId="48" xfId="0" applyFont="1" applyFill="1" applyBorder="1" applyAlignment="1">
      <alignment horizontal="center"/>
    </xf>
    <xf numFmtId="182" fontId="13" fillId="2" borderId="115" xfId="27" applyNumberFormat="1" applyFont="1" applyFill="1" applyBorder="1" applyProtection="1"/>
    <xf numFmtId="182" fontId="25" fillId="2" borderId="119" xfId="0" applyNumberFormat="1" applyFont="1" applyFill="1" applyBorder="1" applyAlignment="1">
      <alignment shrinkToFit="1"/>
    </xf>
    <xf numFmtId="182" fontId="25" fillId="2" borderId="77" xfId="0" applyNumberFormat="1" applyFont="1" applyFill="1" applyBorder="1" applyAlignment="1">
      <alignment shrinkToFit="1"/>
    </xf>
    <xf numFmtId="0" fontId="24" fillId="2" borderId="108" xfId="0" applyFont="1" applyFill="1" applyBorder="1"/>
    <xf numFmtId="2" fontId="13" fillId="2" borderId="29" xfId="0" applyNumberFormat="1" applyFont="1" applyFill="1" applyBorder="1" applyAlignment="1">
      <alignment horizontal="center"/>
    </xf>
    <xf numFmtId="38" fontId="13" fillId="2" borderId="85" xfId="27" applyFont="1" applyFill="1" applyBorder="1"/>
    <xf numFmtId="56" fontId="13" fillId="2" borderId="121" xfId="0" quotePrefix="1" applyNumberFormat="1" applyFont="1" applyFill="1" applyBorder="1" applyAlignment="1">
      <alignment horizontal="center"/>
    </xf>
    <xf numFmtId="2" fontId="13" fillId="2" borderId="48" xfId="0" applyNumberFormat="1" applyFont="1" applyFill="1" applyBorder="1" applyAlignment="1">
      <alignment horizontal="center"/>
    </xf>
    <xf numFmtId="38" fontId="13" fillId="2" borderId="115" xfId="27" applyFont="1" applyFill="1" applyBorder="1"/>
    <xf numFmtId="181" fontId="25" fillId="2" borderId="118" xfId="0" applyNumberFormat="1" applyFont="1" applyFill="1" applyBorder="1"/>
    <xf numFmtId="0" fontId="13" fillId="2" borderId="121" xfId="0" applyFont="1" applyFill="1" applyBorder="1"/>
    <xf numFmtId="182" fontId="13" fillId="2" borderId="86" xfId="27" applyNumberFormat="1" applyFont="1" applyFill="1" applyBorder="1"/>
    <xf numFmtId="0" fontId="13" fillId="2" borderId="110" xfId="0" applyFont="1" applyFill="1" applyBorder="1"/>
    <xf numFmtId="0" fontId="13" fillId="2" borderId="3" xfId="0" applyFont="1" applyFill="1" applyBorder="1"/>
    <xf numFmtId="0" fontId="13" fillId="2" borderId="117" xfId="0" applyFont="1" applyFill="1" applyBorder="1"/>
    <xf numFmtId="181" fontId="28" fillId="2" borderId="79" xfId="0" applyNumberFormat="1" applyFont="1" applyFill="1" applyBorder="1" applyAlignment="1">
      <alignment horizontal="center"/>
    </xf>
    <xf numFmtId="182" fontId="28" fillId="2" borderId="21" xfId="27" applyNumberFormat="1" applyFont="1" applyFill="1" applyBorder="1" applyAlignment="1" applyProtection="1">
      <alignment horizontal="center"/>
    </xf>
    <xf numFmtId="182" fontId="28" fillId="2" borderId="78" xfId="27" applyNumberFormat="1" applyFont="1" applyFill="1" applyBorder="1" applyAlignment="1" applyProtection="1">
      <alignment horizontal="center"/>
    </xf>
    <xf numFmtId="182" fontId="28" fillId="2" borderId="84" xfId="27" applyNumberFormat="1" applyFont="1" applyFill="1" applyBorder="1" applyAlignment="1" applyProtection="1">
      <alignment horizontal="center"/>
    </xf>
    <xf numFmtId="0" fontId="24" fillId="2" borderId="0" xfId="0" applyFont="1" applyFill="1"/>
    <xf numFmtId="0" fontId="5" fillId="2" borderId="121" xfId="0" applyFont="1" applyFill="1" applyBorder="1" applyAlignment="1">
      <alignment horizontal="center" vertical="center"/>
    </xf>
    <xf numFmtId="182" fontId="10" fillId="2" borderId="0" xfId="27" applyNumberFormat="1" applyFont="1" applyFill="1" applyBorder="1" applyAlignment="1">
      <alignment horizontal="left"/>
    </xf>
  </cellXfs>
  <cellStyles count="77">
    <cellStyle name="Calc Currency (0)" xfId="1" xr:uid="{00000000-0005-0000-0000-000000000000}"/>
    <cellStyle name="Calc Currency (0) 2" xfId="17" xr:uid="{9066989B-FA1E-4CAD-A7B0-F7C8C0CB4E87}"/>
    <cellStyle name="entry" xfId="18" xr:uid="{FD7805ED-9DBB-4F73-8C2F-521C580A29A7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price" xfId="19" xr:uid="{AEC28EF4-055D-4CDC-88D4-55B132DA60D1}"/>
    <cellStyle name="revised" xfId="20" xr:uid="{A40943F6-28E5-4A92-8E9F-6D39A64F3D78}"/>
    <cellStyle name="section" xfId="21" xr:uid="{3D1C3A9D-7438-45D1-B971-6C57B2DE190B}"/>
    <cellStyle name="title" xfId="22" xr:uid="{AFFF3457-5B49-45DD-B7D1-05668DD5F1EC}"/>
    <cellStyle name="パーセント" xfId="64" builtinId="5"/>
    <cellStyle name="パーセント 2" xfId="5" xr:uid="{00000000-0005-0000-0000-000005000000}"/>
    <cellStyle name="パーセント 2 2" xfId="12" xr:uid="{00000000-0005-0000-0000-000006000000}"/>
    <cellStyle name="パーセント 3" xfId="11" xr:uid="{00000000-0005-0000-0000-000007000000}"/>
    <cellStyle name="パーセント 3 2" xfId="23" xr:uid="{F0C8720D-F063-4215-80EE-A1EF1CC3A5D5}"/>
    <cellStyle name="パーセント 3 2 2" xfId="75" xr:uid="{88D23836-1041-4D6C-9EB9-9D7988F92B6B}"/>
    <cellStyle name="パーセント 4" xfId="24" xr:uid="{A3E7F3A6-272C-4282-BCBC-170A0562E528}"/>
    <cellStyle name="パーセント 5" xfId="25" xr:uid="{6E4F97A2-86E7-41B1-9CF0-C1993C90A519}"/>
    <cellStyle name="パーセント 6" xfId="61" xr:uid="{1C75C188-DACA-4040-AE78-63223BA46D33}"/>
    <cellStyle name="パーセント 7" xfId="62" xr:uid="{0A5E8DB2-1A33-424F-8466-6569E536DD68}"/>
    <cellStyle name="桁区切り" xfId="6" builtinId="6"/>
    <cellStyle name="桁区切り [0.00" xfId="26" xr:uid="{2CA280F9-CCF8-4895-848E-96AC4BA3A14B}"/>
    <cellStyle name="桁区切り 10" xfId="27" xr:uid="{F1CEF574-E3F6-4042-A4EF-5F6012F065F8}"/>
    <cellStyle name="桁区切り 11" xfId="28" xr:uid="{E3538A8B-54C2-4529-AB88-D60AD6C5A022}"/>
    <cellStyle name="桁区切り 12" xfId="29" xr:uid="{3F1BE77D-3AA8-4E8E-B17E-46E9CCC77D81}"/>
    <cellStyle name="桁区切り 13" xfId="30" xr:uid="{2AB2F4F9-0743-4081-AD31-18295D534D12}"/>
    <cellStyle name="桁区切り 14" xfId="31" xr:uid="{2B9153B9-11EF-4F30-ADFB-6F1831C6B7C8}"/>
    <cellStyle name="桁区切り 15" xfId="32" xr:uid="{9A306F20-FB3F-4F31-BF61-03D0F6AC9E82}"/>
    <cellStyle name="桁区切り 16" xfId="51" xr:uid="{BC96F36E-C0F8-4E85-AD31-FEE534208FE7}"/>
    <cellStyle name="桁区切り 17" xfId="52" xr:uid="{C4AD0C0C-C0F5-4E1C-B641-A9797E086DB3}"/>
    <cellStyle name="桁区切り 18" xfId="55" xr:uid="{6FCD5CFC-06BB-4A04-8BED-87D07624EB10}"/>
    <cellStyle name="桁区切り 18 2" xfId="76" xr:uid="{E7438CE6-7B29-4433-8A8F-2DE78D414D21}"/>
    <cellStyle name="桁区切り 19" xfId="60" xr:uid="{851474B4-DCA0-4348-B449-181A4032827D}"/>
    <cellStyle name="桁区切り 2" xfId="7" xr:uid="{00000000-0005-0000-0000-000009000000}"/>
    <cellStyle name="桁区切り 2 2" xfId="14" xr:uid="{00000000-0005-0000-0000-00000A000000}"/>
    <cellStyle name="桁区切り 2 2 2" xfId="33" xr:uid="{66D16BC3-ED37-43D1-B63C-CD5DD58D8394}"/>
    <cellStyle name="桁区切り 20" xfId="63" xr:uid="{D4D2A3A9-CEF3-47C2-AC01-44D8E7F460E5}"/>
    <cellStyle name="桁区切り 3" xfId="13" xr:uid="{00000000-0005-0000-0000-00000B000000}"/>
    <cellStyle name="桁区切り 3 2" xfId="34" xr:uid="{15AD6C76-2A60-46EE-B431-EB316D2230AC}"/>
    <cellStyle name="桁区切り 3 3" xfId="71" xr:uid="{8752EF5F-2D5F-4B73-A892-B0E8E4796D56}"/>
    <cellStyle name="桁区切り 4" xfId="35" xr:uid="{A090624B-0134-45C8-8950-605571EF61C9}"/>
    <cellStyle name="桁区切り 4 2" xfId="59" xr:uid="{6CE0D2F3-A63F-49AA-B711-0FB8AF2BA848}"/>
    <cellStyle name="桁区切り 5" xfId="36" xr:uid="{AD39C8C3-58E9-49A6-8A18-FADE81DC89EA}"/>
    <cellStyle name="桁区切り 6" xfId="37" xr:uid="{87525D8F-940B-4D5B-8408-4F60D7E9E8B5}"/>
    <cellStyle name="桁区切り 7" xfId="38" xr:uid="{72C0CE28-CF63-45C1-9869-316783AFD556}"/>
    <cellStyle name="桁区切り 8" xfId="39" xr:uid="{2CEB04C0-4599-4C85-97DE-B859F76AEDF2}"/>
    <cellStyle name="桁区切り 9" xfId="40" xr:uid="{460D2961-DBB3-4C41-9C24-9D2392D08247}"/>
    <cellStyle name="通貨" xfId="8" builtinId="7"/>
    <cellStyle name="通貨 2" xfId="9" xr:uid="{00000000-0005-0000-0000-00000D000000}"/>
    <cellStyle name="通貨 2 2" xfId="16" xr:uid="{00000000-0005-0000-0000-00000E000000}"/>
    <cellStyle name="通貨 2 2 2" xfId="43" xr:uid="{318E80B7-A7A7-48CB-9054-4F719B384B3C}"/>
    <cellStyle name="通貨 2 3" xfId="42" xr:uid="{4F2C7231-AE14-490C-AD9C-C110339ECFE0}"/>
    <cellStyle name="通貨 2 4" xfId="54" xr:uid="{F9D9B2E2-687B-4231-9B23-47D6C8C9D4D3}"/>
    <cellStyle name="通貨 2 5" xfId="57" xr:uid="{7CF950E7-F679-4088-A41F-A62BEEFB3230}"/>
    <cellStyle name="通貨 3" xfId="15" xr:uid="{00000000-0005-0000-0000-00000F000000}"/>
    <cellStyle name="通貨 3 2" xfId="44" xr:uid="{5684E327-79A6-4966-9154-9CB225BDBFB3}"/>
    <cellStyle name="通貨 4" xfId="45" xr:uid="{8D9C2C61-FD73-4DDC-BB33-5A71A19A2AB5}"/>
    <cellStyle name="通貨 4 2" xfId="74" xr:uid="{D7F7677C-BB6B-4599-A9F1-245883E83634}"/>
    <cellStyle name="通貨 5" xfId="41" xr:uid="{5D35EABC-950E-4EAB-8274-341699B688AC}"/>
    <cellStyle name="通貨 6" xfId="53" xr:uid="{527B5BB8-06D2-4F65-8046-62D1BAF9E169}"/>
    <cellStyle name="通貨 7" xfId="56" xr:uid="{E34F04DA-678D-477F-A301-27AFCECA8B13}"/>
    <cellStyle name="標準" xfId="0" builtinId="0"/>
    <cellStyle name="標準 11 2 2" xfId="70" xr:uid="{2213CA4A-8C81-484D-85DA-2499A6C28814}"/>
    <cellStyle name="標準 2" xfId="46" xr:uid="{2B047E4E-E357-4EE2-AA52-E9A6A72A0CB1}"/>
    <cellStyle name="標準 2 2" xfId="47" xr:uid="{1D1D1BDB-5920-42FE-9540-B93347F1AE13}"/>
    <cellStyle name="標準 2 2 2" xfId="65" xr:uid="{B88EF82D-C643-4512-9E69-3C214D2B39CD}"/>
    <cellStyle name="標準 2 2 4" xfId="67" xr:uid="{B797CAC2-019D-4CE9-B1AA-50BD7F538201}"/>
    <cellStyle name="標準 2 3" xfId="10" xr:uid="{00000000-0005-0000-0000-000011000000}"/>
    <cellStyle name="標準 2 3 2" xfId="58" xr:uid="{509A093E-8DB6-4276-8F37-4C93F32E875E}"/>
    <cellStyle name="標準 2 3 5" xfId="72" xr:uid="{4BD28990-0736-43B9-A0B8-DD52C764358F}"/>
    <cellStyle name="標準 2 4" xfId="66" xr:uid="{C46CDA38-C889-4535-BAF9-3D31868B5112}"/>
    <cellStyle name="標準 24 2" xfId="73" xr:uid="{F2DFD61C-920B-42D5-95AD-03464F4948FA}"/>
    <cellStyle name="標準 3" xfId="48" xr:uid="{86D9BAF8-97EE-4A25-A885-551BB544BF9C}"/>
    <cellStyle name="標準 3 2" xfId="49" xr:uid="{EBDFDB20-DE84-4E34-911D-E66521563BEF}"/>
    <cellStyle name="標準 4" xfId="50" xr:uid="{11882DDB-69C7-4AF6-8DF7-F4BFB1DFD37F}"/>
    <cellStyle name="標準 5" xfId="68" xr:uid="{2889A867-BEB0-44C1-9748-B60119F69251}"/>
    <cellStyle name="標準 6" xfId="69" xr:uid="{FC42D362-8127-40FC-833D-D4A0F7BF3242}"/>
  </cellStyles>
  <dxfs count="0"/>
  <tableStyles count="0" defaultTableStyle="TableStyleMedium9" defaultPivotStyle="PivotStyleLight16"/>
  <colors>
    <mruColors>
      <color rgb="FFFFFFCC"/>
      <color rgb="FFFFE7FF"/>
      <color rgb="FFCC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17" Type="http://schemas.openxmlformats.org/officeDocument/2006/relationships/externalLink" Target="externalLinks/externalLink110.xml" />
  <Relationship Id="rId21" Type="http://schemas.openxmlformats.org/officeDocument/2006/relationships/externalLink" Target="externalLinks/externalLink14.xml" />
  <Relationship Id="rId42" Type="http://schemas.openxmlformats.org/officeDocument/2006/relationships/externalLink" Target="externalLinks/externalLink35.xml" />
  <Relationship Id="rId63" Type="http://schemas.openxmlformats.org/officeDocument/2006/relationships/externalLink" Target="externalLinks/externalLink56.xml" />
  <Relationship Id="rId84" Type="http://schemas.openxmlformats.org/officeDocument/2006/relationships/externalLink" Target="externalLinks/externalLink77.xml" />
  <Relationship Id="rId138" Type="http://schemas.openxmlformats.org/officeDocument/2006/relationships/externalLink" Target="externalLinks/externalLink131.xml" />
  <Relationship Id="rId159" Type="http://schemas.openxmlformats.org/officeDocument/2006/relationships/externalLink" Target="externalLinks/externalLink152.xml" />
  <Relationship Id="rId170" Type="http://schemas.openxmlformats.org/officeDocument/2006/relationships/externalLink" Target="externalLinks/externalLink163.xml" />
  <Relationship Id="rId191" Type="http://schemas.openxmlformats.org/officeDocument/2006/relationships/externalLink" Target="externalLinks/externalLink184.xml" />
  <Relationship Id="rId205" Type="http://schemas.openxmlformats.org/officeDocument/2006/relationships/externalLink" Target="externalLinks/externalLink198.xml" />
  <Relationship Id="rId107" Type="http://schemas.openxmlformats.org/officeDocument/2006/relationships/externalLink" Target="externalLinks/externalLink100.xml" />
  <Relationship Id="rId11" Type="http://schemas.openxmlformats.org/officeDocument/2006/relationships/externalLink" Target="externalLinks/externalLink4.xml" />
  <Relationship Id="rId32" Type="http://schemas.openxmlformats.org/officeDocument/2006/relationships/externalLink" Target="externalLinks/externalLink25.xml" />
  <Relationship Id="rId37" Type="http://schemas.openxmlformats.org/officeDocument/2006/relationships/externalLink" Target="externalLinks/externalLink30.xml" />
  <Relationship Id="rId53" Type="http://schemas.openxmlformats.org/officeDocument/2006/relationships/externalLink" Target="externalLinks/externalLink46.xml" />
  <Relationship Id="rId58" Type="http://schemas.openxmlformats.org/officeDocument/2006/relationships/externalLink" Target="externalLinks/externalLink51.xml" />
  <Relationship Id="rId74" Type="http://schemas.openxmlformats.org/officeDocument/2006/relationships/externalLink" Target="externalLinks/externalLink67.xml" />
  <Relationship Id="rId79" Type="http://schemas.openxmlformats.org/officeDocument/2006/relationships/externalLink" Target="externalLinks/externalLink72.xml" />
  <Relationship Id="rId102" Type="http://schemas.openxmlformats.org/officeDocument/2006/relationships/externalLink" Target="externalLinks/externalLink95.xml" />
  <Relationship Id="rId123" Type="http://schemas.openxmlformats.org/officeDocument/2006/relationships/externalLink" Target="externalLinks/externalLink116.xml" />
  <Relationship Id="rId128" Type="http://schemas.openxmlformats.org/officeDocument/2006/relationships/externalLink" Target="externalLinks/externalLink121.xml" />
  <Relationship Id="rId144" Type="http://schemas.openxmlformats.org/officeDocument/2006/relationships/externalLink" Target="externalLinks/externalLink137.xml" />
  <Relationship Id="rId149" Type="http://schemas.openxmlformats.org/officeDocument/2006/relationships/externalLink" Target="externalLinks/externalLink142.xml" />
  <Relationship Id="rId5" Type="http://schemas.openxmlformats.org/officeDocument/2006/relationships/worksheet" Target="worksheets/sheet5.xml" />
  <Relationship Id="rId90" Type="http://schemas.openxmlformats.org/officeDocument/2006/relationships/externalLink" Target="externalLinks/externalLink83.xml" />
  <Relationship Id="rId95" Type="http://schemas.openxmlformats.org/officeDocument/2006/relationships/externalLink" Target="externalLinks/externalLink88.xml" />
  <Relationship Id="rId160" Type="http://schemas.openxmlformats.org/officeDocument/2006/relationships/externalLink" Target="externalLinks/externalLink153.xml" />
  <Relationship Id="rId165" Type="http://schemas.openxmlformats.org/officeDocument/2006/relationships/externalLink" Target="externalLinks/externalLink158.xml" />
  <Relationship Id="rId181" Type="http://schemas.openxmlformats.org/officeDocument/2006/relationships/externalLink" Target="externalLinks/externalLink174.xml" />
  <Relationship Id="rId186" Type="http://schemas.openxmlformats.org/officeDocument/2006/relationships/externalLink" Target="externalLinks/externalLink179.xml" />
  <Relationship Id="rId211" Type="http://schemas.openxmlformats.org/officeDocument/2006/relationships/calcChain" Target="calcChain.xml" />
  <Relationship Id="rId22" Type="http://schemas.openxmlformats.org/officeDocument/2006/relationships/externalLink" Target="externalLinks/externalLink15.xml" />
  <Relationship Id="rId27" Type="http://schemas.openxmlformats.org/officeDocument/2006/relationships/externalLink" Target="externalLinks/externalLink20.xml" />
  <Relationship Id="rId43" Type="http://schemas.openxmlformats.org/officeDocument/2006/relationships/externalLink" Target="externalLinks/externalLink36.xml" />
  <Relationship Id="rId48" Type="http://schemas.openxmlformats.org/officeDocument/2006/relationships/externalLink" Target="externalLinks/externalLink41.xml" />
  <Relationship Id="rId64" Type="http://schemas.openxmlformats.org/officeDocument/2006/relationships/externalLink" Target="externalLinks/externalLink57.xml" />
  <Relationship Id="rId69" Type="http://schemas.openxmlformats.org/officeDocument/2006/relationships/externalLink" Target="externalLinks/externalLink62.xml" />
  <Relationship Id="rId113" Type="http://schemas.openxmlformats.org/officeDocument/2006/relationships/externalLink" Target="externalLinks/externalLink106.xml" />
  <Relationship Id="rId118" Type="http://schemas.openxmlformats.org/officeDocument/2006/relationships/externalLink" Target="externalLinks/externalLink111.xml" />
  <Relationship Id="rId134" Type="http://schemas.openxmlformats.org/officeDocument/2006/relationships/externalLink" Target="externalLinks/externalLink127.xml" />
  <Relationship Id="rId139" Type="http://schemas.openxmlformats.org/officeDocument/2006/relationships/externalLink" Target="externalLinks/externalLink132.xml" />
  <Relationship Id="rId80" Type="http://schemas.openxmlformats.org/officeDocument/2006/relationships/externalLink" Target="externalLinks/externalLink73.xml" />
  <Relationship Id="rId85" Type="http://schemas.openxmlformats.org/officeDocument/2006/relationships/externalLink" Target="externalLinks/externalLink78.xml" />
  <Relationship Id="rId150" Type="http://schemas.openxmlformats.org/officeDocument/2006/relationships/externalLink" Target="externalLinks/externalLink143.xml" />
  <Relationship Id="rId155" Type="http://schemas.openxmlformats.org/officeDocument/2006/relationships/externalLink" Target="externalLinks/externalLink148.xml" />
  <Relationship Id="rId171" Type="http://schemas.openxmlformats.org/officeDocument/2006/relationships/externalLink" Target="externalLinks/externalLink164.xml" />
  <Relationship Id="rId176" Type="http://schemas.openxmlformats.org/officeDocument/2006/relationships/externalLink" Target="externalLinks/externalLink169.xml" />
  <Relationship Id="rId192" Type="http://schemas.openxmlformats.org/officeDocument/2006/relationships/externalLink" Target="externalLinks/externalLink185.xml" />
  <Relationship Id="rId197" Type="http://schemas.openxmlformats.org/officeDocument/2006/relationships/externalLink" Target="externalLinks/externalLink190.xml" />
  <Relationship Id="rId206" Type="http://schemas.openxmlformats.org/officeDocument/2006/relationships/externalLink" Target="externalLinks/externalLink199.xml" />
  <Relationship Id="rId201" Type="http://schemas.openxmlformats.org/officeDocument/2006/relationships/externalLink" Target="externalLinks/externalLink194.xml" />
  <Relationship Id="rId12" Type="http://schemas.openxmlformats.org/officeDocument/2006/relationships/externalLink" Target="externalLinks/externalLink5.xml" />
  <Relationship Id="rId17" Type="http://schemas.openxmlformats.org/officeDocument/2006/relationships/externalLink" Target="externalLinks/externalLink10.xml" />
  <Relationship Id="rId33" Type="http://schemas.openxmlformats.org/officeDocument/2006/relationships/externalLink" Target="externalLinks/externalLink26.xml" />
  <Relationship Id="rId38" Type="http://schemas.openxmlformats.org/officeDocument/2006/relationships/externalLink" Target="externalLinks/externalLink31.xml" />
  <Relationship Id="rId59" Type="http://schemas.openxmlformats.org/officeDocument/2006/relationships/externalLink" Target="externalLinks/externalLink52.xml" />
  <Relationship Id="rId103" Type="http://schemas.openxmlformats.org/officeDocument/2006/relationships/externalLink" Target="externalLinks/externalLink96.xml" />
  <Relationship Id="rId108" Type="http://schemas.openxmlformats.org/officeDocument/2006/relationships/externalLink" Target="externalLinks/externalLink101.xml" />
  <Relationship Id="rId124" Type="http://schemas.openxmlformats.org/officeDocument/2006/relationships/externalLink" Target="externalLinks/externalLink117.xml" />
  <Relationship Id="rId129" Type="http://schemas.openxmlformats.org/officeDocument/2006/relationships/externalLink" Target="externalLinks/externalLink122.xml" />
  <Relationship Id="rId54" Type="http://schemas.openxmlformats.org/officeDocument/2006/relationships/externalLink" Target="externalLinks/externalLink47.xml" />
  <Relationship Id="rId70" Type="http://schemas.openxmlformats.org/officeDocument/2006/relationships/externalLink" Target="externalLinks/externalLink63.xml" />
  <Relationship Id="rId75" Type="http://schemas.openxmlformats.org/officeDocument/2006/relationships/externalLink" Target="externalLinks/externalLink68.xml" />
  <Relationship Id="rId91" Type="http://schemas.openxmlformats.org/officeDocument/2006/relationships/externalLink" Target="externalLinks/externalLink84.xml" />
  <Relationship Id="rId96" Type="http://schemas.openxmlformats.org/officeDocument/2006/relationships/externalLink" Target="externalLinks/externalLink89.xml" />
  <Relationship Id="rId140" Type="http://schemas.openxmlformats.org/officeDocument/2006/relationships/externalLink" Target="externalLinks/externalLink133.xml" />
  <Relationship Id="rId145" Type="http://schemas.openxmlformats.org/officeDocument/2006/relationships/externalLink" Target="externalLinks/externalLink138.xml" />
  <Relationship Id="rId161" Type="http://schemas.openxmlformats.org/officeDocument/2006/relationships/externalLink" Target="externalLinks/externalLink154.xml" />
  <Relationship Id="rId166" Type="http://schemas.openxmlformats.org/officeDocument/2006/relationships/externalLink" Target="externalLinks/externalLink159.xml" />
  <Relationship Id="rId182" Type="http://schemas.openxmlformats.org/officeDocument/2006/relationships/externalLink" Target="externalLinks/externalLink175.xml" />
  <Relationship Id="rId187" Type="http://schemas.openxmlformats.org/officeDocument/2006/relationships/externalLink" Target="externalLinks/externalLink180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23" Type="http://schemas.openxmlformats.org/officeDocument/2006/relationships/externalLink" Target="externalLinks/externalLink16.xml" />
  <Relationship Id="rId28" Type="http://schemas.openxmlformats.org/officeDocument/2006/relationships/externalLink" Target="externalLinks/externalLink21.xml" />
  <Relationship Id="rId49" Type="http://schemas.openxmlformats.org/officeDocument/2006/relationships/externalLink" Target="externalLinks/externalLink42.xml" />
  <Relationship Id="rId114" Type="http://schemas.openxmlformats.org/officeDocument/2006/relationships/externalLink" Target="externalLinks/externalLink107.xml" />
  <Relationship Id="rId119" Type="http://schemas.openxmlformats.org/officeDocument/2006/relationships/externalLink" Target="externalLinks/externalLink112.xml" />
  <Relationship Id="rId44" Type="http://schemas.openxmlformats.org/officeDocument/2006/relationships/externalLink" Target="externalLinks/externalLink37.xml" />
  <Relationship Id="rId60" Type="http://schemas.openxmlformats.org/officeDocument/2006/relationships/externalLink" Target="externalLinks/externalLink53.xml" />
  <Relationship Id="rId65" Type="http://schemas.openxmlformats.org/officeDocument/2006/relationships/externalLink" Target="externalLinks/externalLink58.xml" />
  <Relationship Id="rId81" Type="http://schemas.openxmlformats.org/officeDocument/2006/relationships/externalLink" Target="externalLinks/externalLink74.xml" />
  <Relationship Id="rId86" Type="http://schemas.openxmlformats.org/officeDocument/2006/relationships/externalLink" Target="externalLinks/externalLink79.xml" />
  <Relationship Id="rId130" Type="http://schemas.openxmlformats.org/officeDocument/2006/relationships/externalLink" Target="externalLinks/externalLink123.xml" />
  <Relationship Id="rId135" Type="http://schemas.openxmlformats.org/officeDocument/2006/relationships/externalLink" Target="externalLinks/externalLink128.xml" />
  <Relationship Id="rId151" Type="http://schemas.openxmlformats.org/officeDocument/2006/relationships/externalLink" Target="externalLinks/externalLink144.xml" />
  <Relationship Id="rId156" Type="http://schemas.openxmlformats.org/officeDocument/2006/relationships/externalLink" Target="externalLinks/externalLink149.xml" />
  <Relationship Id="rId177" Type="http://schemas.openxmlformats.org/officeDocument/2006/relationships/externalLink" Target="externalLinks/externalLink170.xml" />
  <Relationship Id="rId198" Type="http://schemas.openxmlformats.org/officeDocument/2006/relationships/externalLink" Target="externalLinks/externalLink191.xml" />
  <Relationship Id="rId172" Type="http://schemas.openxmlformats.org/officeDocument/2006/relationships/externalLink" Target="externalLinks/externalLink165.xml" />
  <Relationship Id="rId193" Type="http://schemas.openxmlformats.org/officeDocument/2006/relationships/externalLink" Target="externalLinks/externalLink186.xml" />
  <Relationship Id="rId202" Type="http://schemas.openxmlformats.org/officeDocument/2006/relationships/externalLink" Target="externalLinks/externalLink195.xml" />
  <Relationship Id="rId207" Type="http://schemas.openxmlformats.org/officeDocument/2006/relationships/externalLink" Target="externalLinks/externalLink200.xml" />
  <Relationship Id="rId13" Type="http://schemas.openxmlformats.org/officeDocument/2006/relationships/externalLink" Target="externalLinks/externalLink6.xml" />
  <Relationship Id="rId18" Type="http://schemas.openxmlformats.org/officeDocument/2006/relationships/externalLink" Target="externalLinks/externalLink11.xml" />
  <Relationship Id="rId39" Type="http://schemas.openxmlformats.org/officeDocument/2006/relationships/externalLink" Target="externalLinks/externalLink32.xml" />
  <Relationship Id="rId109" Type="http://schemas.openxmlformats.org/officeDocument/2006/relationships/externalLink" Target="externalLinks/externalLink102.xml" />
  <Relationship Id="rId34" Type="http://schemas.openxmlformats.org/officeDocument/2006/relationships/externalLink" Target="externalLinks/externalLink27.xml" />
  <Relationship Id="rId50" Type="http://schemas.openxmlformats.org/officeDocument/2006/relationships/externalLink" Target="externalLinks/externalLink43.xml" />
  <Relationship Id="rId55" Type="http://schemas.openxmlformats.org/officeDocument/2006/relationships/externalLink" Target="externalLinks/externalLink48.xml" />
  <Relationship Id="rId76" Type="http://schemas.openxmlformats.org/officeDocument/2006/relationships/externalLink" Target="externalLinks/externalLink69.xml" />
  <Relationship Id="rId97" Type="http://schemas.openxmlformats.org/officeDocument/2006/relationships/externalLink" Target="externalLinks/externalLink90.xml" />
  <Relationship Id="rId104" Type="http://schemas.openxmlformats.org/officeDocument/2006/relationships/externalLink" Target="externalLinks/externalLink97.xml" />
  <Relationship Id="rId120" Type="http://schemas.openxmlformats.org/officeDocument/2006/relationships/externalLink" Target="externalLinks/externalLink113.xml" />
  <Relationship Id="rId125" Type="http://schemas.openxmlformats.org/officeDocument/2006/relationships/externalLink" Target="externalLinks/externalLink118.xml" />
  <Relationship Id="rId141" Type="http://schemas.openxmlformats.org/officeDocument/2006/relationships/externalLink" Target="externalLinks/externalLink134.xml" />
  <Relationship Id="rId146" Type="http://schemas.openxmlformats.org/officeDocument/2006/relationships/externalLink" Target="externalLinks/externalLink139.xml" />
  <Relationship Id="rId167" Type="http://schemas.openxmlformats.org/officeDocument/2006/relationships/externalLink" Target="externalLinks/externalLink160.xml" />
  <Relationship Id="rId188" Type="http://schemas.openxmlformats.org/officeDocument/2006/relationships/externalLink" Target="externalLinks/externalLink181.xml" />
  <Relationship Id="rId7" Type="http://schemas.openxmlformats.org/officeDocument/2006/relationships/worksheet" Target="worksheets/sheet7.xml" />
  <Relationship Id="rId71" Type="http://schemas.openxmlformats.org/officeDocument/2006/relationships/externalLink" Target="externalLinks/externalLink64.xml" />
  <Relationship Id="rId92" Type="http://schemas.openxmlformats.org/officeDocument/2006/relationships/externalLink" Target="externalLinks/externalLink85.xml" />
  <Relationship Id="rId162" Type="http://schemas.openxmlformats.org/officeDocument/2006/relationships/externalLink" Target="externalLinks/externalLink155.xml" />
  <Relationship Id="rId183" Type="http://schemas.openxmlformats.org/officeDocument/2006/relationships/externalLink" Target="externalLinks/externalLink176.xml" />
  <Relationship Id="rId2" Type="http://schemas.openxmlformats.org/officeDocument/2006/relationships/worksheet" Target="worksheets/sheet2.xml" />
  <Relationship Id="rId29" Type="http://schemas.openxmlformats.org/officeDocument/2006/relationships/externalLink" Target="externalLinks/externalLink22.xml" />
  <Relationship Id="rId24" Type="http://schemas.openxmlformats.org/officeDocument/2006/relationships/externalLink" Target="externalLinks/externalLink17.xml" />
  <Relationship Id="rId40" Type="http://schemas.openxmlformats.org/officeDocument/2006/relationships/externalLink" Target="externalLinks/externalLink33.xml" />
  <Relationship Id="rId45" Type="http://schemas.openxmlformats.org/officeDocument/2006/relationships/externalLink" Target="externalLinks/externalLink38.xml" />
  <Relationship Id="rId66" Type="http://schemas.openxmlformats.org/officeDocument/2006/relationships/externalLink" Target="externalLinks/externalLink59.xml" />
  <Relationship Id="rId87" Type="http://schemas.openxmlformats.org/officeDocument/2006/relationships/externalLink" Target="externalLinks/externalLink80.xml" />
  <Relationship Id="rId110" Type="http://schemas.openxmlformats.org/officeDocument/2006/relationships/externalLink" Target="externalLinks/externalLink103.xml" />
  <Relationship Id="rId115" Type="http://schemas.openxmlformats.org/officeDocument/2006/relationships/externalLink" Target="externalLinks/externalLink108.xml" />
  <Relationship Id="rId131" Type="http://schemas.openxmlformats.org/officeDocument/2006/relationships/externalLink" Target="externalLinks/externalLink124.xml" />
  <Relationship Id="rId136" Type="http://schemas.openxmlformats.org/officeDocument/2006/relationships/externalLink" Target="externalLinks/externalLink129.xml" />
  <Relationship Id="rId157" Type="http://schemas.openxmlformats.org/officeDocument/2006/relationships/externalLink" Target="externalLinks/externalLink150.xml" />
  <Relationship Id="rId178" Type="http://schemas.openxmlformats.org/officeDocument/2006/relationships/externalLink" Target="externalLinks/externalLink171.xml" />
  <Relationship Id="rId61" Type="http://schemas.openxmlformats.org/officeDocument/2006/relationships/externalLink" Target="externalLinks/externalLink54.xml" />
  <Relationship Id="rId82" Type="http://schemas.openxmlformats.org/officeDocument/2006/relationships/externalLink" Target="externalLinks/externalLink75.xml" />
  <Relationship Id="rId152" Type="http://schemas.openxmlformats.org/officeDocument/2006/relationships/externalLink" Target="externalLinks/externalLink145.xml" />
  <Relationship Id="rId173" Type="http://schemas.openxmlformats.org/officeDocument/2006/relationships/externalLink" Target="externalLinks/externalLink166.xml" />
  <Relationship Id="rId194" Type="http://schemas.openxmlformats.org/officeDocument/2006/relationships/externalLink" Target="externalLinks/externalLink187.xml" />
  <Relationship Id="rId199" Type="http://schemas.openxmlformats.org/officeDocument/2006/relationships/externalLink" Target="externalLinks/externalLink192.xml" />
  <Relationship Id="rId203" Type="http://schemas.openxmlformats.org/officeDocument/2006/relationships/externalLink" Target="externalLinks/externalLink196.xml" />
  <Relationship Id="rId208" Type="http://schemas.openxmlformats.org/officeDocument/2006/relationships/theme" Target="theme/theme1.xml" />
  <Relationship Id="rId19" Type="http://schemas.openxmlformats.org/officeDocument/2006/relationships/externalLink" Target="externalLinks/externalLink12.xml" />
  <Relationship Id="rId14" Type="http://schemas.openxmlformats.org/officeDocument/2006/relationships/externalLink" Target="externalLinks/externalLink7.xml" />
  <Relationship Id="rId30" Type="http://schemas.openxmlformats.org/officeDocument/2006/relationships/externalLink" Target="externalLinks/externalLink23.xml" />
  <Relationship Id="rId35" Type="http://schemas.openxmlformats.org/officeDocument/2006/relationships/externalLink" Target="externalLinks/externalLink28.xml" />
  <Relationship Id="rId56" Type="http://schemas.openxmlformats.org/officeDocument/2006/relationships/externalLink" Target="externalLinks/externalLink49.xml" />
  <Relationship Id="rId77" Type="http://schemas.openxmlformats.org/officeDocument/2006/relationships/externalLink" Target="externalLinks/externalLink70.xml" />
  <Relationship Id="rId100" Type="http://schemas.openxmlformats.org/officeDocument/2006/relationships/externalLink" Target="externalLinks/externalLink93.xml" />
  <Relationship Id="rId105" Type="http://schemas.openxmlformats.org/officeDocument/2006/relationships/externalLink" Target="externalLinks/externalLink98.xml" />
  <Relationship Id="rId126" Type="http://schemas.openxmlformats.org/officeDocument/2006/relationships/externalLink" Target="externalLinks/externalLink119.xml" />
  <Relationship Id="rId147" Type="http://schemas.openxmlformats.org/officeDocument/2006/relationships/externalLink" Target="externalLinks/externalLink140.xml" />
  <Relationship Id="rId168" Type="http://schemas.openxmlformats.org/officeDocument/2006/relationships/externalLink" Target="externalLinks/externalLink161.xml" />
  <Relationship Id="rId8" Type="http://schemas.openxmlformats.org/officeDocument/2006/relationships/externalLink" Target="externalLinks/externalLink1.xml" />
  <Relationship Id="rId51" Type="http://schemas.openxmlformats.org/officeDocument/2006/relationships/externalLink" Target="externalLinks/externalLink44.xml" />
  <Relationship Id="rId72" Type="http://schemas.openxmlformats.org/officeDocument/2006/relationships/externalLink" Target="externalLinks/externalLink65.xml" />
  <Relationship Id="rId93" Type="http://schemas.openxmlformats.org/officeDocument/2006/relationships/externalLink" Target="externalLinks/externalLink86.xml" />
  <Relationship Id="rId98" Type="http://schemas.openxmlformats.org/officeDocument/2006/relationships/externalLink" Target="externalLinks/externalLink91.xml" />
  <Relationship Id="rId121" Type="http://schemas.openxmlformats.org/officeDocument/2006/relationships/externalLink" Target="externalLinks/externalLink114.xml" />
  <Relationship Id="rId142" Type="http://schemas.openxmlformats.org/officeDocument/2006/relationships/externalLink" Target="externalLinks/externalLink135.xml" />
  <Relationship Id="rId163" Type="http://schemas.openxmlformats.org/officeDocument/2006/relationships/externalLink" Target="externalLinks/externalLink156.xml" />
  <Relationship Id="rId184" Type="http://schemas.openxmlformats.org/officeDocument/2006/relationships/externalLink" Target="externalLinks/externalLink177.xml" />
  <Relationship Id="rId189" Type="http://schemas.openxmlformats.org/officeDocument/2006/relationships/externalLink" Target="externalLinks/externalLink182.xml" />
  <Relationship Id="rId3" Type="http://schemas.openxmlformats.org/officeDocument/2006/relationships/worksheet" Target="worksheets/sheet3.xml" />
  <Relationship Id="rId25" Type="http://schemas.openxmlformats.org/officeDocument/2006/relationships/externalLink" Target="externalLinks/externalLink18.xml" />
  <Relationship Id="rId46" Type="http://schemas.openxmlformats.org/officeDocument/2006/relationships/externalLink" Target="externalLinks/externalLink39.xml" />
  <Relationship Id="rId67" Type="http://schemas.openxmlformats.org/officeDocument/2006/relationships/externalLink" Target="externalLinks/externalLink60.xml" />
  <Relationship Id="rId116" Type="http://schemas.openxmlformats.org/officeDocument/2006/relationships/externalLink" Target="externalLinks/externalLink109.xml" />
  <Relationship Id="rId137" Type="http://schemas.openxmlformats.org/officeDocument/2006/relationships/externalLink" Target="externalLinks/externalLink130.xml" />
  <Relationship Id="rId158" Type="http://schemas.openxmlformats.org/officeDocument/2006/relationships/externalLink" Target="externalLinks/externalLink151.xml" />
  <Relationship Id="rId20" Type="http://schemas.openxmlformats.org/officeDocument/2006/relationships/externalLink" Target="externalLinks/externalLink13.xml" />
  <Relationship Id="rId41" Type="http://schemas.openxmlformats.org/officeDocument/2006/relationships/externalLink" Target="externalLinks/externalLink34.xml" />
  <Relationship Id="rId62" Type="http://schemas.openxmlformats.org/officeDocument/2006/relationships/externalLink" Target="externalLinks/externalLink55.xml" />
  <Relationship Id="rId83" Type="http://schemas.openxmlformats.org/officeDocument/2006/relationships/externalLink" Target="externalLinks/externalLink76.xml" />
  <Relationship Id="rId88" Type="http://schemas.openxmlformats.org/officeDocument/2006/relationships/externalLink" Target="externalLinks/externalLink81.xml" />
  <Relationship Id="rId111" Type="http://schemas.openxmlformats.org/officeDocument/2006/relationships/externalLink" Target="externalLinks/externalLink104.xml" />
  <Relationship Id="rId132" Type="http://schemas.openxmlformats.org/officeDocument/2006/relationships/externalLink" Target="externalLinks/externalLink125.xml" />
  <Relationship Id="rId153" Type="http://schemas.openxmlformats.org/officeDocument/2006/relationships/externalLink" Target="externalLinks/externalLink146.xml" />
  <Relationship Id="rId174" Type="http://schemas.openxmlformats.org/officeDocument/2006/relationships/externalLink" Target="externalLinks/externalLink167.xml" />
  <Relationship Id="rId179" Type="http://schemas.openxmlformats.org/officeDocument/2006/relationships/externalLink" Target="externalLinks/externalLink172.xml" />
  <Relationship Id="rId195" Type="http://schemas.openxmlformats.org/officeDocument/2006/relationships/externalLink" Target="externalLinks/externalLink188.xml" />
  <Relationship Id="rId209" Type="http://schemas.openxmlformats.org/officeDocument/2006/relationships/styles" Target="styles.xml" />
  <Relationship Id="rId190" Type="http://schemas.openxmlformats.org/officeDocument/2006/relationships/externalLink" Target="externalLinks/externalLink183.xml" />
  <Relationship Id="rId204" Type="http://schemas.openxmlformats.org/officeDocument/2006/relationships/externalLink" Target="externalLinks/externalLink197.xml" />
  <Relationship Id="rId15" Type="http://schemas.openxmlformats.org/officeDocument/2006/relationships/externalLink" Target="externalLinks/externalLink8.xml" />
  <Relationship Id="rId36" Type="http://schemas.openxmlformats.org/officeDocument/2006/relationships/externalLink" Target="externalLinks/externalLink29.xml" />
  <Relationship Id="rId57" Type="http://schemas.openxmlformats.org/officeDocument/2006/relationships/externalLink" Target="externalLinks/externalLink50.xml" />
  <Relationship Id="rId106" Type="http://schemas.openxmlformats.org/officeDocument/2006/relationships/externalLink" Target="externalLinks/externalLink99.xml" />
  <Relationship Id="rId127" Type="http://schemas.openxmlformats.org/officeDocument/2006/relationships/externalLink" Target="externalLinks/externalLink120.xml" />
  <Relationship Id="rId10" Type="http://schemas.openxmlformats.org/officeDocument/2006/relationships/externalLink" Target="externalLinks/externalLink3.xml" />
  <Relationship Id="rId31" Type="http://schemas.openxmlformats.org/officeDocument/2006/relationships/externalLink" Target="externalLinks/externalLink24.xml" />
  <Relationship Id="rId52" Type="http://schemas.openxmlformats.org/officeDocument/2006/relationships/externalLink" Target="externalLinks/externalLink45.xml" />
  <Relationship Id="rId73" Type="http://schemas.openxmlformats.org/officeDocument/2006/relationships/externalLink" Target="externalLinks/externalLink66.xml" />
  <Relationship Id="rId78" Type="http://schemas.openxmlformats.org/officeDocument/2006/relationships/externalLink" Target="externalLinks/externalLink71.xml" />
  <Relationship Id="rId94" Type="http://schemas.openxmlformats.org/officeDocument/2006/relationships/externalLink" Target="externalLinks/externalLink87.xml" />
  <Relationship Id="rId99" Type="http://schemas.openxmlformats.org/officeDocument/2006/relationships/externalLink" Target="externalLinks/externalLink92.xml" />
  <Relationship Id="rId101" Type="http://schemas.openxmlformats.org/officeDocument/2006/relationships/externalLink" Target="externalLinks/externalLink94.xml" />
  <Relationship Id="rId122" Type="http://schemas.openxmlformats.org/officeDocument/2006/relationships/externalLink" Target="externalLinks/externalLink115.xml" />
  <Relationship Id="rId143" Type="http://schemas.openxmlformats.org/officeDocument/2006/relationships/externalLink" Target="externalLinks/externalLink136.xml" />
  <Relationship Id="rId148" Type="http://schemas.openxmlformats.org/officeDocument/2006/relationships/externalLink" Target="externalLinks/externalLink141.xml" />
  <Relationship Id="rId164" Type="http://schemas.openxmlformats.org/officeDocument/2006/relationships/externalLink" Target="externalLinks/externalLink157.xml" />
  <Relationship Id="rId169" Type="http://schemas.openxmlformats.org/officeDocument/2006/relationships/externalLink" Target="externalLinks/externalLink162.xml" />
  <Relationship Id="rId185" Type="http://schemas.openxmlformats.org/officeDocument/2006/relationships/externalLink" Target="externalLinks/externalLink178.xml" />
  <Relationship Id="rId4" Type="http://schemas.openxmlformats.org/officeDocument/2006/relationships/worksheet" Target="worksheets/sheet4.xml" />
  <Relationship Id="rId9" Type="http://schemas.openxmlformats.org/officeDocument/2006/relationships/externalLink" Target="externalLinks/externalLink2.xml" />
  <Relationship Id="rId180" Type="http://schemas.openxmlformats.org/officeDocument/2006/relationships/externalLink" Target="externalLinks/externalLink173.xml" />
  <Relationship Id="rId210" Type="http://schemas.openxmlformats.org/officeDocument/2006/relationships/sharedStrings" Target="sharedStrings.xml" />
  <Relationship Id="rId26" Type="http://schemas.openxmlformats.org/officeDocument/2006/relationships/externalLink" Target="externalLinks/externalLink19.xml" />
  <Relationship Id="rId47" Type="http://schemas.openxmlformats.org/officeDocument/2006/relationships/externalLink" Target="externalLinks/externalLink40.xml" />
  <Relationship Id="rId68" Type="http://schemas.openxmlformats.org/officeDocument/2006/relationships/externalLink" Target="externalLinks/externalLink61.xml" />
  <Relationship Id="rId89" Type="http://schemas.openxmlformats.org/officeDocument/2006/relationships/externalLink" Target="externalLinks/externalLink82.xml" />
  <Relationship Id="rId112" Type="http://schemas.openxmlformats.org/officeDocument/2006/relationships/externalLink" Target="externalLinks/externalLink105.xml" />
  <Relationship Id="rId133" Type="http://schemas.openxmlformats.org/officeDocument/2006/relationships/externalLink" Target="externalLinks/externalLink126.xml" />
  <Relationship Id="rId154" Type="http://schemas.openxmlformats.org/officeDocument/2006/relationships/externalLink" Target="externalLinks/externalLink147.xml" />
  <Relationship Id="rId175" Type="http://schemas.openxmlformats.org/officeDocument/2006/relationships/externalLink" Target="externalLinks/externalLink168.xml" />
  <Relationship Id="rId196" Type="http://schemas.openxmlformats.org/officeDocument/2006/relationships/externalLink" Target="externalLinks/externalLink189.xml" />
  <Relationship Id="rId200" Type="http://schemas.openxmlformats.org/officeDocument/2006/relationships/externalLink" Target="externalLinks/externalLink193.xml" />
  <Relationship Id="rId16" Type="http://schemas.openxmlformats.org/officeDocument/2006/relationships/externalLink" Target="externalLinks/externalLink9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0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0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0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0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0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0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0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0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0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0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1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1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12.xml.rels>&#65279;<?xml version="1.0" encoding="utf-8" standalone="yes"?>
<Relationships xmlns="http://schemas.openxmlformats.org/package/2006/relationships">
  <Relationship Id="rId1" Type="http://schemas.microsoft.com/office/2006/relationships/xlExternalLinkPath/xlStartup" Target="&#28779;&#33900;&#22580;/&#20869;&#35379;&#65305;&#65303;/&#32076;&#36027;&#19968;&#35239;.XLS" TargetMode="External" />
</Relationships>
</file>

<file path=xl/externalLinks/_rels/externalLink11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1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1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1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1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1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1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2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2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2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2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2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2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2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2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2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2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3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3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3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3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3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3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3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3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3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3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4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4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4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4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4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4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4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4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4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4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5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5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5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5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5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5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5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5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5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5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6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6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6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6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6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6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6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6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6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6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7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7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7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7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7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7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7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7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7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7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8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8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8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8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8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8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8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8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8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8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9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9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9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9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9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9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9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9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9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19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0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1.xml.rels>&#65279;<?xml version="1.0" encoding="utf-8" standalone="yes"?>
<Relationships xmlns="http://schemas.openxmlformats.org/package/2006/relationships">
  <Relationship Id="rId1" Type="http://schemas.microsoft.com/office/2006/relationships/xlExternalLinkPath/xlPathMissing" Target="&#20596;&#28317;&#20195;&#20385;.xls" TargetMode="External" />
</Relationships>
</file>

<file path=xl/externalLinks/_rels/externalLink3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6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6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6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6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6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6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6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6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6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6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7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7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7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7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7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7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7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7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7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7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8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8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8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8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8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8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8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8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88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8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90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9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9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9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9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9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96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97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98.xml.rels>&#65279;<?xml version="1.0" encoding="utf-8" standalone="yes"?>
<Relationships xmlns="http://schemas.openxmlformats.org/package/2006/relationships">
  <Relationship Id="rId1" Type="http://schemas.microsoft.com/office/2006/relationships/xlExternalLinkPath/xlStartup" Target="&#28779;&#33900;&#22580;/&#20869;&#35379;&#65305;&#65303;/&#20181;&#35379;&#26360;.XLS" TargetMode="External" />
</Relationships>
</file>

<file path=xl/externalLinks/_rels/externalLink99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000001"/>
      <sheetName val="000002"/>
      <sheetName val="deta入力"/>
      <sheetName val="諸経費率明細"/>
      <sheetName val="物件調書 "/>
      <sheetName val="居住者調査表"/>
      <sheetName val="県市町村総括"/>
      <sheetName val="国道総括"/>
      <sheetName val="建物移転"/>
      <sheetName val="工作移転"/>
      <sheetName val="工作物調査"/>
      <sheetName val="工作物拾い書"/>
      <sheetName val="動産移転"/>
      <sheetName val="動産調査"/>
      <sheetName val="立木算定"/>
      <sheetName val="立竹木（構内風致）"/>
      <sheetName val="立竹木（構外風致）"/>
      <sheetName val="仮植木Ｂ（構内）"/>
      <sheetName val="仮植木Ｂ（構外）"/>
      <sheetName val="仮住居"/>
      <sheetName val="家賃減収"/>
      <sheetName val="借家人 "/>
      <sheetName val="移転雑費 "/>
      <sheetName val="登記報酬"/>
      <sheetName val="消費税 "/>
      <sheetName val="基礎data"/>
      <sheetName val="ﾀｲﾄﾙ"/>
      <sheetName val="Module18"/>
      <sheetName val="データ表"/>
      <sheetName val="別 表"/>
      <sheetName val="別 表2"/>
      <sheetName val="別表（２）"/>
      <sheetName val="居住調査"/>
      <sheetName val="居住調査(借家人)"/>
      <sheetName val="移転工法"/>
      <sheetName val="総括(消費税込） (法改含)"/>
      <sheetName val="補償金明細(国道使用)"/>
      <sheetName val="工作移転(構内再築)"/>
      <sheetName val="建物移転2"/>
      <sheetName val="立竹木"/>
      <sheetName val="営業休止"/>
      <sheetName val="借家人補償"/>
      <sheetName val="移転雑費"/>
      <sheetName val="消費税"/>
      <sheetName val="消費税等調査表"/>
      <sheetName val="表－２"/>
      <sheetName val="消費税判定フロー"/>
      <sheetName val="標準家賃算定表 (50㎡以上) (訂正)"/>
      <sheetName val="標準家賃(50㎡未満）"/>
      <sheetName val="標準家賃 (店舗・事務所) "/>
      <sheetName val="工作調査"/>
      <sheetName val="工作拾書"/>
      <sheetName val="立木調査"/>
      <sheetName val="立竹木名称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  <sheetName val="照明基礎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安保育園空調計算"/>
      <sheetName val="一位単価2"/>
      <sheetName val="一位単価3"/>
      <sheetName val="ｃ.自動制御機器"/>
      <sheetName val="鏡"/>
      <sheetName val="#REF"/>
      <sheetName val="10内訳変"/>
      <sheetName val="共通"/>
      <sheetName val="吸込口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"/>
      <sheetName val="Module2"/>
      <sheetName val="科目内訳(部位別)"/>
      <sheetName val="中科目内訳（部位別）"/>
      <sheetName val="科目内訳(工種別)"/>
      <sheetName val="集計表・内訳"/>
      <sheetName val="解体工事"/>
      <sheetName val="発生材"/>
      <sheetName val="廃材処分"/>
      <sheetName val="Module3"/>
      <sheetName val="データ表"/>
      <sheetName val="足場"/>
      <sheetName val="砕石"/>
      <sheetName val="外壁ＣＢ"/>
      <sheetName val="屋根仕上"/>
      <sheetName val="外部天井"/>
      <sheetName val="外壁仕上"/>
      <sheetName val="内部床"/>
      <sheetName val="間仕切"/>
      <sheetName val="内部壁"/>
      <sheetName val="内部天井"/>
      <sheetName val="統計表(土工)"/>
      <sheetName val="統計表(く体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  <sheetName val="複合"/>
      <sheetName val="ｶﾞﾗｽＡ"/>
      <sheetName val="ｺﾝｸﾘｰﾄＡ"/>
      <sheetName val="仮設Ａ"/>
      <sheetName val="既成Ａ"/>
      <sheetName val="金建Ａ"/>
      <sheetName val="金属Ａ"/>
      <sheetName val="型枠Ａ"/>
      <sheetName val="左官Ａ"/>
      <sheetName val="鉄筋Ａ"/>
      <sheetName val="塗装Ａ"/>
      <sheetName val="土工Ａ"/>
      <sheetName val="内装Ａ"/>
      <sheetName val="防水Ａ"/>
      <sheetName val="木工Ａ"/>
      <sheetName val="（参考）内訳"/>
      <sheetName val="別紙第11(H20.12.9未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表"/>
      <sheetName val="資材単価一覧表"/>
      <sheetName val="1次単価表"/>
    </sheetNames>
    <sheetDataSet>
      <sheetData sheetId="0" refreshError="1"/>
      <sheetData sheetId="1">
        <row r="7">
          <cell r="B7" t="str">
            <v>世話役</v>
          </cell>
          <cell r="C7" t="str">
            <v>一般土木</v>
          </cell>
          <cell r="D7" t="str">
            <v>一般土木</v>
          </cell>
          <cell r="E7">
            <v>33300</v>
          </cell>
          <cell r="F7" t="str">
            <v>県単 P． 2</v>
          </cell>
          <cell r="G7" t="str">
            <v>〃</v>
          </cell>
          <cell r="H7">
            <v>33300</v>
          </cell>
          <cell r="I7" t="str">
            <v>県単 P． 2</v>
          </cell>
        </row>
        <row r="8">
          <cell r="B8" t="str">
            <v>特殊作業員</v>
          </cell>
          <cell r="C8" t="str">
            <v xml:space="preserve">  </v>
          </cell>
          <cell r="D8" t="str">
            <v xml:space="preserve">  </v>
          </cell>
          <cell r="E8">
            <v>28000</v>
          </cell>
          <cell r="F8" t="str">
            <v>県単 P． 2</v>
          </cell>
          <cell r="G8" t="str">
            <v>〃</v>
          </cell>
          <cell r="H8">
            <v>28000</v>
          </cell>
          <cell r="I8" t="str">
            <v>県単 P． 2</v>
          </cell>
        </row>
        <row r="9">
          <cell r="B9" t="str">
            <v>造園工</v>
          </cell>
          <cell r="C9" t="str">
            <v xml:space="preserve">  </v>
          </cell>
          <cell r="D9" t="str">
            <v xml:space="preserve">  </v>
          </cell>
          <cell r="E9">
            <v>21500</v>
          </cell>
          <cell r="F9" t="str">
            <v>県単 P． 2</v>
          </cell>
          <cell r="G9" t="str">
            <v>〃</v>
          </cell>
          <cell r="H9">
            <v>21500</v>
          </cell>
          <cell r="I9" t="str">
            <v>県単 P． 2</v>
          </cell>
        </row>
        <row r="10">
          <cell r="B10" t="str">
            <v>普通作業員</v>
          </cell>
          <cell r="C10" t="str">
            <v xml:space="preserve">  </v>
          </cell>
          <cell r="D10" t="str">
            <v xml:space="preserve">  </v>
          </cell>
          <cell r="E10">
            <v>20000</v>
          </cell>
          <cell r="F10" t="str">
            <v>県単 P． 2</v>
          </cell>
          <cell r="G10" t="str">
            <v>〃</v>
          </cell>
          <cell r="H10">
            <v>20000</v>
          </cell>
          <cell r="I10" t="str">
            <v>県単 P． 2</v>
          </cell>
        </row>
        <row r="11">
          <cell r="B11" t="str">
            <v>石工</v>
          </cell>
          <cell r="C11" t="str">
            <v xml:space="preserve">  </v>
          </cell>
          <cell r="D11" t="str">
            <v xml:space="preserve">  </v>
          </cell>
          <cell r="E11">
            <v>30600</v>
          </cell>
          <cell r="F11" t="str">
            <v>県単 P． 2</v>
          </cell>
          <cell r="G11" t="str">
            <v>〃</v>
          </cell>
          <cell r="H11">
            <v>30600</v>
          </cell>
          <cell r="I11" t="str">
            <v>県単 P． 2</v>
          </cell>
        </row>
        <row r="12">
          <cell r="B12" t="str">
            <v>ブロック工</v>
          </cell>
          <cell r="C12" t="str">
            <v xml:space="preserve">  </v>
          </cell>
          <cell r="D12" t="str">
            <v xml:space="preserve">  </v>
          </cell>
          <cell r="E12">
            <v>32900</v>
          </cell>
          <cell r="F12" t="str">
            <v>県単 P． 2</v>
          </cell>
          <cell r="G12" t="str">
            <v>〃</v>
          </cell>
          <cell r="H12">
            <v>32900</v>
          </cell>
          <cell r="I12" t="str">
            <v>県単 P． 2</v>
          </cell>
        </row>
        <row r="13">
          <cell r="B13" t="str">
            <v>型枠工</v>
          </cell>
          <cell r="C13" t="str">
            <v xml:space="preserve">  </v>
          </cell>
          <cell r="D13" t="str">
            <v xml:space="preserve">  </v>
          </cell>
          <cell r="E13">
            <v>26300</v>
          </cell>
          <cell r="F13" t="str">
            <v>県単 P． 2</v>
          </cell>
          <cell r="G13" t="str">
            <v>〃</v>
          </cell>
          <cell r="H13">
            <v>26300</v>
          </cell>
          <cell r="I13" t="str">
            <v>県単 P． 2</v>
          </cell>
        </row>
        <row r="14">
          <cell r="B14" t="str">
            <v>左官</v>
          </cell>
          <cell r="C14" t="str">
            <v xml:space="preserve">  </v>
          </cell>
          <cell r="D14" t="str">
            <v xml:space="preserve">  </v>
          </cell>
          <cell r="E14">
            <v>25600</v>
          </cell>
          <cell r="F14" t="str">
            <v>県単 P． 2</v>
          </cell>
          <cell r="G14" t="str">
            <v>〃</v>
          </cell>
          <cell r="H14">
            <v>25600</v>
          </cell>
          <cell r="I14" t="str">
            <v>県単 P． 2</v>
          </cell>
        </row>
        <row r="15">
          <cell r="B15" t="str">
            <v>配管工</v>
          </cell>
          <cell r="C15" t="str">
            <v xml:space="preserve">  </v>
          </cell>
          <cell r="D15" t="str">
            <v xml:space="preserve">  </v>
          </cell>
          <cell r="E15">
            <v>18700</v>
          </cell>
          <cell r="F15" t="str">
            <v>県単 P． 2</v>
          </cell>
          <cell r="G15" t="str">
            <v>〃</v>
          </cell>
          <cell r="H15">
            <v>18700</v>
          </cell>
          <cell r="I15" t="str">
            <v>県単 P． 2</v>
          </cell>
        </row>
        <row r="16">
          <cell r="B16" t="str">
            <v>運転手（特殊）</v>
          </cell>
          <cell r="C16" t="str">
            <v xml:space="preserve">  </v>
          </cell>
          <cell r="D16" t="str">
            <v xml:space="preserve">  </v>
          </cell>
          <cell r="E16">
            <v>31000</v>
          </cell>
          <cell r="F16" t="str">
            <v>県単 P． 2</v>
          </cell>
          <cell r="G16" t="str">
            <v>〃</v>
          </cell>
          <cell r="H16">
            <v>31000</v>
          </cell>
          <cell r="I16" t="str">
            <v>県単 P． 2</v>
          </cell>
        </row>
        <row r="17">
          <cell r="B17" t="str">
            <v>運転手（一般）</v>
          </cell>
          <cell r="C17" t="str">
            <v xml:space="preserve">  </v>
          </cell>
          <cell r="D17" t="str">
            <v xml:space="preserve">  </v>
          </cell>
          <cell r="E17">
            <v>27000</v>
          </cell>
          <cell r="F17" t="str">
            <v>県単 P． 2</v>
          </cell>
          <cell r="G17" t="str">
            <v>〃</v>
          </cell>
          <cell r="H17">
            <v>27000</v>
          </cell>
          <cell r="I17" t="str">
            <v>県単 P． 2</v>
          </cell>
        </row>
        <row r="18">
          <cell r="B18" t="str">
            <v>タイル工</v>
          </cell>
          <cell r="C18" t="str">
            <v xml:space="preserve">  </v>
          </cell>
          <cell r="D18" t="str">
            <v xml:space="preserve">  </v>
          </cell>
          <cell r="E18">
            <v>19800</v>
          </cell>
          <cell r="F18" t="str">
            <v>県単 P． 3</v>
          </cell>
          <cell r="G18" t="str">
            <v>〃</v>
          </cell>
          <cell r="H18">
            <v>19800</v>
          </cell>
          <cell r="I18" t="str">
            <v>県単 P． 3</v>
          </cell>
        </row>
        <row r="19">
          <cell r="B19" t="str">
            <v>建築ブロック工</v>
          </cell>
          <cell r="C19" t="str">
            <v xml:space="preserve">  </v>
          </cell>
          <cell r="D19" t="str">
            <v xml:space="preserve">  </v>
          </cell>
          <cell r="E19">
            <v>20000</v>
          </cell>
          <cell r="F19" t="str">
            <v>県単 P． 3</v>
          </cell>
          <cell r="G19" t="str">
            <v>〃</v>
          </cell>
          <cell r="H19">
            <v>20000</v>
          </cell>
          <cell r="I19" t="str">
            <v>県単 P． 3</v>
          </cell>
        </row>
        <row r="26">
          <cell r="B26" t="str">
            <v>普通ﾎﾟﾙﾄﾗﾝﾄﾞｾﾒﾝﾄ</v>
          </cell>
          <cell r="C26" t="str">
            <v>袋物 （25kg入）</v>
          </cell>
          <cell r="D26" t="str">
            <v>袋物 （25kg入）</v>
          </cell>
          <cell r="E26">
            <v>440</v>
          </cell>
          <cell r="F26" t="str">
            <v>県単 P． 6</v>
          </cell>
          <cell r="G26" t="str">
            <v>袋</v>
          </cell>
          <cell r="H26">
            <v>440</v>
          </cell>
          <cell r="I26" t="str">
            <v>県単 P． 6</v>
          </cell>
        </row>
        <row r="27">
          <cell r="B27" t="str">
            <v>白色セメント</v>
          </cell>
          <cell r="C27" t="str">
            <v>袋物 （20kg入）</v>
          </cell>
          <cell r="D27" t="str">
            <v>袋物 （20kg入）</v>
          </cell>
          <cell r="E27">
            <v>940</v>
          </cell>
          <cell r="F27" t="str">
            <v xml:space="preserve">      〃</v>
          </cell>
          <cell r="G27" t="str">
            <v>〃</v>
          </cell>
          <cell r="H27">
            <v>940</v>
          </cell>
          <cell r="I27" t="str">
            <v xml:space="preserve">      〃</v>
          </cell>
        </row>
        <row r="30">
          <cell r="D30" t="str">
            <v>ｺﾝｸﾘｰﾄ用</v>
          </cell>
          <cell r="E30" t="str">
            <v>m3</v>
          </cell>
          <cell r="F30">
            <v>2800</v>
          </cell>
          <cell r="G30" t="str">
            <v>m3</v>
          </cell>
          <cell r="H30">
            <v>2800</v>
          </cell>
          <cell r="I30" t="str">
            <v>県単 P．16</v>
          </cell>
        </row>
        <row r="31">
          <cell r="D31" t="str">
            <v>その他</v>
          </cell>
          <cell r="E31" t="str">
            <v>〃</v>
          </cell>
          <cell r="F31">
            <v>2600</v>
          </cell>
          <cell r="G31" t="str">
            <v>〃</v>
          </cell>
          <cell r="H31">
            <v>2600</v>
          </cell>
          <cell r="I31" t="str">
            <v>県単 P．16</v>
          </cell>
          <cell r="O31" t="str">
            <v>16-20-8</v>
          </cell>
          <cell r="R31" t="str">
            <v>m3</v>
          </cell>
          <cell r="S31">
            <v>13150</v>
          </cell>
          <cell r="T31" t="str">
            <v>県単 P．72</v>
          </cell>
        </row>
        <row r="32">
          <cell r="D32" t="str">
            <v>ｺﾝｸﾘｰﾄ用</v>
          </cell>
          <cell r="E32" t="str">
            <v>〃</v>
          </cell>
          <cell r="F32">
            <v>3640</v>
          </cell>
          <cell r="G32" t="str">
            <v>〃</v>
          </cell>
          <cell r="H32">
            <v>3640</v>
          </cell>
          <cell r="I32" t="str">
            <v>県単 P．16</v>
          </cell>
          <cell r="O32" t="str">
            <v>16-40-8</v>
          </cell>
          <cell r="R32" t="str">
            <v>〃</v>
          </cell>
          <cell r="S32">
            <v>13000</v>
          </cell>
          <cell r="T32" t="str">
            <v>県単 P．72</v>
          </cell>
        </row>
        <row r="33">
          <cell r="D33" t="str">
            <v>5～20mm</v>
          </cell>
          <cell r="E33" t="str">
            <v>〃</v>
          </cell>
          <cell r="F33">
            <v>3710</v>
          </cell>
          <cell r="G33" t="str">
            <v>〃</v>
          </cell>
          <cell r="H33">
            <v>3710</v>
          </cell>
          <cell r="I33" t="str">
            <v>県単 P．16</v>
          </cell>
          <cell r="O33" t="str">
            <v>18-20-8</v>
          </cell>
          <cell r="R33" t="str">
            <v>〃</v>
          </cell>
          <cell r="S33">
            <v>13200</v>
          </cell>
          <cell r="T33" t="str">
            <v>県単 P．72</v>
          </cell>
        </row>
        <row r="34">
          <cell r="D34" t="str">
            <v>5～40mm</v>
          </cell>
          <cell r="E34" t="str">
            <v>〃</v>
          </cell>
          <cell r="F34">
            <v>3710</v>
          </cell>
          <cell r="G34" t="str">
            <v>〃</v>
          </cell>
          <cell r="H34">
            <v>3710</v>
          </cell>
          <cell r="I34" t="str">
            <v>県単 P．16</v>
          </cell>
          <cell r="O34" t="str">
            <v>18-40-8</v>
          </cell>
          <cell r="R34" t="str">
            <v>〃</v>
          </cell>
          <cell r="S34">
            <v>13050</v>
          </cell>
          <cell r="T34" t="str">
            <v>県単 P．74</v>
          </cell>
        </row>
        <row r="35">
          <cell r="D35" t="str">
            <v>C-40</v>
          </cell>
          <cell r="E35" t="str">
            <v>〃</v>
          </cell>
          <cell r="F35">
            <v>2600</v>
          </cell>
          <cell r="G35" t="str">
            <v>〃</v>
          </cell>
          <cell r="H35">
            <v>2600</v>
          </cell>
          <cell r="I35" t="str">
            <v>県単 P．16</v>
          </cell>
          <cell r="O35" t="str">
            <v>21-20-8</v>
          </cell>
          <cell r="R35" t="str">
            <v>〃</v>
          </cell>
          <cell r="S35">
            <v>13550</v>
          </cell>
          <cell r="T35" t="str">
            <v>県単 P．72</v>
          </cell>
        </row>
        <row r="36">
          <cell r="D36" t="str">
            <v>M-40</v>
          </cell>
          <cell r="E36" t="str">
            <v>〃</v>
          </cell>
          <cell r="F36">
            <v>2700</v>
          </cell>
          <cell r="G36" t="str">
            <v>〃</v>
          </cell>
          <cell r="H36">
            <v>2700</v>
          </cell>
          <cell r="I36" t="str">
            <v>県単 P．16</v>
          </cell>
          <cell r="O36" t="str">
            <v>21-40-8</v>
          </cell>
          <cell r="R36" t="str">
            <v>〃</v>
          </cell>
          <cell r="S36">
            <v>13350</v>
          </cell>
          <cell r="T36" t="str">
            <v>県単 P．74</v>
          </cell>
        </row>
        <row r="37">
          <cell r="D37" t="str">
            <v>φ5～15cm</v>
          </cell>
          <cell r="E37" t="str">
            <v>〃</v>
          </cell>
          <cell r="F37">
            <v>2600</v>
          </cell>
          <cell r="G37" t="str">
            <v>〃</v>
          </cell>
          <cell r="H37">
            <v>2600</v>
          </cell>
          <cell r="I37" t="str">
            <v>県単 P．16</v>
          </cell>
          <cell r="O37" t="str">
            <v>（1：2）</v>
          </cell>
          <cell r="R37" t="str">
            <v>〃</v>
          </cell>
          <cell r="S37">
            <v>19800</v>
          </cell>
          <cell r="T37" t="str">
            <v>県単 P．76</v>
          </cell>
        </row>
        <row r="38">
          <cell r="D38" t="str">
            <v>5～200kg</v>
          </cell>
          <cell r="E38" t="str">
            <v>〃</v>
          </cell>
          <cell r="F38">
            <v>2450</v>
          </cell>
          <cell r="G38" t="str">
            <v>〃</v>
          </cell>
          <cell r="H38">
            <v>2450</v>
          </cell>
          <cell r="I38" t="str">
            <v>県単 P．16</v>
          </cell>
          <cell r="O38" t="str">
            <v>（1：3）</v>
          </cell>
          <cell r="R38" t="str">
            <v>〃</v>
          </cell>
          <cell r="S38">
            <v>17400</v>
          </cell>
          <cell r="T38" t="str">
            <v>県単 P．76</v>
          </cell>
        </row>
        <row r="39">
          <cell r="D39" t="str">
            <v xml:space="preserve">    50kg/個</v>
          </cell>
          <cell r="E39" t="str">
            <v>〃</v>
          </cell>
          <cell r="F39">
            <v>2450</v>
          </cell>
          <cell r="G39" t="str">
            <v>〃</v>
          </cell>
          <cell r="H39">
            <v>2450</v>
          </cell>
          <cell r="I39" t="str">
            <v>県単 P．16</v>
          </cell>
        </row>
        <row r="40">
          <cell r="D40" t="str">
            <v>　200kg/個</v>
          </cell>
          <cell r="E40" t="str">
            <v>〃</v>
          </cell>
          <cell r="F40">
            <v>2450</v>
          </cell>
          <cell r="G40" t="str">
            <v>〃</v>
          </cell>
          <cell r="H40">
            <v>2450</v>
          </cell>
          <cell r="I40" t="str">
            <v>県単 P．16</v>
          </cell>
        </row>
        <row r="41">
          <cell r="D41" t="str">
            <v xml:space="preserve">  500kg/個</v>
          </cell>
          <cell r="E41" t="str">
            <v>〃</v>
          </cell>
          <cell r="F41">
            <v>2600</v>
          </cell>
          <cell r="G41" t="str">
            <v>〃</v>
          </cell>
          <cell r="H41">
            <v>2600</v>
          </cell>
          <cell r="I41" t="str">
            <v>県単 P．16</v>
          </cell>
        </row>
        <row r="42">
          <cell r="D42" t="str">
            <v>1,000kg/個</v>
          </cell>
          <cell r="E42" t="str">
            <v>〃</v>
          </cell>
          <cell r="F42">
            <v>2600</v>
          </cell>
          <cell r="G42" t="str">
            <v>〃</v>
          </cell>
          <cell r="H42">
            <v>2600</v>
          </cell>
          <cell r="I42" t="str">
            <v>県単 P．16</v>
          </cell>
        </row>
        <row r="43">
          <cell r="D43" t="str">
            <v>流しコーラル</v>
          </cell>
          <cell r="E43" t="str">
            <v>〃</v>
          </cell>
          <cell r="F43">
            <v>1800</v>
          </cell>
          <cell r="G43" t="str">
            <v>〃</v>
          </cell>
          <cell r="H43">
            <v>1800</v>
          </cell>
          <cell r="I43" t="str">
            <v>県単 P．16</v>
          </cell>
        </row>
        <row r="44">
          <cell r="D44" t="str">
            <v>RC-40</v>
          </cell>
          <cell r="E44" t="str">
            <v>〃</v>
          </cell>
          <cell r="F44">
            <v>2600</v>
          </cell>
          <cell r="G44" t="str">
            <v>〃</v>
          </cell>
          <cell r="H44">
            <v>2600</v>
          </cell>
          <cell r="I44" t="str">
            <v>県単 P．16</v>
          </cell>
        </row>
        <row r="45">
          <cell r="D45" t="str">
            <v>RM-40</v>
          </cell>
          <cell r="E45" t="str">
            <v>〃</v>
          </cell>
          <cell r="F45">
            <v>2700</v>
          </cell>
          <cell r="G45" t="str">
            <v>〃</v>
          </cell>
          <cell r="H45">
            <v>2700</v>
          </cell>
          <cell r="I45" t="str">
            <v>県単 P．16</v>
          </cell>
        </row>
        <row r="46">
          <cell r="D46" t="str">
            <v>5～0mm</v>
          </cell>
          <cell r="E46" t="str">
            <v>〃</v>
          </cell>
          <cell r="F46">
            <v>2500</v>
          </cell>
          <cell r="G46" t="str">
            <v>〃</v>
          </cell>
          <cell r="H46">
            <v>2500</v>
          </cell>
          <cell r="I46" t="str">
            <v xml:space="preserve">県単 P．18 </v>
          </cell>
        </row>
        <row r="47">
          <cell r="D47" t="str">
            <v>（赤土）</v>
          </cell>
          <cell r="E47" t="str">
            <v>〃</v>
          </cell>
          <cell r="F47">
            <v>1600</v>
          </cell>
          <cell r="G47" t="str">
            <v>〃</v>
          </cell>
          <cell r="H47">
            <v>1600</v>
          </cell>
          <cell r="I47" t="str">
            <v xml:space="preserve">県単 P．18 </v>
          </cell>
        </row>
        <row r="456">
          <cell r="O456" t="str">
            <v>600～800kg級</v>
          </cell>
          <cell r="P456" t="str">
            <v>hr</v>
          </cell>
          <cell r="Q456">
            <v>17210</v>
          </cell>
          <cell r="R456" t="str">
            <v>hr</v>
          </cell>
          <cell r="S456">
            <v>17210</v>
          </cell>
          <cell r="T456" t="str">
            <v>機単 224号</v>
          </cell>
        </row>
        <row r="457">
          <cell r="D457" t="str">
            <v>3t</v>
          </cell>
          <cell r="E457" t="str">
            <v>hr</v>
          </cell>
          <cell r="F457">
            <v>11410</v>
          </cell>
          <cell r="G457" t="str">
            <v>hr</v>
          </cell>
          <cell r="H457">
            <v>11410</v>
          </cell>
          <cell r="I457" t="str">
            <v>機単 066号</v>
          </cell>
          <cell r="O457" t="str">
            <v>1,300kg級</v>
          </cell>
          <cell r="R457" t="str">
            <v>〃</v>
          </cell>
          <cell r="S457">
            <v>18650</v>
          </cell>
          <cell r="T457" t="str">
            <v>機単 230号</v>
          </cell>
        </row>
        <row r="458">
          <cell r="D458" t="str">
            <v>15t</v>
          </cell>
          <cell r="E458" t="str">
            <v>〃</v>
          </cell>
          <cell r="F458">
            <v>16320</v>
          </cell>
          <cell r="G458" t="str">
            <v>〃</v>
          </cell>
          <cell r="H458">
            <v>16320</v>
          </cell>
          <cell r="I458" t="str">
            <v>機単 069号</v>
          </cell>
          <cell r="O458" t="str">
            <v>3.1m（敷）</v>
          </cell>
          <cell r="R458" t="str">
            <v>hr</v>
          </cell>
          <cell r="S458">
            <v>14430</v>
          </cell>
          <cell r="T458" t="str">
            <v>機単 233号</v>
          </cell>
        </row>
        <row r="459">
          <cell r="D459" t="str">
            <v>15t 25%増し</v>
          </cell>
          <cell r="E459" t="str">
            <v>〃</v>
          </cell>
          <cell r="F459">
            <v>17090</v>
          </cell>
          <cell r="G459" t="str">
            <v>〃</v>
          </cell>
          <cell r="H459">
            <v>17090</v>
          </cell>
          <cell r="I459" t="str">
            <v>機単 070号</v>
          </cell>
          <cell r="O459" t="str">
            <v>3.1m（不陸）</v>
          </cell>
          <cell r="R459" t="str">
            <v>〃</v>
          </cell>
          <cell r="S459">
            <v>14430</v>
          </cell>
          <cell r="T459" t="str">
            <v>機単 234号</v>
          </cell>
        </row>
        <row r="460">
          <cell r="D460" t="str">
            <v>21t</v>
          </cell>
          <cell r="E460" t="str">
            <v>〃</v>
          </cell>
          <cell r="F460">
            <v>21200</v>
          </cell>
          <cell r="G460" t="str">
            <v>〃</v>
          </cell>
          <cell r="H460">
            <v>21200</v>
          </cell>
          <cell r="I460" t="str">
            <v>機単 071号</v>
          </cell>
          <cell r="O460" t="str">
            <v>3.1m</v>
          </cell>
          <cell r="R460" t="str">
            <v>日</v>
          </cell>
          <cell r="S460">
            <v>86770</v>
          </cell>
          <cell r="T460" t="str">
            <v>機単 235号</v>
          </cell>
        </row>
        <row r="461">
          <cell r="D461" t="str">
            <v>21t 25%増し</v>
          </cell>
          <cell r="E461" t="str">
            <v>〃</v>
          </cell>
          <cell r="F461">
            <v>22400</v>
          </cell>
          <cell r="G461" t="str">
            <v>〃</v>
          </cell>
          <cell r="H461">
            <v>22400</v>
          </cell>
          <cell r="I461" t="str">
            <v>機単 072号</v>
          </cell>
          <cell r="O461" t="str">
            <v>10～12t</v>
          </cell>
          <cell r="R461" t="str">
            <v>hr</v>
          </cell>
          <cell r="S461">
            <v>12830</v>
          </cell>
          <cell r="T461" t="str">
            <v>機単 236号</v>
          </cell>
        </row>
        <row r="462">
          <cell r="D462" t="str">
            <v xml:space="preserve">湿地 13t </v>
          </cell>
          <cell r="E462" t="str">
            <v>〃</v>
          </cell>
          <cell r="F462">
            <v>16470</v>
          </cell>
          <cell r="G462" t="str">
            <v>〃</v>
          </cell>
          <cell r="H462">
            <v>16470</v>
          </cell>
          <cell r="I462" t="str">
            <v>機単 075号</v>
          </cell>
          <cell r="O462" t="str">
            <v>10～12t（かき有,材有）</v>
          </cell>
          <cell r="R462" t="str">
            <v>日</v>
          </cell>
          <cell r="S462">
            <v>41460</v>
          </cell>
          <cell r="T462" t="str">
            <v>機単 237号</v>
          </cell>
        </row>
        <row r="463">
          <cell r="D463" t="str">
            <v xml:space="preserve">湿地 16t </v>
          </cell>
          <cell r="E463" t="str">
            <v>〃</v>
          </cell>
          <cell r="F463">
            <v>17200</v>
          </cell>
          <cell r="G463" t="str">
            <v>〃</v>
          </cell>
          <cell r="H463">
            <v>17200</v>
          </cell>
          <cell r="I463" t="str">
            <v>機単 076号</v>
          </cell>
          <cell r="O463" t="str">
            <v>10～12t（かき有,材無）</v>
          </cell>
          <cell r="R463" t="str">
            <v>〃</v>
          </cell>
          <cell r="S463">
            <v>46010</v>
          </cell>
          <cell r="T463" t="str">
            <v>機単 238号</v>
          </cell>
        </row>
        <row r="464">
          <cell r="D464" t="str">
            <v>0.20m3</v>
          </cell>
          <cell r="E464" t="str">
            <v>hr</v>
          </cell>
          <cell r="F464">
            <v>12010</v>
          </cell>
          <cell r="G464" t="str">
            <v>hr</v>
          </cell>
          <cell r="H464">
            <v>12010</v>
          </cell>
          <cell r="I464" t="str">
            <v>機単 079号</v>
          </cell>
          <cell r="O464" t="str">
            <v>10～12t（かき無,材有）</v>
          </cell>
          <cell r="R464" t="str">
            <v>〃</v>
          </cell>
          <cell r="S464">
            <v>70470</v>
          </cell>
          <cell r="T464" t="str">
            <v>機単 239号</v>
          </cell>
        </row>
        <row r="465">
          <cell r="D465" t="str">
            <v>0.20m3</v>
          </cell>
          <cell r="E465" t="str">
            <v>日</v>
          </cell>
          <cell r="F465">
            <v>66240</v>
          </cell>
          <cell r="G465" t="str">
            <v>日</v>
          </cell>
          <cell r="H465">
            <v>66240</v>
          </cell>
          <cell r="I465" t="str">
            <v>機単 080号</v>
          </cell>
          <cell r="O465" t="str">
            <v>10～12t（路盤）</v>
          </cell>
          <cell r="R465" t="str">
            <v>〃</v>
          </cell>
          <cell r="S465">
            <v>70470</v>
          </cell>
          <cell r="T465" t="str">
            <v>機単 240号</v>
          </cell>
        </row>
        <row r="466">
          <cell r="D466" t="str">
            <v>0.35m3</v>
          </cell>
          <cell r="E466" t="str">
            <v>hr</v>
          </cell>
          <cell r="F466">
            <v>12490</v>
          </cell>
          <cell r="G466" t="str">
            <v>hr</v>
          </cell>
          <cell r="H466">
            <v>12490</v>
          </cell>
          <cell r="I466" t="str">
            <v>機単 081号</v>
          </cell>
          <cell r="O466" t="str">
            <v>10～12t（舗装）</v>
          </cell>
          <cell r="R466" t="str">
            <v>〃</v>
          </cell>
          <cell r="S466">
            <v>66320</v>
          </cell>
          <cell r="T466" t="str">
            <v>機単 241号</v>
          </cell>
        </row>
        <row r="467">
          <cell r="D467" t="str">
            <v>0.35m3 10%増し</v>
          </cell>
          <cell r="E467" t="str">
            <v>〃</v>
          </cell>
          <cell r="F467">
            <v>12620</v>
          </cell>
          <cell r="G467" t="str">
            <v>〃</v>
          </cell>
          <cell r="H467">
            <v>12620</v>
          </cell>
          <cell r="I467" t="str">
            <v>機単 082号</v>
          </cell>
          <cell r="O467" t="str">
            <v>8～20t</v>
          </cell>
          <cell r="R467" t="str">
            <v>hr</v>
          </cell>
          <cell r="S467">
            <v>12440</v>
          </cell>
          <cell r="T467" t="str">
            <v>機単 242号</v>
          </cell>
        </row>
        <row r="468">
          <cell r="D468" t="str">
            <v>0.35m3 25%増し</v>
          </cell>
          <cell r="E468" t="str">
            <v>〃</v>
          </cell>
          <cell r="F468">
            <v>12840</v>
          </cell>
          <cell r="G468" t="str">
            <v>〃</v>
          </cell>
          <cell r="H468">
            <v>12840</v>
          </cell>
          <cell r="I468" t="str">
            <v>機単 083号</v>
          </cell>
          <cell r="O468" t="str">
            <v>8～20t（かき有,材有）</v>
          </cell>
          <cell r="R468" t="str">
            <v>日</v>
          </cell>
          <cell r="S468">
            <v>39350</v>
          </cell>
          <cell r="T468" t="str">
            <v>機単 243号</v>
          </cell>
        </row>
        <row r="469">
          <cell r="D469" t="str">
            <v>0.35m3</v>
          </cell>
          <cell r="E469" t="str">
            <v>日</v>
          </cell>
          <cell r="F469">
            <v>67230</v>
          </cell>
          <cell r="G469" t="str">
            <v>日</v>
          </cell>
          <cell r="H469">
            <v>67230</v>
          </cell>
          <cell r="I469" t="str">
            <v>機単 084号</v>
          </cell>
          <cell r="O469" t="str">
            <v>8～20t（かき有,材無）</v>
          </cell>
          <cell r="R469" t="str">
            <v>〃</v>
          </cell>
          <cell r="S469">
            <v>43910</v>
          </cell>
          <cell r="T469" t="str">
            <v>機単 244号</v>
          </cell>
        </row>
        <row r="470">
          <cell r="D470" t="str">
            <v>0.35m3 10%増し</v>
          </cell>
          <cell r="E470" t="str">
            <v>〃</v>
          </cell>
          <cell r="F470">
            <v>68040</v>
          </cell>
          <cell r="G470" t="str">
            <v>〃</v>
          </cell>
          <cell r="H470">
            <v>68040</v>
          </cell>
          <cell r="I470" t="str">
            <v>機単 085号</v>
          </cell>
          <cell r="O470" t="str">
            <v>8～20t（かき無,材有）</v>
          </cell>
          <cell r="R470" t="str">
            <v>〃</v>
          </cell>
          <cell r="S470">
            <v>68440</v>
          </cell>
          <cell r="T470" t="str">
            <v>機単 245号</v>
          </cell>
        </row>
        <row r="471">
          <cell r="D471" t="str">
            <v>0.35m3 25%増し</v>
          </cell>
          <cell r="E471" t="str">
            <v>〃</v>
          </cell>
          <cell r="F471">
            <v>69250</v>
          </cell>
          <cell r="G471" t="str">
            <v>〃</v>
          </cell>
          <cell r="H471">
            <v>69250</v>
          </cell>
          <cell r="I471" t="str">
            <v>機単 086号</v>
          </cell>
          <cell r="O471" t="str">
            <v>8～20t（路盤）</v>
          </cell>
          <cell r="R471" t="str">
            <v>〃</v>
          </cell>
          <cell r="S471">
            <v>69630</v>
          </cell>
          <cell r="T471" t="str">
            <v>機単 246号</v>
          </cell>
        </row>
        <row r="472">
          <cell r="D472" t="str">
            <v>0.60m3</v>
          </cell>
          <cell r="E472" t="str">
            <v>hr</v>
          </cell>
          <cell r="F472">
            <v>14550</v>
          </cell>
          <cell r="G472" t="str">
            <v>hr</v>
          </cell>
          <cell r="H472">
            <v>14550</v>
          </cell>
          <cell r="I472" t="str">
            <v>機単 087号</v>
          </cell>
          <cell r="O472" t="str">
            <v>8～20t（舗装）</v>
          </cell>
          <cell r="R472" t="str">
            <v>〃</v>
          </cell>
          <cell r="S472">
            <v>66620</v>
          </cell>
          <cell r="T472" t="str">
            <v>機単 247号</v>
          </cell>
        </row>
        <row r="473">
          <cell r="D473" t="str">
            <v>0.60m3 10%増し</v>
          </cell>
          <cell r="E473" t="str">
            <v>〃</v>
          </cell>
          <cell r="F473">
            <v>14780</v>
          </cell>
          <cell r="G473" t="str">
            <v>〃</v>
          </cell>
          <cell r="H473">
            <v>14780</v>
          </cell>
          <cell r="I473" t="str">
            <v>機単 088号</v>
          </cell>
          <cell r="O473" t="str">
            <v>ｺﾝﾊﾞｲﾝﾄﾞ型 3～4t</v>
          </cell>
          <cell r="R473" t="str">
            <v>hr</v>
          </cell>
          <cell r="S473">
            <v>12040</v>
          </cell>
          <cell r="T473" t="str">
            <v>機単 252号</v>
          </cell>
        </row>
        <row r="474">
          <cell r="D474" t="str">
            <v>0.60m3 25%増し</v>
          </cell>
          <cell r="E474" t="str">
            <v>〃</v>
          </cell>
          <cell r="F474">
            <v>15110</v>
          </cell>
          <cell r="G474" t="str">
            <v>〃</v>
          </cell>
          <cell r="H474">
            <v>15110</v>
          </cell>
          <cell r="I474" t="str">
            <v>機単 089号</v>
          </cell>
          <cell r="O474" t="str">
            <v>ｺﾝﾊﾞｲﾝﾄﾞ型 3～4t（路）</v>
          </cell>
          <cell r="R474" t="str">
            <v>日</v>
          </cell>
          <cell r="S474">
            <v>58660</v>
          </cell>
          <cell r="T474" t="str">
            <v>機単 253号</v>
          </cell>
        </row>
        <row r="475">
          <cell r="D475" t="str">
            <v>0.60m3</v>
          </cell>
          <cell r="E475" t="str">
            <v>日</v>
          </cell>
          <cell r="F475">
            <v>81630</v>
          </cell>
          <cell r="G475" t="str">
            <v>日</v>
          </cell>
          <cell r="H475">
            <v>81630</v>
          </cell>
          <cell r="I475" t="str">
            <v>機単 094号</v>
          </cell>
          <cell r="O475" t="str">
            <v>ｺﾝﾊﾞｲﾝﾄﾞ型 3～4t（舗）</v>
          </cell>
          <cell r="R475" t="str">
            <v>〃</v>
          </cell>
          <cell r="S475">
            <v>57000</v>
          </cell>
          <cell r="T475" t="str">
            <v>機単 254号</v>
          </cell>
        </row>
        <row r="476">
          <cell r="D476" t="str">
            <v>油圧 0.10m3</v>
          </cell>
          <cell r="E476" t="str">
            <v>〃</v>
          </cell>
          <cell r="F476">
            <v>57300</v>
          </cell>
          <cell r="G476" t="str">
            <v>〃</v>
          </cell>
          <cell r="H476">
            <v>57300</v>
          </cell>
          <cell r="I476" t="str">
            <v>機単 098号</v>
          </cell>
          <cell r="O476" t="str">
            <v>60～100kg （土工）</v>
          </cell>
          <cell r="R476" t="str">
            <v>日</v>
          </cell>
          <cell r="S476">
            <v>29600</v>
          </cell>
          <cell r="T476" t="str">
            <v>機単 255号</v>
          </cell>
        </row>
        <row r="477">
          <cell r="D477" t="str">
            <v>2t積 良</v>
          </cell>
          <cell r="E477" t="str">
            <v>hr</v>
          </cell>
          <cell r="F477">
            <v>6228</v>
          </cell>
          <cell r="G477" t="str">
            <v>hr</v>
          </cell>
          <cell r="H477">
            <v>6228</v>
          </cell>
          <cell r="I477" t="str">
            <v>機単 103号</v>
          </cell>
          <cell r="O477" t="str">
            <v>60～100kg（小,土工）</v>
          </cell>
          <cell r="R477" t="str">
            <v>〃</v>
          </cell>
          <cell r="S477">
            <v>29650</v>
          </cell>
          <cell r="T477" t="str">
            <v>機単 259号</v>
          </cell>
        </row>
        <row r="478">
          <cell r="D478" t="str">
            <v>2t積 良 10%増し</v>
          </cell>
          <cell r="E478" t="str">
            <v>〃</v>
          </cell>
          <cell r="F478">
            <v>6348</v>
          </cell>
          <cell r="G478" t="str">
            <v>〃</v>
          </cell>
          <cell r="H478">
            <v>6348</v>
          </cell>
          <cell r="I478" t="str">
            <v>機単 106号</v>
          </cell>
          <cell r="O478" t="str">
            <v>60～100kg（路）</v>
          </cell>
          <cell r="R478" t="str">
            <v>〃</v>
          </cell>
          <cell r="S478">
            <v>29690</v>
          </cell>
          <cell r="T478" t="str">
            <v>機単 260号</v>
          </cell>
        </row>
        <row r="479">
          <cell r="D479" t="str">
            <v>2t積 良 25%増し</v>
          </cell>
          <cell r="E479" t="str">
            <v>〃</v>
          </cell>
          <cell r="F479">
            <v>6418</v>
          </cell>
          <cell r="G479" t="str">
            <v>〃</v>
          </cell>
          <cell r="H479">
            <v>6418</v>
          </cell>
          <cell r="I479" t="str">
            <v>機単 109号</v>
          </cell>
          <cell r="O479" t="str">
            <v>60～100kg（舗）</v>
          </cell>
          <cell r="R479" t="str">
            <v>〃</v>
          </cell>
          <cell r="S479">
            <v>29740</v>
          </cell>
          <cell r="T479" t="str">
            <v>機単 261号</v>
          </cell>
        </row>
        <row r="480">
          <cell r="D480" t="str">
            <v>2t積 良</v>
          </cell>
          <cell r="E480" t="str">
            <v>日</v>
          </cell>
          <cell r="F480">
            <v>33940</v>
          </cell>
          <cell r="G480" t="str">
            <v>日</v>
          </cell>
          <cell r="H480">
            <v>33940</v>
          </cell>
          <cell r="I480" t="str">
            <v>機単 112号</v>
          </cell>
          <cell r="O480" t="str">
            <v>ｸﾛｰﾗ 1.6～3.0</v>
          </cell>
          <cell r="R480" t="str">
            <v>日</v>
          </cell>
          <cell r="S480">
            <v>83490</v>
          </cell>
          <cell r="T480" t="str">
            <v>機単 264号</v>
          </cell>
        </row>
        <row r="481">
          <cell r="D481" t="str">
            <v>2t積 良 10%増し</v>
          </cell>
          <cell r="E481" t="str">
            <v>〃</v>
          </cell>
          <cell r="F481">
            <v>34200</v>
          </cell>
          <cell r="G481" t="str">
            <v>〃</v>
          </cell>
          <cell r="H481">
            <v>34200</v>
          </cell>
          <cell r="I481" t="str">
            <v>機単 115号</v>
          </cell>
          <cell r="O481" t="str">
            <v>全自動ﾎｲｰﾙ2.4～4.5</v>
          </cell>
          <cell r="R481" t="str">
            <v>〃</v>
          </cell>
          <cell r="S481">
            <v>119100</v>
          </cell>
          <cell r="T481" t="str">
            <v>機単 268号</v>
          </cell>
        </row>
        <row r="482">
          <cell r="D482" t="str">
            <v>2t積 良 25%増し</v>
          </cell>
          <cell r="E482" t="str">
            <v>〃</v>
          </cell>
          <cell r="F482">
            <v>34610</v>
          </cell>
          <cell r="G482" t="str">
            <v>〃</v>
          </cell>
          <cell r="H482">
            <v>34610</v>
          </cell>
          <cell r="I482" t="str">
            <v>機単 118号</v>
          </cell>
          <cell r="O482" t="str">
            <v>全自動ﾎｲｰﾙ3.0～8.5</v>
          </cell>
          <cell r="R482" t="str">
            <v>〃</v>
          </cell>
          <cell r="S482">
            <v>200900</v>
          </cell>
          <cell r="T482" t="str">
            <v>機単 269号</v>
          </cell>
        </row>
        <row r="483">
          <cell r="D483" t="str">
            <v>4t積 良</v>
          </cell>
          <cell r="E483" t="str">
            <v>hr</v>
          </cell>
          <cell r="F483">
            <v>6409</v>
          </cell>
          <cell r="G483" t="str">
            <v>hr</v>
          </cell>
          <cell r="H483">
            <v>6409</v>
          </cell>
          <cell r="I483" t="str">
            <v>機単 121号</v>
          </cell>
          <cell r="O483" t="str">
            <v>手動 ﾌﾞﾚｰﾄﾞ径30cm</v>
          </cell>
          <cell r="R483" t="str">
            <v>日</v>
          </cell>
          <cell r="S483">
            <v>30050</v>
          </cell>
          <cell r="T483" t="str">
            <v>機単 270号</v>
          </cell>
        </row>
        <row r="484">
          <cell r="D484" t="str">
            <v>4t積 良 25%増し</v>
          </cell>
          <cell r="E484" t="str">
            <v>〃</v>
          </cell>
          <cell r="F484">
            <v>6599</v>
          </cell>
          <cell r="G484" t="str">
            <v>〃</v>
          </cell>
          <cell r="H484">
            <v>6599</v>
          </cell>
          <cell r="I484" t="str">
            <v>機単 124号</v>
          </cell>
          <cell r="O484" t="str">
            <v>揚程 12～13m</v>
          </cell>
          <cell r="R484" t="str">
            <v>hr</v>
          </cell>
          <cell r="S484">
            <v>11310</v>
          </cell>
          <cell r="T484" t="str">
            <v>機単 281号</v>
          </cell>
        </row>
        <row r="485">
          <cell r="D485" t="str">
            <v>4t積 良</v>
          </cell>
          <cell r="E485" t="str">
            <v>日</v>
          </cell>
          <cell r="F485">
            <v>37770</v>
          </cell>
          <cell r="G485" t="str">
            <v>日</v>
          </cell>
          <cell r="H485">
            <v>37770</v>
          </cell>
          <cell r="I485" t="str">
            <v>機単 127号</v>
          </cell>
          <cell r="O485" t="str">
            <v>揚程 12～13m</v>
          </cell>
          <cell r="R485" t="str">
            <v>日</v>
          </cell>
          <cell r="S485">
            <v>62850</v>
          </cell>
          <cell r="T485" t="str">
            <v>機単 282号</v>
          </cell>
        </row>
        <row r="486">
          <cell r="D486" t="str">
            <v>4t積 良 10%増し</v>
          </cell>
          <cell r="E486" t="str">
            <v>〃</v>
          </cell>
          <cell r="F486">
            <v>38240</v>
          </cell>
          <cell r="G486" t="str">
            <v>〃</v>
          </cell>
          <cell r="H486">
            <v>38240</v>
          </cell>
          <cell r="I486" t="str">
            <v>機単 130号</v>
          </cell>
          <cell r="O486" t="str">
            <v>5,500～6,500㍑</v>
          </cell>
          <cell r="R486" t="str">
            <v>hr</v>
          </cell>
          <cell r="S486">
            <v>7924</v>
          </cell>
          <cell r="T486" t="str">
            <v>機単 285号</v>
          </cell>
        </row>
        <row r="487">
          <cell r="D487" t="str">
            <v>4t積 良 25%増し</v>
          </cell>
          <cell r="E487" t="str">
            <v>〃</v>
          </cell>
          <cell r="F487">
            <v>38890</v>
          </cell>
          <cell r="G487" t="str">
            <v>〃</v>
          </cell>
          <cell r="H487">
            <v>38890</v>
          </cell>
          <cell r="I487" t="str">
            <v>機単 133号</v>
          </cell>
          <cell r="O487" t="str">
            <v>5,500～6,500㍑（かき有,材有）</v>
          </cell>
          <cell r="R487" t="str">
            <v>日</v>
          </cell>
          <cell r="S487">
            <v>19810</v>
          </cell>
          <cell r="T487" t="str">
            <v>機単 286号</v>
          </cell>
        </row>
        <row r="488">
          <cell r="D488" t="str">
            <v>10t積 良</v>
          </cell>
          <cell r="E488" t="str">
            <v>hr</v>
          </cell>
          <cell r="F488">
            <v>8428</v>
          </cell>
          <cell r="G488" t="str">
            <v>hr</v>
          </cell>
          <cell r="H488">
            <v>8428</v>
          </cell>
          <cell r="I488" t="str">
            <v>機単 148号</v>
          </cell>
          <cell r="O488" t="str">
            <v>5,500～6,500㍑（かき有,材無）</v>
          </cell>
          <cell r="R488" t="str">
            <v>〃</v>
          </cell>
          <cell r="S488">
            <v>21500</v>
          </cell>
          <cell r="T488" t="str">
            <v>機単 287号</v>
          </cell>
        </row>
        <row r="489">
          <cell r="D489" t="str">
            <v>10t積 良 10%増し</v>
          </cell>
          <cell r="E489" t="str">
            <v>〃</v>
          </cell>
          <cell r="F489">
            <v>8568</v>
          </cell>
          <cell r="G489" t="str">
            <v>〃</v>
          </cell>
          <cell r="H489">
            <v>8568</v>
          </cell>
          <cell r="I489" t="str">
            <v>機単 151号</v>
          </cell>
          <cell r="O489" t="str">
            <v>5,500～6,500㍑（かき無,材有）</v>
          </cell>
          <cell r="R489" t="str">
            <v>〃</v>
          </cell>
          <cell r="S489">
            <v>30260</v>
          </cell>
          <cell r="T489" t="str">
            <v>機単 288号</v>
          </cell>
        </row>
        <row r="490">
          <cell r="D490" t="str">
            <v>10t積 良 25%増し</v>
          </cell>
          <cell r="E490" t="str">
            <v>〃</v>
          </cell>
          <cell r="F490">
            <v>8788</v>
          </cell>
          <cell r="G490" t="str">
            <v>〃</v>
          </cell>
          <cell r="H490">
            <v>8788</v>
          </cell>
          <cell r="I490" t="str">
            <v>機単 154号</v>
          </cell>
          <cell r="O490" t="str">
            <v>5,500～6,500㍑（路盤）</v>
          </cell>
          <cell r="R490" t="str">
            <v>〃</v>
          </cell>
          <cell r="S490">
            <v>16890</v>
          </cell>
          <cell r="T490" t="str">
            <v>機単 289号</v>
          </cell>
        </row>
        <row r="491">
          <cell r="D491" t="str">
            <v>10t積 良</v>
          </cell>
          <cell r="E491" t="str">
            <v>日</v>
          </cell>
          <cell r="F491">
            <v>53320</v>
          </cell>
          <cell r="G491" t="str">
            <v>日</v>
          </cell>
          <cell r="H491">
            <v>53320</v>
          </cell>
          <cell r="I491" t="str">
            <v>機単 157号</v>
          </cell>
          <cell r="O491" t="str">
            <v>車載式 2.5m3</v>
          </cell>
          <cell r="R491" t="str">
            <v>hr</v>
          </cell>
          <cell r="S491">
            <v>1893</v>
          </cell>
          <cell r="T491" t="str">
            <v>機単 351号</v>
          </cell>
        </row>
        <row r="492">
          <cell r="D492" t="str">
            <v>10t積 良 10%増し</v>
          </cell>
          <cell r="E492" t="str">
            <v>〃</v>
          </cell>
          <cell r="F492">
            <v>54190</v>
          </cell>
          <cell r="G492" t="str">
            <v>〃</v>
          </cell>
          <cell r="H492">
            <v>54190</v>
          </cell>
          <cell r="I492" t="str">
            <v>機単 160号</v>
          </cell>
        </row>
        <row r="493">
          <cell r="D493" t="str">
            <v>10t積 良 25%増し</v>
          </cell>
          <cell r="E493" t="str">
            <v>〃</v>
          </cell>
          <cell r="F493">
            <v>55560</v>
          </cell>
          <cell r="G493" t="str">
            <v>〃</v>
          </cell>
          <cell r="H493">
            <v>55560</v>
          </cell>
          <cell r="I493" t="str">
            <v>機単 163号</v>
          </cell>
        </row>
        <row r="494">
          <cell r="D494" t="str">
            <v>2t積 、普通</v>
          </cell>
          <cell r="E494" t="str">
            <v>hr</v>
          </cell>
          <cell r="F494">
            <v>6063</v>
          </cell>
          <cell r="G494" t="str">
            <v>hr</v>
          </cell>
          <cell r="H494">
            <v>6063</v>
          </cell>
          <cell r="I494" t="str">
            <v>機単 166号</v>
          </cell>
        </row>
        <row r="495">
          <cell r="D495" t="str">
            <v>3～3.5t積、普通</v>
          </cell>
          <cell r="E495" t="str">
            <v>〃</v>
          </cell>
          <cell r="F495">
            <v>6432</v>
          </cell>
          <cell r="G495" t="str">
            <v>〃</v>
          </cell>
          <cell r="H495">
            <v>6432</v>
          </cell>
          <cell r="I495" t="str">
            <v>機単 167号</v>
          </cell>
        </row>
        <row r="496">
          <cell r="D496" t="str">
            <v>4～4.5t積、普通</v>
          </cell>
          <cell r="E496" t="str">
            <v>〃</v>
          </cell>
          <cell r="F496">
            <v>7000</v>
          </cell>
          <cell r="G496" t="str">
            <v>〃</v>
          </cell>
          <cell r="H496">
            <v>7000</v>
          </cell>
          <cell r="I496" t="str">
            <v>機単 168号</v>
          </cell>
        </row>
        <row r="497">
          <cell r="D497" t="str">
            <v>6～6.5t、普通</v>
          </cell>
          <cell r="E497" t="str">
            <v>〃</v>
          </cell>
          <cell r="F497">
            <v>7117</v>
          </cell>
          <cell r="G497" t="str">
            <v>〃</v>
          </cell>
          <cell r="H497">
            <v>7117</v>
          </cell>
          <cell r="I497" t="str">
            <v>機単 169号</v>
          </cell>
        </row>
        <row r="498">
          <cell r="D498" t="str">
            <v>8t積 、普通</v>
          </cell>
          <cell r="E498" t="str">
            <v>〃</v>
          </cell>
          <cell r="F498">
            <v>8000</v>
          </cell>
          <cell r="G498" t="str">
            <v>〃</v>
          </cell>
          <cell r="H498">
            <v>8000</v>
          </cell>
          <cell r="I498" t="str">
            <v>機単 170号</v>
          </cell>
        </row>
        <row r="499">
          <cell r="D499" t="str">
            <v xml:space="preserve">10t積 、普通 </v>
          </cell>
          <cell r="E499" t="str">
            <v>〃</v>
          </cell>
          <cell r="F499">
            <v>8859</v>
          </cell>
          <cell r="G499" t="str">
            <v>〃</v>
          </cell>
          <cell r="H499">
            <v>8859</v>
          </cell>
          <cell r="I499" t="str">
            <v>機単 171号</v>
          </cell>
        </row>
        <row r="500">
          <cell r="D500" t="str">
            <v>4t積 2.9t吊</v>
          </cell>
          <cell r="E500" t="str">
            <v>〃</v>
          </cell>
          <cell r="F500">
            <v>11300</v>
          </cell>
          <cell r="G500" t="str">
            <v>〃</v>
          </cell>
          <cell r="H500">
            <v>11300</v>
          </cell>
          <cell r="I500" t="str">
            <v>機単 172号</v>
          </cell>
        </row>
        <row r="507">
          <cell r="D507" t="str">
            <v>25ｔ吊</v>
          </cell>
          <cell r="E507" t="str">
            <v>日</v>
          </cell>
          <cell r="F507">
            <v>54800</v>
          </cell>
          <cell r="G507" t="str">
            <v>日</v>
          </cell>
          <cell r="H507">
            <v>54800</v>
          </cell>
          <cell r="I507">
            <v>8802</v>
          </cell>
        </row>
        <row r="508">
          <cell r="D508" t="str">
            <v>35ｔ吊</v>
          </cell>
          <cell r="E508" t="str">
            <v>〃</v>
          </cell>
          <cell r="F508">
            <v>66200</v>
          </cell>
          <cell r="G508" t="str">
            <v>〃</v>
          </cell>
          <cell r="H508">
            <v>66200</v>
          </cell>
          <cell r="I508">
            <v>8823</v>
          </cell>
        </row>
        <row r="509">
          <cell r="D509" t="str">
            <v>45～50ｔ吊</v>
          </cell>
          <cell r="E509" t="str">
            <v>〃</v>
          </cell>
          <cell r="F509">
            <v>92800</v>
          </cell>
          <cell r="G509" t="str">
            <v>〃</v>
          </cell>
          <cell r="H509">
            <v>92800</v>
          </cell>
          <cell r="I509">
            <v>8824</v>
          </cell>
        </row>
        <row r="510">
          <cell r="D510" t="str">
            <v>70～80ｔ吊</v>
          </cell>
          <cell r="E510" t="str">
            <v>〃</v>
          </cell>
          <cell r="F510">
            <v>142000</v>
          </cell>
          <cell r="G510" t="str">
            <v>〃</v>
          </cell>
          <cell r="H510">
            <v>142000</v>
          </cell>
          <cell r="I510">
            <v>8807</v>
          </cell>
        </row>
        <row r="511">
          <cell r="D511" t="str">
            <v>90～100ｔ吊</v>
          </cell>
          <cell r="E511" t="str">
            <v>〃</v>
          </cell>
          <cell r="F511">
            <v>162000</v>
          </cell>
          <cell r="G511" t="str">
            <v>〃</v>
          </cell>
          <cell r="H511">
            <v>162000</v>
          </cell>
          <cell r="I511">
            <v>8808</v>
          </cell>
        </row>
        <row r="512">
          <cell r="D512" t="str">
            <v>4.8～4.9ｔ吊</v>
          </cell>
          <cell r="E512" t="str">
            <v>〃</v>
          </cell>
          <cell r="F512">
            <v>28300</v>
          </cell>
          <cell r="G512" t="str">
            <v>〃</v>
          </cell>
          <cell r="H512">
            <v>28300</v>
          </cell>
          <cell r="I512">
            <v>8811</v>
          </cell>
        </row>
        <row r="513">
          <cell r="D513" t="str">
            <v>10～11ｔ吊</v>
          </cell>
          <cell r="E513" t="str">
            <v>〃</v>
          </cell>
          <cell r="F513">
            <v>31600</v>
          </cell>
          <cell r="G513" t="str">
            <v>〃</v>
          </cell>
          <cell r="H513">
            <v>31600</v>
          </cell>
          <cell r="I513">
            <v>8812</v>
          </cell>
        </row>
        <row r="514">
          <cell r="D514" t="str">
            <v>15～16ｔ吊</v>
          </cell>
          <cell r="E514" t="str">
            <v>〃</v>
          </cell>
          <cell r="F514">
            <v>34800</v>
          </cell>
          <cell r="G514" t="str">
            <v>〃</v>
          </cell>
          <cell r="H514">
            <v>34800</v>
          </cell>
          <cell r="I514">
            <v>8814</v>
          </cell>
        </row>
        <row r="515">
          <cell r="D515" t="str">
            <v>20～22ｔ吊</v>
          </cell>
          <cell r="E515" t="str">
            <v>〃</v>
          </cell>
          <cell r="F515">
            <v>38200</v>
          </cell>
          <cell r="G515" t="str">
            <v>〃</v>
          </cell>
          <cell r="H515">
            <v>38200</v>
          </cell>
          <cell r="I515">
            <v>8815</v>
          </cell>
        </row>
        <row r="516">
          <cell r="D516" t="str">
            <v>25ｔ吊</v>
          </cell>
          <cell r="E516" t="str">
            <v>〃</v>
          </cell>
          <cell r="F516">
            <v>46000</v>
          </cell>
          <cell r="G516" t="str">
            <v>〃</v>
          </cell>
          <cell r="H516">
            <v>46000</v>
          </cell>
          <cell r="I516">
            <v>8816</v>
          </cell>
        </row>
        <row r="517">
          <cell r="D517" t="str">
            <v>30ｔ吊</v>
          </cell>
          <cell r="E517" t="str">
            <v>〃</v>
          </cell>
          <cell r="F517">
            <v>59600</v>
          </cell>
          <cell r="G517" t="str">
            <v>〃</v>
          </cell>
          <cell r="H517">
            <v>59600</v>
          </cell>
          <cell r="I517">
            <v>8818</v>
          </cell>
        </row>
        <row r="518">
          <cell r="D518" t="str">
            <v>35～36ｔ吊</v>
          </cell>
          <cell r="E518" t="str">
            <v>〃</v>
          </cell>
          <cell r="F518">
            <v>62900</v>
          </cell>
          <cell r="G518" t="str">
            <v>〃</v>
          </cell>
          <cell r="H518">
            <v>62900</v>
          </cell>
          <cell r="I518">
            <v>8819</v>
          </cell>
        </row>
        <row r="519">
          <cell r="D519" t="str">
            <v>40～45ｔ吊</v>
          </cell>
          <cell r="E519" t="str">
            <v>〃</v>
          </cell>
          <cell r="F519">
            <v>78400</v>
          </cell>
          <cell r="G519" t="str">
            <v>〃</v>
          </cell>
          <cell r="H519">
            <v>78400</v>
          </cell>
          <cell r="I519">
            <v>8826</v>
          </cell>
        </row>
        <row r="520">
          <cell r="D520" t="str">
            <v>60ｔ吊</v>
          </cell>
          <cell r="E520" t="str">
            <v>〃</v>
          </cell>
          <cell r="F520">
            <v>129000</v>
          </cell>
          <cell r="G520" t="str">
            <v>〃</v>
          </cell>
          <cell r="H520">
            <v>129000</v>
          </cell>
          <cell r="I520">
            <v>8827</v>
          </cell>
        </row>
        <row r="521">
          <cell r="D521" t="str">
            <v>80ｔ吊</v>
          </cell>
          <cell r="E521" t="str">
            <v>〃</v>
          </cell>
          <cell r="F521">
            <v>164000</v>
          </cell>
          <cell r="G521" t="str">
            <v>〃</v>
          </cell>
          <cell r="H521">
            <v>164000</v>
          </cell>
          <cell r="I521">
            <v>8828</v>
          </cell>
        </row>
        <row r="522">
          <cell r="D522" t="str">
            <v>100ｔ吊</v>
          </cell>
          <cell r="E522" t="str">
            <v>〃</v>
          </cell>
          <cell r="F522">
            <v>202000</v>
          </cell>
          <cell r="G522" t="str">
            <v>〃</v>
          </cell>
          <cell r="H522">
            <v>202000</v>
          </cell>
          <cell r="I522">
            <v>8794</v>
          </cell>
        </row>
        <row r="523">
          <cell r="D523" t="str">
            <v>8～10ｔ</v>
          </cell>
          <cell r="E523" t="str">
            <v>日</v>
          </cell>
          <cell r="F523">
            <v>7560</v>
          </cell>
          <cell r="G523" t="str">
            <v>日</v>
          </cell>
          <cell r="H523">
            <v>7560</v>
          </cell>
          <cell r="I523">
            <v>8630</v>
          </cell>
        </row>
        <row r="524">
          <cell r="D524" t="str">
            <v>（ﾏｶﾀﾞﾑ）10～12ｔ</v>
          </cell>
          <cell r="E524" t="str">
            <v>〃</v>
          </cell>
          <cell r="F524">
            <v>8370</v>
          </cell>
          <cell r="G524" t="str">
            <v>〃</v>
          </cell>
          <cell r="H524">
            <v>8370</v>
          </cell>
          <cell r="I524">
            <v>8631</v>
          </cell>
        </row>
        <row r="525">
          <cell r="D525" t="str">
            <v>（ﾏ，両輪）10～12ｔ</v>
          </cell>
          <cell r="E525" t="str">
            <v>〃</v>
          </cell>
          <cell r="F525">
            <v>9180</v>
          </cell>
          <cell r="G525" t="str">
            <v>〃</v>
          </cell>
          <cell r="H525">
            <v>9180</v>
          </cell>
          <cell r="I525">
            <v>8635</v>
          </cell>
        </row>
        <row r="526">
          <cell r="D526" t="str">
            <v>11～15ｔ</v>
          </cell>
          <cell r="E526" t="str">
            <v>〃</v>
          </cell>
          <cell r="F526">
            <v>9770</v>
          </cell>
          <cell r="G526" t="str">
            <v>〃</v>
          </cell>
          <cell r="H526">
            <v>9770</v>
          </cell>
          <cell r="I526">
            <v>8636</v>
          </cell>
        </row>
        <row r="527">
          <cell r="D527" t="str">
            <v>3～4ｔ</v>
          </cell>
          <cell r="E527" t="str">
            <v>日</v>
          </cell>
          <cell r="F527">
            <v>6710</v>
          </cell>
          <cell r="G527" t="str">
            <v>日</v>
          </cell>
          <cell r="H527">
            <v>6710</v>
          </cell>
          <cell r="I527">
            <v>8873</v>
          </cell>
        </row>
        <row r="528">
          <cell r="D528" t="str">
            <v>6～8ｔ</v>
          </cell>
          <cell r="E528" t="str">
            <v>〃</v>
          </cell>
          <cell r="F528">
            <v>8240</v>
          </cell>
          <cell r="G528" t="str">
            <v>〃</v>
          </cell>
          <cell r="H528">
            <v>8240</v>
          </cell>
          <cell r="I528">
            <v>8874</v>
          </cell>
        </row>
        <row r="529">
          <cell r="D529" t="str">
            <v>8～20ｔ</v>
          </cell>
          <cell r="E529" t="str">
            <v>〃</v>
          </cell>
          <cell r="F529">
            <v>9090</v>
          </cell>
          <cell r="G529" t="str">
            <v>〃</v>
          </cell>
          <cell r="H529">
            <v>9090</v>
          </cell>
          <cell r="I529">
            <v>8875</v>
          </cell>
        </row>
        <row r="530">
          <cell r="D530" t="str">
            <v>0.5ｔ～0.6ｔ</v>
          </cell>
          <cell r="E530" t="str">
            <v>日</v>
          </cell>
          <cell r="F530">
            <v>2690</v>
          </cell>
          <cell r="G530" t="str">
            <v>日</v>
          </cell>
          <cell r="H530">
            <v>2690</v>
          </cell>
          <cell r="I530">
            <v>8879</v>
          </cell>
        </row>
        <row r="531">
          <cell r="D531" t="str">
            <v>0.8ｔ～1.1ｔ</v>
          </cell>
          <cell r="E531" t="str">
            <v>〃</v>
          </cell>
          <cell r="F531">
            <v>3060</v>
          </cell>
          <cell r="G531" t="str">
            <v>〃</v>
          </cell>
          <cell r="H531">
            <v>3060</v>
          </cell>
          <cell r="I531">
            <v>8880</v>
          </cell>
        </row>
        <row r="532">
          <cell r="D532" t="str">
            <v>1.2ｔ～1.5ｔ</v>
          </cell>
          <cell r="E532" t="str">
            <v>〃</v>
          </cell>
          <cell r="F532">
            <v>5650</v>
          </cell>
          <cell r="G532" t="str">
            <v>〃</v>
          </cell>
          <cell r="H532">
            <v>5650</v>
          </cell>
          <cell r="I532">
            <v>8660</v>
          </cell>
        </row>
        <row r="533">
          <cell r="D533" t="str">
            <v>2.4ｔ～2.5ｔ</v>
          </cell>
          <cell r="E533" t="str">
            <v>〃</v>
          </cell>
          <cell r="F533">
            <v>6070</v>
          </cell>
          <cell r="G533" t="str">
            <v>〃</v>
          </cell>
          <cell r="H533">
            <v>6070</v>
          </cell>
          <cell r="I533">
            <v>8661</v>
          </cell>
        </row>
        <row r="534">
          <cell r="D534" t="str">
            <v>3ｔ～4ｔ</v>
          </cell>
          <cell r="E534" t="str">
            <v>〃</v>
          </cell>
          <cell r="F534">
            <v>7390</v>
          </cell>
          <cell r="G534" t="str">
            <v>〃</v>
          </cell>
          <cell r="H534">
            <v>7390</v>
          </cell>
          <cell r="I534">
            <v>8662</v>
          </cell>
        </row>
        <row r="535">
          <cell r="D535" t="str">
            <v>5ｔ～6ｔ</v>
          </cell>
          <cell r="E535" t="str">
            <v>〃</v>
          </cell>
          <cell r="F535">
            <v>8450</v>
          </cell>
          <cell r="G535" t="str">
            <v>〃</v>
          </cell>
          <cell r="H535">
            <v>8450</v>
          </cell>
          <cell r="I535">
            <v>8663</v>
          </cell>
        </row>
        <row r="536">
          <cell r="D536" t="str">
            <v>揚程 8～9m</v>
          </cell>
          <cell r="E536" t="str">
            <v>日</v>
          </cell>
          <cell r="F536">
            <v>13100</v>
          </cell>
          <cell r="G536" t="str">
            <v>日</v>
          </cell>
          <cell r="H536">
            <v>13100</v>
          </cell>
          <cell r="I536">
            <v>8890</v>
          </cell>
        </row>
        <row r="537">
          <cell r="D537" t="str">
            <v>揚程 12～13m</v>
          </cell>
          <cell r="E537" t="str">
            <v>〃</v>
          </cell>
          <cell r="F537">
            <v>19500</v>
          </cell>
          <cell r="G537" t="str">
            <v>〃</v>
          </cell>
          <cell r="H537">
            <v>19500</v>
          </cell>
          <cell r="I537">
            <v>8891</v>
          </cell>
        </row>
        <row r="538">
          <cell r="D538" t="str">
            <v>3.5～3.7m3/min</v>
          </cell>
          <cell r="E538" t="str">
            <v>日</v>
          </cell>
          <cell r="F538">
            <v>2590</v>
          </cell>
          <cell r="G538" t="str">
            <v>日</v>
          </cell>
          <cell r="H538">
            <v>2590</v>
          </cell>
          <cell r="I538">
            <v>8852</v>
          </cell>
        </row>
        <row r="539">
          <cell r="D539" t="str">
            <v>5m3/min</v>
          </cell>
          <cell r="E539" t="str">
            <v>〃</v>
          </cell>
          <cell r="F539">
            <v>3400</v>
          </cell>
          <cell r="G539" t="str">
            <v>〃</v>
          </cell>
          <cell r="H539">
            <v>3400</v>
          </cell>
          <cell r="I539">
            <v>8853</v>
          </cell>
        </row>
        <row r="540">
          <cell r="D540" t="str">
            <v>7.5～7.6m3/min</v>
          </cell>
          <cell r="E540" t="str">
            <v>〃</v>
          </cell>
          <cell r="F540">
            <v>4160</v>
          </cell>
          <cell r="G540" t="str">
            <v>〃</v>
          </cell>
          <cell r="H540">
            <v>4160</v>
          </cell>
          <cell r="I540">
            <v>8854</v>
          </cell>
        </row>
      </sheetData>
      <sheetData sheetId="2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配管数拾表"/>
      <sheetName val="電気数拾表"/>
    </sheetNames>
    <sheetDataSet>
      <sheetData sheetId="0" refreshError="1"/>
      <sheetData sheetId="1"/>
      <sheetData sheetId="2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居住者調書"/>
      <sheetName val="説明書"/>
      <sheetName val="補償金算定総括表"/>
      <sheetName val="さとうきび"/>
      <sheetName val="工作物算定"/>
      <sheetName val="動産移転"/>
      <sheetName val="立竹木算定"/>
      <sheetName val="消費税"/>
      <sheetName val="移転雑費"/>
      <sheetName val="工作物"/>
      <sheetName val="代価 (2)"/>
      <sheetName val="数量計算 "/>
      <sheetName val="単価"/>
      <sheetName val="建物移転算定表"/>
      <sheetName val="共通仮設･諸経費率"/>
      <sheetName val="家賃減収"/>
      <sheetName val="仮住居使用料"/>
      <sheetName val="登記(表示)"/>
      <sheetName val="登記(滅失)"/>
      <sheetName val="移転工程表"/>
      <sheetName val="#REF"/>
      <sheetName val="仕訳書"/>
      <sheetName val="総括表（新垣　和雄）"/>
      <sheetName val="別表"/>
      <sheetName val="仕訳（解体）"/>
      <sheetName val="床仕上計算"/>
      <sheetName val="複合単価表"/>
      <sheetName val="立木調査"/>
      <sheetName val="内訳書"/>
      <sheetName val="0000000"/>
      <sheetName val="入力"/>
      <sheetName val="単価表"/>
      <sheetName val="基本"/>
      <sheetName val="Main"/>
      <sheetName val="代価表"/>
      <sheetName val="代(木工)"/>
      <sheetName val="代(金建)"/>
      <sheetName val="代(木建)"/>
      <sheetName val="代価(造作)"/>
      <sheetName val="統計値1"/>
      <sheetName val="統計値"/>
      <sheetName val="足場"/>
      <sheetName val="土間"/>
      <sheetName val="ｺﾝｸﾘｰﾄ"/>
      <sheetName val="ﾃﾞｯｷﾌﾟﾚｰﾄ"/>
      <sheetName val="ＣＢ"/>
      <sheetName val="外部床"/>
      <sheetName val="外壁"/>
      <sheetName val="外部雑"/>
      <sheetName val="外部天井"/>
      <sheetName val="床左官"/>
      <sheetName val="内部床"/>
      <sheetName val="間仕切"/>
      <sheetName val="内壁"/>
      <sheetName val="造作材"/>
      <sheetName val="内部天井"/>
      <sheetName val="木製建具"/>
      <sheetName val="鋼製建具"/>
      <sheetName val="内部計算"/>
      <sheetName val="外部計算"/>
      <sheetName val="内部雑"/>
      <sheetName val="電気"/>
      <sheetName val="機械"/>
      <sheetName val="解体"/>
      <sheetName val="発生材"/>
      <sheetName val="建具データ"/>
      <sheetName val="Page"/>
      <sheetName val="資材単価一覧表"/>
      <sheetName val="一位単価2"/>
      <sheetName val="一位単価3"/>
      <sheetName val="配管数拾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インパネル"/>
      <sheetName val="d_条件入力"/>
      <sheetName val="ｍ＿エディット"/>
      <sheetName val="ｍ＿入力"/>
      <sheetName val="m_基礎部"/>
      <sheetName val="s_雑処理"/>
      <sheetName val="間知１"/>
      <sheetName val="Macro1"/>
      <sheetName val="Macro2"/>
      <sheetName val="Macro3"/>
      <sheetName val="Macro4"/>
      <sheetName val="間知"/>
    </sheetNames>
    <definedNames>
      <definedName name="メインパネル"/>
      <definedName name="計算式"/>
      <definedName name="図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（１期）"/>
      <sheetName val="１直接仮設"/>
      <sheetName val="2土"/>
      <sheetName val="3地業"/>
      <sheetName val="4ｺﾝｸﾘｰﾄ"/>
      <sheetName val="5型枠"/>
      <sheetName val="6鉄筋"/>
      <sheetName val="7既製ｺﾝｸﾘｰﾄ"/>
      <sheetName val="8防水"/>
      <sheetName val="9石"/>
      <sheetName val="10ﾀｲﾙ"/>
      <sheetName val="11木"/>
      <sheetName val="12金属"/>
      <sheetName val="13左官"/>
      <sheetName val="14木建"/>
      <sheetName val="15金建"/>
      <sheetName val="16ｶﾞﾗｽ"/>
      <sheetName val="17塗装"/>
      <sheetName val="18内外装"/>
      <sheetName val="19仕上ﾕﾆｯﾄ"/>
      <sheetName val="2０パーゴラ"/>
      <sheetName val="2１外構"/>
      <sheetName val="代価表"/>
      <sheetName val="木建代価"/>
      <sheetName val="見積比較表 (建具)"/>
      <sheetName val="見積比較表"/>
      <sheetName val="見積業者"/>
      <sheetName val="1.本体内訳書"/>
      <sheetName val="別紙明細書(特殊排水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科目別（庁舎本館）"/>
      <sheetName val="仕訳書（１期）"/>
      <sheetName val="○○○庁舎内訳 "/>
      <sheetName val="科目別_庁舎本館_"/>
      <sheetName val="86動産"/>
    </sheetNames>
    <sheetDataSet>
      <sheetData sheetId="0" refreshError="1">
        <row r="1">
          <cell r="Q1" t="str">
            <v>一式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初期設定"/>
      <sheetName val="単価表"/>
      <sheetName val="数計算"/>
      <sheetName val="科目別（庁舎本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変更協議書"/>
      <sheetName val="変更対象表"/>
      <sheetName val="変更鏡 "/>
      <sheetName val="変更内訳"/>
      <sheetName val="数量明細"/>
      <sheetName val="鏡"/>
      <sheetName val="科目別（庁舎本館）"/>
      <sheetName val="初期設定"/>
      <sheetName val="単価表"/>
      <sheetName val="数計算"/>
      <sheetName val="入力シート"/>
      <sheetName val="D代価"/>
      <sheetName val="立木調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01"/>
      <sheetName val="laroux"/>
      <sheetName val="仕訳書 "/>
      <sheetName val="幹線 1"/>
      <sheetName val="幹線2"/>
      <sheetName val="動力"/>
      <sheetName val="電灯"/>
      <sheetName val="ｺﾝｾﾝﾄ"/>
      <sheetName val="受変電"/>
      <sheetName val="電話"/>
      <sheetName val="ＴＶ"/>
      <sheetName val="放送"/>
      <sheetName val="音響"/>
      <sheetName val="電気時計"/>
      <sheetName val="自火報"/>
      <sheetName val="撤去工事"/>
      <sheetName val="複合・幹線 "/>
      <sheetName val="複合・電灯"/>
      <sheetName val="複合・ｺﾝｾﾝﾄ電話"/>
      <sheetName val="複合・動力ＴＶ放送火報撤去"/>
      <sheetName val="代価表ﾊﾝﾄﾞﾎｰﾙ"/>
      <sheetName val="歩掛計算書"/>
      <sheetName val="歩掛計算書 (2)"/>
      <sheetName val="主要機器表"/>
      <sheetName val="主要機器表 (2)"/>
      <sheetName val="複合単価 (2)"/>
      <sheetName val="集計（ｺﾝｾﾝﾄ）"/>
      <sheetName val="CO1"/>
      <sheetName val="CO2"/>
      <sheetName val="CO3"/>
      <sheetName val="CO4"/>
      <sheetName val="CO5"/>
      <sheetName val="CO6"/>
      <sheetName val="CO7"/>
      <sheetName val="CO8"/>
      <sheetName val="CO9"/>
      <sheetName val="集計（電話,情報） "/>
      <sheetName val="TEL1"/>
      <sheetName val="TEL2"/>
      <sheetName val="TEL3"/>
      <sheetName val="TEL4"/>
      <sheetName val="TEL5"/>
      <sheetName val="複合_ｺﾝｾﾝﾄ電話"/>
      <sheetName val="建具廻-1"/>
      <sheetName val="____0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発注名簿一覧表"/>
      <sheetName val="新規総括"/>
      <sheetName val="追加総括"/>
      <sheetName val="一挙総括"/>
      <sheetName val="外郭総括"/>
      <sheetName val="同一設計A"/>
      <sheetName val="同一設計Ｂ"/>
      <sheetName val="ｱﾊﾟｰﾄ集計"/>
      <sheetName val="ｱﾊﾟｰﾄ一挙集計"/>
      <sheetName val="ｱﾊﾟｰﾄ外郭集計"/>
      <sheetName val="内訳"/>
      <sheetName val="一挙内訳"/>
      <sheetName val="外郭内訳"/>
      <sheetName val="改造内訳"/>
      <sheetName val="改造一挙内訳"/>
      <sheetName val="改造外郭内訳"/>
      <sheetName val="単価表"/>
      <sheetName val="単表印刷マクロ"/>
      <sheetName val="連続印刷マクロ"/>
      <sheetName val="連続印刷マクロ (集計有り）"/>
      <sheetName val="契約書課税"/>
      <sheetName val="別紙"/>
      <sheetName val="請求書"/>
      <sheetName val="自己負担支払約定書"/>
      <sheetName val="表紙"/>
      <sheetName val="案内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">
          <cell r="B4">
            <v>1</v>
          </cell>
          <cell r="C4" t="str">
            <v>　養生、整理清掃跡片付け</v>
          </cell>
          <cell r="D4" t="str">
            <v xml:space="preserve"> </v>
          </cell>
          <cell r="E4" t="str">
            <v>延㎡</v>
          </cell>
          <cell r="F4">
            <v>600</v>
          </cell>
          <cell r="G4" t="str">
            <v xml:space="preserve"> 個別改修</v>
          </cell>
          <cell r="H4">
            <v>2</v>
          </cell>
        </row>
        <row r="5">
          <cell r="B5">
            <v>2</v>
          </cell>
          <cell r="C5" t="str">
            <v>　養生、整理清掃跡片付け</v>
          </cell>
          <cell r="D5" t="str">
            <v xml:space="preserve"> </v>
          </cell>
          <cell r="E5" t="str">
            <v>延㎡</v>
          </cell>
          <cell r="F5">
            <v>1050</v>
          </cell>
          <cell r="G5" t="str">
            <v xml:space="preserve"> 複合改修</v>
          </cell>
          <cell r="H5">
            <v>2</v>
          </cell>
        </row>
        <row r="6">
          <cell r="B6">
            <v>3</v>
          </cell>
          <cell r="C6" t="str">
            <v>　外部脚立足場</v>
          </cell>
          <cell r="D6" t="str">
            <v xml:space="preserve"> Ｈ＝2,700</v>
          </cell>
          <cell r="E6" t="str">
            <v>掛ｍ</v>
          </cell>
          <cell r="F6">
            <v>900</v>
          </cell>
          <cell r="H6">
            <v>2</v>
          </cell>
        </row>
        <row r="7">
          <cell r="B7">
            <v>4</v>
          </cell>
          <cell r="C7" t="str">
            <v>　内部脚立足場</v>
          </cell>
          <cell r="D7" t="str">
            <v xml:space="preserve"> Ｈ＝1,800</v>
          </cell>
          <cell r="E7" t="str">
            <v>掛㎡</v>
          </cell>
          <cell r="F7">
            <v>600</v>
          </cell>
          <cell r="G7" t="str">
            <v xml:space="preserve"> </v>
          </cell>
          <cell r="H7">
            <v>2</v>
          </cell>
        </row>
        <row r="8">
          <cell r="B8">
            <v>5</v>
          </cell>
          <cell r="C8" t="str">
            <v>　単管抱足場</v>
          </cell>
          <cell r="D8" t="str">
            <v>足場高さ10ｍ未満</v>
          </cell>
          <cell r="E8" t="str">
            <v>掛㎡</v>
          </cell>
          <cell r="F8">
            <v>1460</v>
          </cell>
          <cell r="G8" t="str">
            <v xml:space="preserve"> </v>
          </cell>
          <cell r="H8">
            <v>2</v>
          </cell>
        </row>
        <row r="9">
          <cell r="B9">
            <v>6</v>
          </cell>
          <cell r="C9" t="str">
            <v>　単管抱足場</v>
          </cell>
          <cell r="D9" t="str">
            <v>足場高さ15ｍ未満</v>
          </cell>
          <cell r="E9" t="str">
            <v>掛㎡</v>
          </cell>
          <cell r="F9">
            <v>1480</v>
          </cell>
          <cell r="H9">
            <v>2</v>
          </cell>
        </row>
        <row r="10">
          <cell r="B10">
            <v>7</v>
          </cell>
          <cell r="C10" t="str">
            <v>　単管抱足場</v>
          </cell>
          <cell r="D10" t="str">
            <v>足場高さ22ｍ未満</v>
          </cell>
          <cell r="E10" t="str">
            <v>掛㎡</v>
          </cell>
          <cell r="F10">
            <v>1570</v>
          </cell>
          <cell r="H10">
            <v>2</v>
          </cell>
        </row>
        <row r="11">
          <cell r="B11">
            <v>8</v>
          </cell>
          <cell r="C11" t="str">
            <v>　枠組本足場</v>
          </cell>
          <cell r="D11" t="str">
            <v>900枠、足場高さ12ｍ未満</v>
          </cell>
          <cell r="E11" t="str">
            <v>掛㎡</v>
          </cell>
          <cell r="F11">
            <v>790</v>
          </cell>
          <cell r="G11" t="str">
            <v xml:space="preserve"> ４階建以下</v>
          </cell>
          <cell r="H11">
            <v>2</v>
          </cell>
        </row>
        <row r="12">
          <cell r="B12">
            <v>9</v>
          </cell>
          <cell r="C12" t="str">
            <v>　枠組本足場</v>
          </cell>
          <cell r="D12" t="str">
            <v>900枠、足場高さ22ｍ未満</v>
          </cell>
          <cell r="E12" t="str">
            <v>掛㎡</v>
          </cell>
          <cell r="F12">
            <v>870</v>
          </cell>
          <cell r="G12" t="str">
            <v xml:space="preserve"> ４階建以下</v>
          </cell>
          <cell r="H12">
            <v>2</v>
          </cell>
        </row>
        <row r="13">
          <cell r="B13">
            <v>10</v>
          </cell>
          <cell r="C13" t="str">
            <v>　枠組本足場</v>
          </cell>
          <cell r="D13" t="str">
            <v>900枠、足場高さ22ｍ以上</v>
          </cell>
          <cell r="E13" t="str">
            <v>掛㎡</v>
          </cell>
          <cell r="F13">
            <v>980</v>
          </cell>
          <cell r="G13" t="str">
            <v xml:space="preserve"> ４階建以下</v>
          </cell>
          <cell r="H13">
            <v>2</v>
          </cell>
        </row>
        <row r="14">
          <cell r="B14">
            <v>11</v>
          </cell>
          <cell r="C14" t="str">
            <v>　養生シート張り</v>
          </cell>
          <cell r="E14" t="str">
            <v>掛㎡</v>
          </cell>
          <cell r="F14">
            <v>620</v>
          </cell>
          <cell r="G14" t="str">
            <v xml:space="preserve"> 災害防止</v>
          </cell>
          <cell r="H14">
            <v>2</v>
          </cell>
        </row>
        <row r="15">
          <cell r="B15">
            <v>12</v>
          </cell>
          <cell r="C15" t="str">
            <v>　仮設材運搬費</v>
          </cell>
          <cell r="D15" t="str">
            <v xml:space="preserve"> 外部脚立足場</v>
          </cell>
          <cell r="E15" t="str">
            <v>掛ｍ</v>
          </cell>
          <cell r="F15">
            <v>150</v>
          </cell>
          <cell r="G15" t="str">
            <v xml:space="preserve"> ２ｔ車</v>
          </cell>
          <cell r="H15">
            <v>2</v>
          </cell>
        </row>
        <row r="16">
          <cell r="B16">
            <v>13</v>
          </cell>
          <cell r="C16" t="str">
            <v>　仮設材運搬費</v>
          </cell>
          <cell r="D16" t="str">
            <v xml:space="preserve"> 外部脚立足場</v>
          </cell>
          <cell r="E16" t="str">
            <v>掛ｍ</v>
          </cell>
          <cell r="F16">
            <v>100</v>
          </cell>
          <cell r="G16" t="str">
            <v xml:space="preserve"> ６ｔ車</v>
          </cell>
          <cell r="H16">
            <v>2</v>
          </cell>
        </row>
        <row r="17">
          <cell r="B17">
            <v>14</v>
          </cell>
          <cell r="C17" t="str">
            <v>　仮設材運搬費</v>
          </cell>
          <cell r="D17" t="str">
            <v xml:space="preserve"> 単管抱足場</v>
          </cell>
          <cell r="E17" t="str">
            <v>掛㎡</v>
          </cell>
          <cell r="F17">
            <v>30</v>
          </cell>
          <cell r="G17" t="str">
            <v xml:space="preserve"> ２ｔ車</v>
          </cell>
          <cell r="H17">
            <v>2</v>
          </cell>
        </row>
        <row r="18">
          <cell r="B18">
            <v>15</v>
          </cell>
          <cell r="C18" t="str">
            <v>　仮設材運搬費</v>
          </cell>
          <cell r="D18" t="str">
            <v xml:space="preserve"> 単管抱足場</v>
          </cell>
          <cell r="E18" t="str">
            <v>掛㎡</v>
          </cell>
          <cell r="F18">
            <v>10</v>
          </cell>
          <cell r="G18" t="str">
            <v xml:space="preserve"> ６ｔ車</v>
          </cell>
          <cell r="H18">
            <v>2</v>
          </cell>
        </row>
        <row r="19">
          <cell r="B19">
            <v>16</v>
          </cell>
          <cell r="C19" t="str">
            <v>　仮設材運搬費</v>
          </cell>
          <cell r="D19" t="str">
            <v xml:space="preserve"> 枠組本足場</v>
          </cell>
          <cell r="E19" t="str">
            <v>掛㎡</v>
          </cell>
          <cell r="F19">
            <v>70</v>
          </cell>
          <cell r="G19" t="str">
            <v xml:space="preserve"> ２ｔ車</v>
          </cell>
          <cell r="H19">
            <v>2</v>
          </cell>
        </row>
        <row r="20">
          <cell r="B20">
            <v>17</v>
          </cell>
          <cell r="C20" t="str">
            <v>　仮設材運搬費</v>
          </cell>
          <cell r="D20" t="str">
            <v xml:space="preserve"> 枠組本足場</v>
          </cell>
          <cell r="E20" t="str">
            <v>掛㎡</v>
          </cell>
          <cell r="F20">
            <v>40</v>
          </cell>
          <cell r="G20" t="str">
            <v xml:space="preserve"> ６ｔ車</v>
          </cell>
          <cell r="H20">
            <v>2</v>
          </cell>
        </row>
        <row r="21">
          <cell r="B21">
            <v>18</v>
          </cell>
          <cell r="C21" t="str">
            <v>　仮設材運搬費</v>
          </cell>
          <cell r="D21" t="str">
            <v xml:space="preserve"> 内部脚立足場</v>
          </cell>
          <cell r="E21" t="str">
            <v>掛㎡</v>
          </cell>
          <cell r="F21">
            <v>30</v>
          </cell>
          <cell r="G21" t="str">
            <v xml:space="preserve"> ２ｔ車</v>
          </cell>
          <cell r="H21">
            <v>2</v>
          </cell>
        </row>
        <row r="22">
          <cell r="B22">
            <v>19</v>
          </cell>
          <cell r="C22" t="str">
            <v>　仮設材運搬費</v>
          </cell>
          <cell r="D22" t="str">
            <v xml:space="preserve"> 内部脚立足場</v>
          </cell>
          <cell r="E22" t="str">
            <v>掛㎡</v>
          </cell>
          <cell r="F22">
            <v>20</v>
          </cell>
          <cell r="G22" t="str">
            <v xml:space="preserve"> ６ｔ車</v>
          </cell>
          <cell r="H22">
            <v>2</v>
          </cell>
        </row>
        <row r="23">
          <cell r="B23">
            <v>20</v>
          </cell>
          <cell r="C23" t="str">
            <v xml:space="preserve">  整理清掃跡片付け</v>
          </cell>
          <cell r="D23" t="str">
            <v xml:space="preserve"> </v>
          </cell>
          <cell r="E23" t="str">
            <v>延㎡</v>
          </cell>
          <cell r="F23">
            <v>470</v>
          </cell>
          <cell r="G23" t="str">
            <v xml:space="preserve"> </v>
          </cell>
          <cell r="H23">
            <v>2</v>
          </cell>
        </row>
        <row r="24">
          <cell r="B24">
            <v>21</v>
          </cell>
        </row>
        <row r="25">
          <cell r="B25">
            <v>22</v>
          </cell>
        </row>
        <row r="26">
          <cell r="B26">
            <v>23</v>
          </cell>
        </row>
        <row r="27">
          <cell r="B27">
            <v>24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01"/>
      <sheetName val="laroux"/>
      <sheetName val="内訳"/>
      <sheetName val="複合"/>
      <sheetName val="代価 "/>
      <sheetName val="集計"/>
      <sheetName val="拾い"/>
      <sheetName val="単価表"/>
      <sheetName val="土工"/>
      <sheetName val="コン・型枠"/>
      <sheetName val="土計"/>
      <sheetName val="土集計"/>
      <sheetName val="仮設集計"/>
      <sheetName val="足場"/>
      <sheetName val="コン集計"/>
      <sheetName val="型枠・鉄筋集計"/>
      <sheetName val="鉄筋計算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Ａ"/>
      <sheetName val="表紙Ｂ"/>
      <sheetName val="仕訳 97-A"/>
      <sheetName val="仕訳 97-B"/>
      <sheetName val="仕訳 97"/>
      <sheetName val="仕訳 98"/>
      <sheetName val="諸経費97"/>
      <sheetName val="86動産"/>
      <sheetName val="諸経費"/>
      <sheetName val="諸経費 (2)"/>
      <sheetName val="比較仕訳書"/>
      <sheetName val="工事仕訳書"/>
      <sheetName val="仕訳書"/>
      <sheetName val="１"/>
      <sheetName val="２ "/>
      <sheetName val="３"/>
      <sheetName val="４"/>
      <sheetName val="Sheet1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別内訳1"/>
      <sheetName val="別内訳2"/>
      <sheetName val="別内訳3"/>
      <sheetName val="別内訳4"/>
      <sheetName val="別内訳5"/>
      <sheetName val="代価表1.2"/>
      <sheetName val="代価表3"/>
      <sheetName val="代価表4,5"/>
      <sheetName val="代価表6.7"/>
      <sheetName val="代価表8.9"/>
      <sheetName val="代価表10.11"/>
      <sheetName val="代価表12.13"/>
      <sheetName val="代価表14.15"/>
      <sheetName val="代価表16.17"/>
      <sheetName val="代価表18"/>
      <sheetName val="比較(CB)"/>
      <sheetName val="比較(木建)"/>
      <sheetName val="比較(ｱﾙﾐ)"/>
      <sheetName val="比較(ｱﾙﾐ) (2)"/>
      <sheetName val="比較(塗装) "/>
      <sheetName val="比較(瓦)"/>
      <sheetName val="比較(ﾕﾆｯﾄ1)"/>
      <sheetName val="比較(ﾕﾆｯﾄ2) "/>
      <sheetName val="比較(ﾕﾆｯﾄ3)"/>
      <sheetName val="見積内訳１"/>
      <sheetName val="ｱﾙﾐA"/>
      <sheetName val="ｱﾙﾐB"/>
      <sheetName val="ｱﾙﾐC"/>
      <sheetName val="A"/>
      <sheetName val="B"/>
      <sheetName val="C"/>
      <sheetName val="D"/>
      <sheetName val="E"/>
      <sheetName val="F"/>
      <sheetName val="ﾎﾟﾝﾌﾟ1"/>
      <sheetName val="ﾎﾟﾝﾌﾟ2"/>
    </sheetNames>
    <sheetDataSet>
      <sheetData sheetId="0"/>
      <sheetData sheetId="1"/>
      <sheetData sheetId="2" refreshError="1"/>
      <sheetData sheetId="3" refreshError="1"/>
      <sheetData sheetId="4" refreshError="1">
        <row r="21">
          <cell r="G21">
            <v>56469000</v>
          </cell>
        </row>
        <row r="23">
          <cell r="G23">
            <v>2823450</v>
          </cell>
        </row>
      </sheetData>
      <sheetData sheetId="5"/>
      <sheetData sheetId="6" refreshError="1">
        <row r="9">
          <cell r="B9">
            <v>46136000</v>
          </cell>
          <cell r="I9">
            <v>3481000</v>
          </cell>
        </row>
      </sheetData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計算書"/>
      <sheetName val="科目名称リスト"/>
      <sheetName val="単価表"/>
    </sheetNames>
    <sheetDataSet>
      <sheetData sheetId="0"/>
      <sheetData sheetId="1"/>
      <sheetData sheetId="2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  <sheetName val="仕訳"/>
      <sheetName val="内訳"/>
      <sheetName val="数量"/>
      <sheetName val="ハツリ"/>
      <sheetName val="数量計算B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位単価2"/>
      <sheetName val="一位単価3"/>
      <sheetName val="表紙"/>
      <sheetName val="諸経費"/>
      <sheetName val="一位単価1"/>
      <sheetName val="仮設集計"/>
      <sheetName val="代価表"/>
      <sheetName val="管土工数量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 "/>
      <sheetName val="主要機器表"/>
      <sheetName val="外灯設備"/>
      <sheetName val="複合"/>
      <sheetName val="代価表"/>
      <sheetName val="複合単価"/>
    </sheetNames>
    <sheetDataSet>
      <sheetData sheetId="0"/>
      <sheetData sheetId="1"/>
      <sheetData sheetId="2"/>
      <sheetData sheetId="3" refreshError="1">
        <row r="15">
          <cell r="AA15">
            <v>287300</v>
          </cell>
        </row>
        <row r="16">
          <cell r="AA16">
            <v>384100</v>
          </cell>
        </row>
      </sheetData>
      <sheetData sheetId="4"/>
      <sheetData sheetId="5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 "/>
      <sheetName val="主要機器ﾘｽﾄ"/>
      <sheetName val="仕訳書  (県)"/>
      <sheetName val="仕訳書  (気象)"/>
      <sheetName val="仕訳書  (共用)"/>
      <sheetName val="幹線(県)"/>
      <sheetName val="幹線 (気象)"/>
      <sheetName val="幹線 (共用)"/>
      <sheetName val="動力(県)"/>
      <sheetName val="動力 (気象)"/>
      <sheetName val="電灯(県)"/>
      <sheetName val="電灯 (気象)"/>
      <sheetName val="電灯 (共用)"/>
      <sheetName val="受変電"/>
      <sheetName val="避雷"/>
      <sheetName val="電話(県)"/>
      <sheetName val="電話 (気象)"/>
      <sheetName val="電話 (共用)"/>
      <sheetName val="拡声(県)"/>
      <sheetName val="拡声 (気象)"/>
      <sheetName val="拡声 (共用) "/>
      <sheetName val="ｲﾝﾀｰﾎﾝ"/>
      <sheetName val="ﾃﾚﾋﾞ(県)"/>
      <sheetName val="ﾃﾚﾋﾞ (気象)"/>
      <sheetName val="自火報(県)"/>
      <sheetName val="自火報 (気象)"/>
      <sheetName val="自火報 (共用)"/>
      <sheetName val="海上輸送費"/>
      <sheetName val="複合"/>
      <sheetName val="歩掛計算書"/>
      <sheetName val="代価表"/>
      <sheetName val="10内訳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工事費仕訳書"/>
      <sheetName val="86集計・内訳"/>
      <sheetName val="代価表"/>
      <sheetName val="86工作物"/>
      <sheetName val="86立木 "/>
      <sheetName val="86動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間接工事費"/>
      <sheetName val="内訳１"/>
      <sheetName val="内訳２"/>
      <sheetName val="積み上げ運搬費"/>
      <sheetName val="A代価(ｲ)"/>
      <sheetName val="A代価(A)"/>
      <sheetName val="A代価(A-1)"/>
      <sheetName val="A代価(A-2)"/>
      <sheetName val="A代価(A-3)"/>
      <sheetName val="A代価(A-4)"/>
      <sheetName val="A代価(A-5)"/>
      <sheetName val="A代価(A-6)"/>
      <sheetName val="A代価(B)"/>
      <sheetName val="A代価(C)"/>
      <sheetName val="A代価(C-1)"/>
      <sheetName val="A代価(D)"/>
      <sheetName val="A代価(D-1)"/>
      <sheetName val="A代価(E)"/>
      <sheetName val="B代価（土留）"/>
      <sheetName val="B代価（支保）"/>
      <sheetName val="B代価（軽量）"/>
      <sheetName val="B代価（土工）"/>
      <sheetName val="B代価（土留イ)"/>
      <sheetName val="Ｂ代価（雨水）"/>
      <sheetName val="Ｃ代価（雨水）"/>
      <sheetName val="窓数量計算"/>
      <sheetName val="土工集計"/>
      <sheetName val="管渠集計"/>
      <sheetName val="附帯工"/>
      <sheetName val="組立1号"/>
      <sheetName val="組立２号"/>
      <sheetName val="平均掘削"/>
      <sheetName val="管渠表A4"/>
      <sheetName val="数量計算書（施工量）"/>
      <sheetName val="数量1"/>
      <sheetName val="数量2"/>
      <sheetName val="数量3"/>
      <sheetName val="数量4"/>
      <sheetName val="数量5"/>
      <sheetName val="数量6"/>
      <sheetName val="数量7"/>
      <sheetName val="単価比較表"/>
      <sheetName val="軽量鋼1"/>
      <sheetName val="軽量鋼2"/>
      <sheetName val="軽量鋼3"/>
      <sheetName val="軽量鋼4"/>
      <sheetName val="軽量鋼5"/>
      <sheetName val="管渠土1"/>
      <sheetName val="管渠土2"/>
      <sheetName val="管渠土3"/>
      <sheetName val="管渠土4"/>
      <sheetName val="管渠土5"/>
      <sheetName val="管渠土6"/>
      <sheetName val="管渠土7"/>
      <sheetName val="管渠土8"/>
      <sheetName val="管渠土9"/>
      <sheetName val="管渠土10"/>
      <sheetName val="管渠土11"/>
      <sheetName val="管渠土12"/>
      <sheetName val="管土工13"/>
      <sheetName val="管渠土14"/>
      <sheetName val="管渠土15"/>
      <sheetName val="汚水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  <sheetName val="#REF!"/>
    </sheetNames>
    <sheetDataSet>
      <sheetData sheetId="0">
        <row r="14">
          <cell r="AH14" t="str">
            <v>{LET AE14,@CELLPOINTER("ROW"):VALUE}~</v>
          </cell>
        </row>
      </sheetData>
      <sheetData sheetId="1"/>
      <sheetData sheetId="2">
        <row r="1">
          <cell r="IG1">
            <v>44</v>
          </cell>
        </row>
        <row r="2">
          <cell r="HB2" t="str">
            <v>/RTP</v>
          </cell>
        </row>
        <row r="3">
          <cell r="HB3" t="str">
            <v>0</v>
          </cell>
        </row>
        <row r="4">
          <cell r="HB4" t="str">
            <v>..</v>
          </cell>
        </row>
        <row r="6">
          <cell r="BU6" t="str">
            <v>{IF @CELLPOINTER("contents")&gt;0#AND#@CELLPOINTER("contents")&lt;99}{LET BZ16,@CELLPOINTER("ROW"):VALUE}{D}{BRANCH POINTER}~</v>
          </cell>
        </row>
        <row r="7">
          <cell r="BU7" t="str">
            <v>{IF @CELLPOINTER("contents")=99}{R}   小   計{R 14}{LET BZ17,@CELLPOINTER("ROW"):VALUE}~{小計}{D}{BRANCH POINTER}</v>
          </cell>
        </row>
        <row r="8">
          <cell r="BU8" t="str">
            <v>{IF @CELLPOINTER("contents")=100}{R}   合   計{LET BZ24,@CELLPOINTER("ROW"):VALUE}~{BRANCH 合計}~</v>
          </cell>
          <cell r="IG8" t="str">
            <v>$IB$20</v>
          </cell>
        </row>
        <row r="9">
          <cell r="BU9" t="str">
            <v>{IF @CELLPOINTER("type")="b"}{D}{BRANCH POINTER}</v>
          </cell>
        </row>
        <row r="10">
          <cell r="BU10" t="str">
            <v>{IF @CELLPOINTER("type")="l"}{D}{BRANCH POINTER}</v>
          </cell>
        </row>
        <row r="11">
          <cell r="BU11" t="str">
            <v>{IF @CELLPOINTER("contents")=999}{GOTO}A1~{QUIT}</v>
          </cell>
        </row>
        <row r="36">
          <cell r="AH36" t="str">
            <v>{LET AM35,@CELLPOINTER("COL")}~</v>
          </cell>
        </row>
        <row r="37">
          <cell r="AH37" t="str">
            <v>{IF AM35=14}~{BRANCH END}~</v>
          </cell>
        </row>
        <row r="38">
          <cell r="AH38" t="str">
            <v>{?}~{IF @CELLPOINTER("TYPE")="b"}~{L}~{DEL}~{BRANCH MODORU}~</v>
          </cell>
        </row>
        <row r="39">
          <cell r="AH39" t="str">
            <v>{IF @CELLPOINTER("TYPE")="v"}~{R}'＋~{R}~{BRANCH 多角1}~</v>
          </cell>
        </row>
        <row r="44">
          <cell r="AH44" t="str">
            <v>{L 0}~</v>
          </cell>
        </row>
        <row r="45">
          <cell r="AH45" t="str">
            <v>{D}~{MENUBRANCH 長さ}~</v>
          </cell>
        </row>
        <row r="324">
          <cell r="C324" t="str">
            <v>/CC326..O326~~{R}{?}~{R 2}~{?}~{R 8}{?}~{L 11}{D}~{MENUBRANCH 長さ}</v>
          </cell>
        </row>
        <row r="328">
          <cell r="C328" t="str">
            <v>/CC330..O330~~{R}~{?}~{R 2}~{?}~{L 3}{D}~{MENUBRANCH 長さ}</v>
          </cell>
        </row>
      </sheetData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よこ"/>
      <sheetName val="機拾空調"/>
      <sheetName val="基礎"/>
      <sheetName val="管空調"/>
      <sheetName val="機拾換気"/>
      <sheetName val="集計"/>
      <sheetName val="保温集計"/>
      <sheetName val="品"/>
      <sheetName val="総合"/>
      <sheetName val="品衛器"/>
      <sheetName val="屋内給水"/>
      <sheetName val="屋外給水"/>
      <sheetName val="屋外品"/>
      <sheetName val="ﾀﾞｸﾄsus"/>
      <sheetName val="supai"/>
      <sheetName val="boxs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AD5">
            <v>0</v>
          </cell>
          <cell r="AF5" t="str">
            <v/>
          </cell>
        </row>
        <row r="6">
          <cell r="AD6">
            <v>1</v>
          </cell>
          <cell r="AF6" t="str">
            <v/>
          </cell>
        </row>
        <row r="7">
          <cell r="AD7">
            <v>0</v>
          </cell>
          <cell r="AF7" t="str">
            <v/>
          </cell>
        </row>
        <row r="8">
          <cell r="AD8">
            <v>0</v>
          </cell>
          <cell r="AF8" t="str">
            <v/>
          </cell>
        </row>
        <row r="9">
          <cell r="AD9">
            <v>1</v>
          </cell>
          <cell r="AF9" t="str">
            <v/>
          </cell>
        </row>
        <row r="10">
          <cell r="AD10">
            <v>0</v>
          </cell>
          <cell r="AF10" t="str">
            <v/>
          </cell>
        </row>
        <row r="11">
          <cell r="AD11">
            <v>1</v>
          </cell>
          <cell r="AF11" t="str">
            <v/>
          </cell>
        </row>
        <row r="12">
          <cell r="AD12">
            <v>0</v>
          </cell>
          <cell r="AF12" t="str">
            <v/>
          </cell>
        </row>
        <row r="13">
          <cell r="AD13">
            <v>1</v>
          </cell>
          <cell r="AF13" t="str">
            <v/>
          </cell>
        </row>
        <row r="14">
          <cell r="AD14">
            <v>0</v>
          </cell>
          <cell r="AF14" t="str">
            <v/>
          </cell>
        </row>
        <row r="15">
          <cell r="AD15">
            <v>0</v>
          </cell>
          <cell r="AF15" t="str">
            <v/>
          </cell>
        </row>
        <row r="16">
          <cell r="AD16">
            <v>0</v>
          </cell>
          <cell r="AF16" t="str">
            <v/>
          </cell>
        </row>
        <row r="17">
          <cell r="AD17">
            <v>0</v>
          </cell>
          <cell r="AF17" t="str">
            <v/>
          </cell>
        </row>
        <row r="18">
          <cell r="AD18">
            <v>0</v>
          </cell>
        </row>
        <row r="19">
          <cell r="AD19">
            <v>0</v>
          </cell>
          <cell r="AF19" t="str">
            <v/>
          </cell>
        </row>
        <row r="20">
          <cell r="AD20">
            <v>0</v>
          </cell>
          <cell r="AF20" t="str">
            <v/>
          </cell>
        </row>
        <row r="21">
          <cell r="AD21">
            <v>0</v>
          </cell>
          <cell r="AF21" t="str">
            <v/>
          </cell>
        </row>
        <row r="22">
          <cell r="AD22">
            <v>0</v>
          </cell>
          <cell r="AF22" t="str">
            <v/>
          </cell>
        </row>
        <row r="23">
          <cell r="AD23">
            <v>0</v>
          </cell>
          <cell r="AF23" t="str">
            <v/>
          </cell>
        </row>
        <row r="24">
          <cell r="AD24">
            <v>0</v>
          </cell>
          <cell r="AF24" t="str">
            <v/>
          </cell>
        </row>
        <row r="25">
          <cell r="AD25">
            <v>0</v>
          </cell>
          <cell r="AF25" t="str">
            <v/>
          </cell>
        </row>
        <row r="26">
          <cell r="AD26">
            <v>0</v>
          </cell>
          <cell r="AF26" t="str">
            <v/>
          </cell>
        </row>
        <row r="27">
          <cell r="AD27">
            <v>0</v>
          </cell>
          <cell r="AF27" t="str">
            <v/>
          </cell>
        </row>
        <row r="28">
          <cell r="AD28">
            <v>0</v>
          </cell>
          <cell r="AF28" t="str">
            <v/>
          </cell>
        </row>
        <row r="29">
          <cell r="AD29">
            <v>0</v>
          </cell>
          <cell r="AF29" t="str">
            <v/>
          </cell>
        </row>
        <row r="30">
          <cell r="AD30">
            <v>0</v>
          </cell>
          <cell r="AF30" t="str">
            <v/>
          </cell>
        </row>
        <row r="31">
          <cell r="AD31">
            <v>0</v>
          </cell>
          <cell r="AF31" t="str">
            <v/>
          </cell>
        </row>
        <row r="32">
          <cell r="AD32">
            <v>0</v>
          </cell>
          <cell r="AF32" t="str">
            <v/>
          </cell>
        </row>
        <row r="33">
          <cell r="AD33">
            <v>0</v>
          </cell>
          <cell r="AF33" t="str">
            <v/>
          </cell>
        </row>
        <row r="34">
          <cell r="AD34">
            <v>0</v>
          </cell>
          <cell r="AF34" t="str">
            <v/>
          </cell>
        </row>
        <row r="35">
          <cell r="AD35">
            <v>0</v>
          </cell>
          <cell r="AF35" t="str">
            <v/>
          </cell>
        </row>
        <row r="36">
          <cell r="AD36">
            <v>0</v>
          </cell>
          <cell r="AF36" t="str">
            <v/>
          </cell>
        </row>
        <row r="37">
          <cell r="AD37">
            <v>0</v>
          </cell>
          <cell r="AF37" t="str">
            <v/>
          </cell>
        </row>
        <row r="38">
          <cell r="AD38">
            <v>0</v>
          </cell>
          <cell r="AF38" t="str">
            <v/>
          </cell>
        </row>
        <row r="39">
          <cell r="AD39">
            <v>0</v>
          </cell>
          <cell r="AF39" t="str">
            <v/>
          </cell>
        </row>
        <row r="40">
          <cell r="AD40" t="str">
            <v>集計</v>
          </cell>
          <cell r="AE40" t="str">
            <v>小計(    )</v>
          </cell>
          <cell r="AF40">
            <v>0</v>
          </cell>
        </row>
        <row r="41">
          <cell r="AD41" t="str">
            <v>(    )</v>
          </cell>
          <cell r="AE41" t="str">
            <v>合　　計</v>
          </cell>
          <cell r="AF41" t="str">
            <v/>
          </cell>
        </row>
        <row r="42">
          <cell r="AE42" t="str">
            <v>計 上 額</v>
          </cell>
          <cell r="AG42" t="str">
            <v>(円)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 "/>
      <sheetName val="A代一覧"/>
      <sheetName val="A代価表"/>
      <sheetName val="B代一覧"/>
      <sheetName val="B代価表"/>
      <sheetName val="C代一覧"/>
      <sheetName val="Ｃ代価表"/>
      <sheetName val="単価比較表"/>
      <sheetName val="諸経費97"/>
      <sheetName val="仕訳 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">
          <cell r="A2" t="str">
            <v>　組 立 １ 号 人 孔 部 材 単 価 比 較 表　</v>
          </cell>
        </row>
        <row r="3">
          <cell r="D3" t="str">
            <v>（円）</v>
          </cell>
        </row>
        <row r="4">
          <cell r="A4" t="str">
            <v>用　　　材</v>
          </cell>
          <cell r="B4" t="str">
            <v>平成１０年度</v>
          </cell>
          <cell r="C4" t="str">
            <v>平成１０年度</v>
          </cell>
          <cell r="D4" t="str">
            <v>採　用　値</v>
          </cell>
        </row>
        <row r="5">
          <cell r="B5" t="str">
            <v>建設物価１０月号</v>
          </cell>
          <cell r="C5" t="str">
            <v>積算資料１０月号</v>
          </cell>
          <cell r="D5" t="str">
            <v>（建設物価＋積算資料）／２</v>
          </cell>
        </row>
        <row r="6">
          <cell r="B6">
            <v>244</v>
          </cell>
          <cell r="C6">
            <v>254</v>
          </cell>
        </row>
        <row r="7">
          <cell r="A7" t="str">
            <v xml:space="preserve"> 調 整 金 具　25mmまで</v>
          </cell>
          <cell r="B7">
            <v>2670</v>
          </cell>
          <cell r="C7">
            <v>2640</v>
          </cell>
          <cell r="D7">
            <v>2650</v>
          </cell>
        </row>
        <row r="9">
          <cell r="A9" t="str">
            <v xml:space="preserve"> 調 整 金 具　45mmまで</v>
          </cell>
          <cell r="B9">
            <v>4550</v>
          </cell>
          <cell r="C9">
            <v>4560</v>
          </cell>
          <cell r="D9">
            <v>4550</v>
          </cell>
        </row>
        <row r="11">
          <cell r="A11" t="str">
            <v xml:space="preserve"> 調整リング　　5cm</v>
          </cell>
          <cell r="B11">
            <v>3160</v>
          </cell>
          <cell r="C11">
            <v>3420</v>
          </cell>
          <cell r="D11">
            <v>3290</v>
          </cell>
        </row>
        <row r="13">
          <cell r="A13" t="str">
            <v xml:space="preserve"> 調整リング　 10cm</v>
          </cell>
          <cell r="B13">
            <v>5040</v>
          </cell>
          <cell r="C13">
            <v>5540</v>
          </cell>
          <cell r="D13">
            <v>5290</v>
          </cell>
        </row>
        <row r="15">
          <cell r="A15" t="str">
            <v xml:space="preserve"> 調整リング　 15cm</v>
          </cell>
          <cell r="B15">
            <v>7020</v>
          </cell>
          <cell r="C15">
            <v>7570</v>
          </cell>
          <cell r="D15">
            <v>7290</v>
          </cell>
        </row>
        <row r="17">
          <cell r="A17" t="str">
            <v xml:space="preserve"> 斜　壁　600×900×300</v>
          </cell>
          <cell r="B17">
            <v>15500</v>
          </cell>
          <cell r="C17">
            <v>15500</v>
          </cell>
          <cell r="D17">
            <v>15500</v>
          </cell>
        </row>
        <row r="19">
          <cell r="A19" t="str">
            <v xml:space="preserve"> 斜　壁　600×900×450</v>
          </cell>
          <cell r="B19">
            <v>21000</v>
          </cell>
          <cell r="C19">
            <v>21100</v>
          </cell>
          <cell r="D19">
            <v>21000</v>
          </cell>
        </row>
        <row r="21">
          <cell r="A21" t="str">
            <v xml:space="preserve"> 斜　壁　600×900×600</v>
          </cell>
          <cell r="B21">
            <v>24200</v>
          </cell>
          <cell r="C21">
            <v>26100</v>
          </cell>
          <cell r="D21">
            <v>25100</v>
          </cell>
        </row>
        <row r="23">
          <cell r="A23" t="str">
            <v xml:space="preserve"> 直　壁　900× 300</v>
          </cell>
          <cell r="B23">
            <v>11900</v>
          </cell>
          <cell r="C23">
            <v>11800</v>
          </cell>
          <cell r="D23">
            <v>11800</v>
          </cell>
        </row>
        <row r="25">
          <cell r="A25" t="str">
            <v xml:space="preserve"> 直　壁　900× 600</v>
          </cell>
          <cell r="B25">
            <v>20600</v>
          </cell>
          <cell r="C25">
            <v>20700</v>
          </cell>
          <cell r="D25">
            <v>20600</v>
          </cell>
        </row>
        <row r="27">
          <cell r="A27" t="str">
            <v xml:space="preserve"> 直　壁　900× 900</v>
          </cell>
          <cell r="B27">
            <v>29600</v>
          </cell>
          <cell r="C27">
            <v>29500</v>
          </cell>
          <cell r="D27">
            <v>29500</v>
          </cell>
        </row>
        <row r="29">
          <cell r="A29" t="str">
            <v xml:space="preserve"> 直　壁　900×1200</v>
          </cell>
          <cell r="B29">
            <v>38300</v>
          </cell>
          <cell r="C29">
            <v>38200</v>
          </cell>
          <cell r="D29">
            <v>38200</v>
          </cell>
        </row>
        <row r="31">
          <cell r="A31" t="str">
            <v xml:space="preserve"> 直　壁　900×1500</v>
          </cell>
          <cell r="B31">
            <v>47200</v>
          </cell>
          <cell r="C31">
            <v>47400</v>
          </cell>
          <cell r="D31">
            <v>47300</v>
          </cell>
        </row>
        <row r="33">
          <cell r="A33" t="str">
            <v xml:space="preserve"> 直　壁　900×1800</v>
          </cell>
          <cell r="B33">
            <v>56000</v>
          </cell>
          <cell r="C33">
            <v>56100</v>
          </cell>
          <cell r="D33">
            <v>56000</v>
          </cell>
        </row>
        <row r="34">
          <cell r="D34" t="str">
            <v>経済調査会</v>
          </cell>
        </row>
        <row r="35">
          <cell r="A35" t="str">
            <v xml:space="preserve"> 直　壁　900×2100</v>
          </cell>
          <cell r="B35">
            <v>0</v>
          </cell>
          <cell r="C35">
            <v>0</v>
          </cell>
          <cell r="D35">
            <v>63900</v>
          </cell>
        </row>
        <row r="37">
          <cell r="A37" t="str">
            <v xml:space="preserve"> 駆体ブロック　900× 600</v>
          </cell>
          <cell r="B37">
            <v>21500</v>
          </cell>
          <cell r="C37">
            <v>21400</v>
          </cell>
          <cell r="D37">
            <v>21400</v>
          </cell>
        </row>
        <row r="39">
          <cell r="A39" t="str">
            <v xml:space="preserve"> 駆体ブロック　900× 900</v>
          </cell>
          <cell r="B39">
            <v>30400</v>
          </cell>
          <cell r="C39">
            <v>30400</v>
          </cell>
          <cell r="D39">
            <v>30400</v>
          </cell>
        </row>
        <row r="41">
          <cell r="A41" t="str">
            <v xml:space="preserve"> 駆体ブロック　900×1200</v>
          </cell>
          <cell r="B41">
            <v>39100</v>
          </cell>
          <cell r="C41">
            <v>39000</v>
          </cell>
          <cell r="D41">
            <v>39000</v>
          </cell>
        </row>
        <row r="43">
          <cell r="A43" t="str">
            <v xml:space="preserve"> 駆体ブロック　900×1500</v>
          </cell>
          <cell r="B43">
            <v>48000</v>
          </cell>
          <cell r="C43">
            <v>47900</v>
          </cell>
          <cell r="D43">
            <v>47900</v>
          </cell>
        </row>
        <row r="45">
          <cell r="A45" t="str">
            <v xml:space="preserve"> 駆体ブロック　900×1800</v>
          </cell>
          <cell r="B45">
            <v>56800</v>
          </cell>
          <cell r="C45">
            <v>56700</v>
          </cell>
          <cell r="D45">
            <v>56700</v>
          </cell>
        </row>
        <row r="46">
          <cell r="D46" t="str">
            <v>経済調査会</v>
          </cell>
        </row>
        <row r="47">
          <cell r="A47" t="str">
            <v xml:space="preserve"> 駆体ブロック　900×2100</v>
          </cell>
          <cell r="B47">
            <v>0</v>
          </cell>
          <cell r="C47">
            <v>0</v>
          </cell>
          <cell r="D47">
            <v>66600</v>
          </cell>
        </row>
        <row r="49">
          <cell r="A49" t="str">
            <v xml:space="preserve"> 底　版　　13cm</v>
          </cell>
          <cell r="B49">
            <v>16200</v>
          </cell>
          <cell r="C49">
            <v>16800</v>
          </cell>
          <cell r="D49">
            <v>16500</v>
          </cell>
        </row>
        <row r="52">
          <cell r="A52" t="str">
            <v>＜＜　那　覇　市　役　所　＞＞</v>
          </cell>
        </row>
      </sheetData>
      <sheetData sheetId="8" refreshError="1"/>
      <sheetData sheetId="9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費"/>
      <sheetName val="入路仕訳"/>
      <sheetName val="入路内訳"/>
      <sheetName val="代価表"/>
      <sheetName val="磁気探査代価"/>
      <sheetName val="積上共通仮設"/>
      <sheetName val="三社見積比較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明細書(特殊排水)"/>
    </sheetNames>
    <sheetDataSet>
      <sheetData sheetId="0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内訳書"/>
      <sheetName val="内訳書 1～12"/>
      <sheetName val="内訳書 13～23"/>
      <sheetName val="代価表"/>
      <sheetName val="杭比較"/>
      <sheetName val="Ａ"/>
      <sheetName val="解体代価表 "/>
      <sheetName val="廃材比較表 "/>
      <sheetName val="比較表"/>
      <sheetName val="表紙･番号"/>
      <sheetName val="数量１"/>
      <sheetName val="数量２"/>
      <sheetName val="数量４"/>
      <sheetName val="鉄筋数量"/>
      <sheetName val="変更仕訳書"/>
      <sheetName val="変更内訳"/>
      <sheetName val="単価24-04"/>
      <sheetName val="数量規格"/>
      <sheetName val="ｼｯｸﾊｳｽ材料表"/>
      <sheetName val="鋼製建具比較表２"/>
      <sheetName val="数量３"/>
      <sheetName val="数量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6">
          <cell r="B6">
            <v>1</v>
          </cell>
          <cell r="C6" t="str">
            <v xml:space="preserve"> 特殊作業員</v>
          </cell>
          <cell r="D6" t="str">
            <v/>
          </cell>
          <cell r="E6" t="str">
            <v/>
          </cell>
          <cell r="F6" t="str">
            <v/>
          </cell>
          <cell r="G6" t="str">
            <v>人</v>
          </cell>
        </row>
        <row r="7">
          <cell r="B7">
            <v>2</v>
          </cell>
          <cell r="C7" t="str">
            <v xml:space="preserve"> 普通作業員</v>
          </cell>
          <cell r="D7" t="str">
            <v/>
          </cell>
          <cell r="E7" t="str">
            <v/>
          </cell>
          <cell r="F7" t="str">
            <v/>
          </cell>
          <cell r="G7" t="str">
            <v>人</v>
          </cell>
        </row>
        <row r="8">
          <cell r="B8">
            <v>3</v>
          </cell>
          <cell r="C8" t="str">
            <v xml:space="preserve"> 軽作業員</v>
          </cell>
          <cell r="D8" t="str">
            <v/>
          </cell>
          <cell r="E8" t="str">
            <v/>
          </cell>
          <cell r="F8" t="str">
            <v/>
          </cell>
          <cell r="G8" t="str">
            <v>人</v>
          </cell>
        </row>
        <row r="9">
          <cell r="B9">
            <v>4</v>
          </cell>
          <cell r="C9" t="str">
            <v xml:space="preserve"> 造 園 工</v>
          </cell>
          <cell r="D9" t="str">
            <v/>
          </cell>
          <cell r="E9" t="str">
            <v/>
          </cell>
          <cell r="F9" t="str">
            <v/>
          </cell>
          <cell r="G9" t="str">
            <v>人</v>
          </cell>
        </row>
        <row r="10">
          <cell r="B10">
            <v>5</v>
          </cell>
          <cell r="C10" t="str">
            <v xml:space="preserve"> 法 面 工</v>
          </cell>
          <cell r="D10" t="str">
            <v/>
          </cell>
          <cell r="E10" t="str">
            <v/>
          </cell>
          <cell r="F10" t="str">
            <v/>
          </cell>
          <cell r="G10" t="str">
            <v>人</v>
          </cell>
        </row>
        <row r="11">
          <cell r="B11">
            <v>6</v>
          </cell>
          <cell r="C11" t="str">
            <v xml:space="preserve"> と び 工</v>
          </cell>
          <cell r="D11" t="str">
            <v/>
          </cell>
          <cell r="E11" t="str">
            <v/>
          </cell>
          <cell r="F11" t="str">
            <v/>
          </cell>
          <cell r="G11" t="str">
            <v>人</v>
          </cell>
        </row>
        <row r="12">
          <cell r="B12">
            <v>7</v>
          </cell>
          <cell r="C12" t="str">
            <v xml:space="preserve"> 石　　工</v>
          </cell>
          <cell r="D12" t="str">
            <v/>
          </cell>
          <cell r="E12" t="str">
            <v/>
          </cell>
          <cell r="F12" t="str">
            <v/>
          </cell>
          <cell r="G12" t="str">
            <v>人</v>
          </cell>
        </row>
        <row r="13">
          <cell r="B13">
            <v>8</v>
          </cell>
          <cell r="C13" t="str">
            <v xml:space="preserve"> ブロック工</v>
          </cell>
          <cell r="D13" t="str">
            <v/>
          </cell>
          <cell r="E13" t="str">
            <v/>
          </cell>
          <cell r="F13" t="str">
            <v/>
          </cell>
          <cell r="G13" t="str">
            <v>人</v>
          </cell>
        </row>
        <row r="14">
          <cell r="B14">
            <v>9</v>
          </cell>
          <cell r="C14" t="str">
            <v xml:space="preserve"> 電　　工</v>
          </cell>
          <cell r="D14" t="str">
            <v/>
          </cell>
          <cell r="E14" t="str">
            <v/>
          </cell>
          <cell r="F14" t="str">
            <v/>
          </cell>
          <cell r="G14" t="str">
            <v>人</v>
          </cell>
        </row>
        <row r="15">
          <cell r="B15">
            <v>10</v>
          </cell>
          <cell r="C15" t="str">
            <v xml:space="preserve"> 鉄 筋 工</v>
          </cell>
          <cell r="D15" t="str">
            <v/>
          </cell>
          <cell r="E15" t="str">
            <v/>
          </cell>
          <cell r="F15" t="str">
            <v/>
          </cell>
          <cell r="G15" t="str">
            <v>人</v>
          </cell>
        </row>
        <row r="16">
          <cell r="B16">
            <v>11</v>
          </cell>
          <cell r="C16" t="str">
            <v xml:space="preserve"> 鉄 骨 工</v>
          </cell>
          <cell r="D16" t="str">
            <v/>
          </cell>
          <cell r="E16" t="str">
            <v/>
          </cell>
          <cell r="F16" t="str">
            <v/>
          </cell>
          <cell r="G16" t="str">
            <v>人</v>
          </cell>
        </row>
        <row r="17">
          <cell r="B17">
            <v>12</v>
          </cell>
          <cell r="C17" t="str">
            <v xml:space="preserve"> 塗 装 工</v>
          </cell>
          <cell r="D17" t="str">
            <v/>
          </cell>
          <cell r="E17" t="str">
            <v/>
          </cell>
          <cell r="F17" t="str">
            <v/>
          </cell>
          <cell r="G17" t="str">
            <v>人</v>
          </cell>
        </row>
        <row r="18">
          <cell r="B18">
            <v>13</v>
          </cell>
          <cell r="C18" t="str">
            <v xml:space="preserve"> 溶 接 工</v>
          </cell>
          <cell r="D18" t="str">
            <v/>
          </cell>
          <cell r="E18" t="str">
            <v/>
          </cell>
          <cell r="F18" t="str">
            <v/>
          </cell>
          <cell r="G18" t="str">
            <v>人</v>
          </cell>
        </row>
        <row r="19">
          <cell r="B19">
            <v>14</v>
          </cell>
          <cell r="C19" t="str">
            <v xml:space="preserve"> 運転手（特殊）</v>
          </cell>
          <cell r="D19" t="str">
            <v/>
          </cell>
          <cell r="E19" t="str">
            <v/>
          </cell>
          <cell r="F19" t="str">
            <v/>
          </cell>
          <cell r="G19" t="str">
            <v>人</v>
          </cell>
        </row>
        <row r="20">
          <cell r="B20">
            <v>15</v>
          </cell>
          <cell r="C20" t="str">
            <v xml:space="preserve"> 運転手（一般）</v>
          </cell>
          <cell r="D20" t="str">
            <v/>
          </cell>
          <cell r="E20" t="str">
            <v/>
          </cell>
          <cell r="F20" t="str">
            <v/>
          </cell>
          <cell r="G20" t="str">
            <v>人</v>
          </cell>
        </row>
        <row r="21">
          <cell r="B21">
            <v>16</v>
          </cell>
          <cell r="C21" t="str">
            <v xml:space="preserve"> 潜かん工</v>
          </cell>
          <cell r="D21" t="str">
            <v/>
          </cell>
          <cell r="E21" t="str">
            <v/>
          </cell>
          <cell r="F21" t="str">
            <v/>
          </cell>
          <cell r="G21" t="str">
            <v>人</v>
          </cell>
        </row>
        <row r="22">
          <cell r="B22">
            <v>17</v>
          </cell>
          <cell r="C22" t="str">
            <v xml:space="preserve"> 世話役（潜かん）</v>
          </cell>
          <cell r="D22" t="str">
            <v/>
          </cell>
          <cell r="E22" t="str">
            <v/>
          </cell>
          <cell r="F22" t="str">
            <v/>
          </cell>
          <cell r="G22" t="str">
            <v>人</v>
          </cell>
        </row>
        <row r="23">
          <cell r="B23">
            <v>18</v>
          </cell>
          <cell r="C23" t="str">
            <v xml:space="preserve"> さく岩工</v>
          </cell>
          <cell r="D23" t="str">
            <v/>
          </cell>
          <cell r="E23" t="str">
            <v/>
          </cell>
          <cell r="F23" t="str">
            <v/>
          </cell>
          <cell r="G23" t="str">
            <v>人</v>
          </cell>
        </row>
        <row r="24">
          <cell r="B24">
            <v>19</v>
          </cell>
          <cell r="C24" t="str">
            <v xml:space="preserve"> ﾄﾝﾈﾙ特殊工</v>
          </cell>
          <cell r="D24" t="str">
            <v/>
          </cell>
          <cell r="E24" t="str">
            <v/>
          </cell>
          <cell r="F24" t="str">
            <v/>
          </cell>
          <cell r="G24" t="str">
            <v>人</v>
          </cell>
        </row>
        <row r="25">
          <cell r="B25">
            <v>20</v>
          </cell>
          <cell r="C25" t="str">
            <v xml:space="preserve"> ﾄﾝﾈﾙ作業員</v>
          </cell>
          <cell r="D25" t="str">
            <v/>
          </cell>
          <cell r="E25" t="str">
            <v/>
          </cell>
          <cell r="F25" t="str">
            <v/>
          </cell>
          <cell r="G25" t="str">
            <v>人</v>
          </cell>
        </row>
        <row r="26">
          <cell r="B26">
            <v>21</v>
          </cell>
          <cell r="C26" t="str">
            <v xml:space="preserve"> 世話役（ﾄﾝﾈﾙ）</v>
          </cell>
          <cell r="D26" t="str">
            <v/>
          </cell>
          <cell r="E26" t="str">
            <v/>
          </cell>
          <cell r="F26" t="str">
            <v/>
          </cell>
          <cell r="G26" t="str">
            <v>人</v>
          </cell>
        </row>
        <row r="27">
          <cell r="B27">
            <v>22</v>
          </cell>
          <cell r="C27" t="str">
            <v xml:space="preserve"> 橋梁特殊工</v>
          </cell>
          <cell r="D27" t="str">
            <v/>
          </cell>
          <cell r="E27" t="str">
            <v/>
          </cell>
          <cell r="F27" t="str">
            <v/>
          </cell>
          <cell r="G27" t="str">
            <v>人</v>
          </cell>
        </row>
        <row r="28">
          <cell r="B28">
            <v>23</v>
          </cell>
          <cell r="C28" t="str">
            <v xml:space="preserve"> 橋梁塗装工</v>
          </cell>
          <cell r="D28" t="str">
            <v/>
          </cell>
          <cell r="E28" t="str">
            <v/>
          </cell>
          <cell r="F28" t="str">
            <v/>
          </cell>
          <cell r="G28" t="str">
            <v>人</v>
          </cell>
        </row>
        <row r="29">
          <cell r="B29">
            <v>24</v>
          </cell>
          <cell r="C29" t="str">
            <v xml:space="preserve"> 世話役（橋梁）</v>
          </cell>
          <cell r="D29" t="str">
            <v/>
          </cell>
          <cell r="E29" t="str">
            <v/>
          </cell>
          <cell r="F29" t="str">
            <v/>
          </cell>
          <cell r="G29" t="str">
            <v>人</v>
          </cell>
        </row>
        <row r="30">
          <cell r="B30">
            <v>25</v>
          </cell>
          <cell r="C30" t="str">
            <v xml:space="preserve"> 世話役（一般土木）</v>
          </cell>
          <cell r="D30" t="str">
            <v/>
          </cell>
          <cell r="E30" t="str">
            <v/>
          </cell>
          <cell r="F30" t="str">
            <v/>
          </cell>
          <cell r="G30" t="str">
            <v>人</v>
          </cell>
        </row>
        <row r="31">
          <cell r="B31">
            <v>26</v>
          </cell>
          <cell r="C31" t="str">
            <v xml:space="preserve"> 高級船員</v>
          </cell>
          <cell r="D31" t="str">
            <v/>
          </cell>
          <cell r="E31" t="str">
            <v/>
          </cell>
          <cell r="F31" t="str">
            <v/>
          </cell>
          <cell r="G31" t="str">
            <v>人</v>
          </cell>
        </row>
        <row r="32">
          <cell r="B32">
            <v>27</v>
          </cell>
          <cell r="C32" t="str">
            <v xml:space="preserve"> 普通船員</v>
          </cell>
          <cell r="D32" t="str">
            <v/>
          </cell>
          <cell r="E32" t="str">
            <v/>
          </cell>
          <cell r="F32" t="str">
            <v/>
          </cell>
          <cell r="G32" t="str">
            <v>人</v>
          </cell>
        </row>
        <row r="33">
          <cell r="B33">
            <v>28</v>
          </cell>
          <cell r="C33" t="str">
            <v xml:space="preserve"> 潜 水 士</v>
          </cell>
          <cell r="D33" t="str">
            <v/>
          </cell>
          <cell r="E33" t="str">
            <v/>
          </cell>
          <cell r="F33" t="str">
            <v/>
          </cell>
          <cell r="G33" t="str">
            <v>人</v>
          </cell>
        </row>
        <row r="34">
          <cell r="B34">
            <v>29</v>
          </cell>
          <cell r="C34" t="str">
            <v xml:space="preserve"> 潜水連絡員</v>
          </cell>
          <cell r="D34" t="str">
            <v/>
          </cell>
          <cell r="E34" t="str">
            <v/>
          </cell>
          <cell r="F34" t="str">
            <v/>
          </cell>
          <cell r="G34" t="str">
            <v>人</v>
          </cell>
        </row>
        <row r="35">
          <cell r="B35">
            <v>30</v>
          </cell>
          <cell r="C35" t="str">
            <v xml:space="preserve"> 潜水送気員</v>
          </cell>
          <cell r="D35" t="str">
            <v/>
          </cell>
          <cell r="E35" t="str">
            <v/>
          </cell>
          <cell r="F35" t="str">
            <v/>
          </cell>
          <cell r="G35" t="str">
            <v>人</v>
          </cell>
        </row>
        <row r="36">
          <cell r="B36">
            <v>31</v>
          </cell>
          <cell r="C36" t="str">
            <v xml:space="preserve"> 山林砂防工</v>
          </cell>
          <cell r="D36" t="str">
            <v/>
          </cell>
          <cell r="E36" t="str">
            <v/>
          </cell>
          <cell r="F36" t="str">
            <v/>
          </cell>
          <cell r="G36" t="str">
            <v>人</v>
          </cell>
        </row>
        <row r="37">
          <cell r="B37">
            <v>32</v>
          </cell>
          <cell r="C37" t="str">
            <v xml:space="preserve"> 軌 道 工</v>
          </cell>
          <cell r="D37" t="str">
            <v/>
          </cell>
          <cell r="E37" t="str">
            <v/>
          </cell>
          <cell r="F37" t="str">
            <v/>
          </cell>
          <cell r="G37" t="str">
            <v>人</v>
          </cell>
        </row>
        <row r="38">
          <cell r="B38">
            <v>33</v>
          </cell>
          <cell r="C38" t="str">
            <v xml:space="preserve"> 型 枠 工</v>
          </cell>
          <cell r="D38" t="str">
            <v/>
          </cell>
          <cell r="E38" t="str">
            <v/>
          </cell>
          <cell r="F38" t="str">
            <v/>
          </cell>
          <cell r="G38" t="str">
            <v>人</v>
          </cell>
        </row>
        <row r="39">
          <cell r="B39">
            <v>34</v>
          </cell>
          <cell r="C39" t="str">
            <v xml:space="preserve"> 大　　工</v>
          </cell>
          <cell r="D39" t="str">
            <v/>
          </cell>
          <cell r="E39" t="str">
            <v/>
          </cell>
          <cell r="F39" t="str">
            <v/>
          </cell>
          <cell r="G39" t="str">
            <v>人</v>
          </cell>
        </row>
        <row r="40">
          <cell r="B40">
            <v>35</v>
          </cell>
          <cell r="C40" t="str">
            <v xml:space="preserve"> 左　　官</v>
          </cell>
          <cell r="D40" t="str">
            <v/>
          </cell>
          <cell r="E40" t="str">
            <v/>
          </cell>
          <cell r="F40" t="str">
            <v/>
          </cell>
          <cell r="G40" t="str">
            <v>人</v>
          </cell>
        </row>
        <row r="41">
          <cell r="B41">
            <v>36</v>
          </cell>
          <cell r="C41" t="str">
            <v xml:space="preserve"> 配 管 工</v>
          </cell>
          <cell r="D41" t="str">
            <v/>
          </cell>
          <cell r="E41" t="str">
            <v/>
          </cell>
          <cell r="F41" t="str">
            <v/>
          </cell>
          <cell r="G41" t="str">
            <v>人</v>
          </cell>
        </row>
        <row r="42">
          <cell r="B42">
            <v>37</v>
          </cell>
          <cell r="C42" t="str">
            <v xml:space="preserve"> はつり工</v>
          </cell>
          <cell r="D42" t="str">
            <v/>
          </cell>
          <cell r="E42" t="str">
            <v/>
          </cell>
          <cell r="F42" t="str">
            <v/>
          </cell>
          <cell r="G42" t="str">
            <v>人</v>
          </cell>
        </row>
        <row r="43">
          <cell r="B43">
            <v>38</v>
          </cell>
          <cell r="C43" t="str">
            <v xml:space="preserve"> 防 水 工</v>
          </cell>
          <cell r="D43" t="str">
            <v/>
          </cell>
          <cell r="E43" t="str">
            <v/>
          </cell>
          <cell r="F43" t="str">
            <v/>
          </cell>
          <cell r="G43" t="str">
            <v>人</v>
          </cell>
        </row>
        <row r="44">
          <cell r="B44">
            <v>39</v>
          </cell>
          <cell r="C44" t="str">
            <v xml:space="preserve"> 板 金 工</v>
          </cell>
          <cell r="D44" t="str">
            <v/>
          </cell>
          <cell r="E44" t="str">
            <v/>
          </cell>
          <cell r="F44" t="str">
            <v/>
          </cell>
          <cell r="G44" t="str">
            <v>人</v>
          </cell>
        </row>
        <row r="45">
          <cell r="B45">
            <v>40</v>
          </cell>
          <cell r="C45" t="str">
            <v xml:space="preserve"> タイル工</v>
          </cell>
          <cell r="D45" t="str">
            <v/>
          </cell>
          <cell r="E45" t="str">
            <v/>
          </cell>
          <cell r="F45" t="str">
            <v/>
          </cell>
          <cell r="G45" t="str">
            <v>人</v>
          </cell>
        </row>
        <row r="46">
          <cell r="B46">
            <v>41</v>
          </cell>
          <cell r="C46" t="str">
            <v xml:space="preserve"> サッシ工</v>
          </cell>
          <cell r="D46" t="str">
            <v/>
          </cell>
          <cell r="E46" t="str">
            <v/>
          </cell>
          <cell r="F46" t="str">
            <v/>
          </cell>
          <cell r="G46" t="str">
            <v>人</v>
          </cell>
        </row>
        <row r="47">
          <cell r="B47">
            <v>42</v>
          </cell>
          <cell r="C47" t="str">
            <v xml:space="preserve"> 屋根ふき工</v>
          </cell>
          <cell r="D47" t="str">
            <v/>
          </cell>
          <cell r="E47" t="str">
            <v/>
          </cell>
          <cell r="F47" t="str">
            <v/>
          </cell>
          <cell r="G47" t="str">
            <v>人</v>
          </cell>
        </row>
        <row r="48">
          <cell r="B48">
            <v>43</v>
          </cell>
          <cell r="C48" t="str">
            <v xml:space="preserve"> 内 装 工</v>
          </cell>
          <cell r="D48" t="str">
            <v/>
          </cell>
          <cell r="E48" t="str">
            <v/>
          </cell>
          <cell r="F48" t="str">
            <v/>
          </cell>
          <cell r="G48" t="str">
            <v>人</v>
          </cell>
        </row>
        <row r="49">
          <cell r="B49">
            <v>44</v>
          </cell>
          <cell r="C49" t="str">
            <v xml:space="preserve"> ガラス工</v>
          </cell>
          <cell r="D49" t="str">
            <v/>
          </cell>
          <cell r="E49" t="str">
            <v/>
          </cell>
          <cell r="F49" t="str">
            <v/>
          </cell>
          <cell r="G49" t="str">
            <v>人</v>
          </cell>
        </row>
        <row r="50">
          <cell r="B50">
            <v>45</v>
          </cell>
          <cell r="C50" t="str">
            <v xml:space="preserve"> 交通誘導員</v>
          </cell>
          <cell r="D50" t="str">
            <v/>
          </cell>
          <cell r="E50" t="str">
            <v/>
          </cell>
          <cell r="F50" t="str">
            <v/>
          </cell>
          <cell r="G50" t="str">
            <v>人</v>
          </cell>
        </row>
        <row r="51">
          <cell r="B51">
            <v>46</v>
          </cell>
          <cell r="C51" t="str">
            <v xml:space="preserve"> 建 具 工</v>
          </cell>
          <cell r="D51" t="str">
            <v/>
          </cell>
          <cell r="E51" t="str">
            <v/>
          </cell>
          <cell r="F51" t="str">
            <v/>
          </cell>
          <cell r="G51" t="str">
            <v>人</v>
          </cell>
        </row>
        <row r="52">
          <cell r="B52">
            <v>47</v>
          </cell>
          <cell r="C52" t="str">
            <v xml:space="preserve"> ダクト工</v>
          </cell>
          <cell r="D52" t="str">
            <v/>
          </cell>
          <cell r="E52" t="str">
            <v/>
          </cell>
          <cell r="F52" t="str">
            <v/>
          </cell>
          <cell r="G52" t="str">
            <v>人</v>
          </cell>
        </row>
        <row r="53">
          <cell r="B53">
            <v>48</v>
          </cell>
          <cell r="C53" t="str">
            <v xml:space="preserve"> 保 温 工</v>
          </cell>
          <cell r="D53" t="str">
            <v/>
          </cell>
          <cell r="E53" t="str">
            <v/>
          </cell>
          <cell r="F53" t="str">
            <v/>
          </cell>
          <cell r="G53" t="str">
            <v>人</v>
          </cell>
        </row>
        <row r="54">
          <cell r="B54">
            <v>49</v>
          </cell>
          <cell r="C54" t="str">
            <v xml:space="preserve"> 建築ﾌﾞﾛｯｸ工</v>
          </cell>
          <cell r="D54" t="str">
            <v/>
          </cell>
          <cell r="E54" t="str">
            <v/>
          </cell>
          <cell r="F54" t="str">
            <v/>
          </cell>
          <cell r="G54" t="str">
            <v>人</v>
          </cell>
        </row>
        <row r="55">
          <cell r="B55">
            <v>50</v>
          </cell>
          <cell r="C55" t="str">
            <v xml:space="preserve"> 設備機械工</v>
          </cell>
          <cell r="D55" t="str">
            <v/>
          </cell>
          <cell r="E55" t="str">
            <v/>
          </cell>
          <cell r="F55" t="str">
            <v/>
          </cell>
          <cell r="G55" t="str">
            <v>人</v>
          </cell>
        </row>
        <row r="56">
          <cell r="B56">
            <v>100</v>
          </cell>
          <cell r="C56" t="str">
            <v>計</v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</row>
        <row r="57">
          <cell r="B57">
            <v>101</v>
          </cell>
          <cell r="C57" t="str">
            <v>小　　　計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</row>
        <row r="58">
          <cell r="B58">
            <v>102</v>
          </cell>
          <cell r="C58" t="str">
            <v>合　　　計</v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</row>
        <row r="59">
          <cell r="B59">
            <v>200</v>
          </cell>
          <cell r="C59" t="str">
            <v xml:space="preserve"> 仮　設　工　事</v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</row>
        <row r="60">
          <cell r="B60">
            <v>201</v>
          </cell>
          <cell r="C60" t="str">
            <v xml:space="preserve"> 土　　　工　事</v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</row>
        <row r="61">
          <cell r="B61">
            <v>202</v>
          </cell>
          <cell r="C61" t="str">
            <v xml:space="preserve"> 地　業　工　事</v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</row>
        <row r="62">
          <cell r="B62">
            <v>203</v>
          </cell>
          <cell r="C62" t="str">
            <v xml:space="preserve"> コンクリート工事</v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</row>
        <row r="63">
          <cell r="B63">
            <v>204</v>
          </cell>
          <cell r="C63" t="str">
            <v xml:space="preserve"> 型　枠　工　事</v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</row>
        <row r="64">
          <cell r="B64">
            <v>205</v>
          </cell>
          <cell r="C64" t="str">
            <v xml:space="preserve"> 鉄　筋　工　事</v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</row>
        <row r="65">
          <cell r="B65">
            <v>206</v>
          </cell>
          <cell r="C65" t="str">
            <v xml:space="preserve"> 鉄　骨　工　事</v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</row>
        <row r="66">
          <cell r="B66">
            <v>207</v>
          </cell>
          <cell r="C66" t="str">
            <v xml:space="preserve"> 既製コンクリート工事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</row>
        <row r="67">
          <cell r="B67">
            <v>208</v>
          </cell>
          <cell r="C67" t="str">
            <v xml:space="preserve"> 屋　根　工　事</v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</row>
        <row r="68">
          <cell r="B68">
            <v>209</v>
          </cell>
          <cell r="C68" t="str">
            <v xml:space="preserve"> 防　水　工　事</v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</row>
        <row r="69">
          <cell r="B69">
            <v>210</v>
          </cell>
          <cell r="C69" t="str">
            <v xml:space="preserve"> 石　　　工　事</v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</row>
        <row r="70">
          <cell r="B70">
            <v>211</v>
          </cell>
          <cell r="C70" t="str">
            <v xml:space="preserve"> タ イ ル 工　事</v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</row>
        <row r="71">
          <cell r="B71">
            <v>212</v>
          </cell>
          <cell r="C71" t="str">
            <v xml:space="preserve"> 左　官　工　事</v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</row>
        <row r="72">
          <cell r="B72">
            <v>213</v>
          </cell>
          <cell r="C72" t="str">
            <v xml:space="preserve"> 木　　　工　事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</row>
        <row r="73">
          <cell r="B73">
            <v>214</v>
          </cell>
          <cell r="C73" t="str">
            <v xml:space="preserve"> 金　属　工　事</v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</row>
        <row r="74">
          <cell r="B74">
            <v>215</v>
          </cell>
          <cell r="C74" t="str">
            <v xml:space="preserve"> 木 製 建 具 工　事</v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</row>
        <row r="75">
          <cell r="B75">
            <v>216</v>
          </cell>
          <cell r="C75" t="str">
            <v xml:space="preserve"> 金 属 製 建 具 工 事</v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</row>
        <row r="76">
          <cell r="B76">
            <v>217</v>
          </cell>
          <cell r="C76" t="str">
            <v xml:space="preserve"> ガ ラ ス 工　事</v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</row>
        <row r="77">
          <cell r="B77">
            <v>218</v>
          </cell>
          <cell r="C77" t="str">
            <v xml:space="preserve"> 塗　装　工　事</v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</row>
        <row r="78">
          <cell r="B78">
            <v>219</v>
          </cell>
          <cell r="C78" t="str">
            <v xml:space="preserve"> 内 外 装 工　事</v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</row>
        <row r="79">
          <cell r="B79">
            <v>220</v>
          </cell>
          <cell r="C79" t="str">
            <v xml:space="preserve"> 仕上ユニット工事</v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</row>
        <row r="80">
          <cell r="B80">
            <v>221</v>
          </cell>
          <cell r="C80" t="str">
            <v xml:space="preserve"> 雑　　　工　事</v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</row>
        <row r="81">
          <cell r="B81">
            <v>222</v>
          </cell>
          <cell r="C81" t="str">
            <v xml:space="preserve"> と り こ わ し 工 事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</row>
        <row r="82">
          <cell r="B82">
            <v>223</v>
          </cell>
          <cell r="C82" t="str">
            <v xml:space="preserve"> 構 内 舗 装 工 事</v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</row>
        <row r="83">
          <cell r="B83">
            <v>224</v>
          </cell>
          <cell r="C83" t="str">
            <v xml:space="preserve"> 植　栽　工　事</v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</row>
        <row r="84">
          <cell r="B84">
            <v>225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</row>
        <row r="85">
          <cell r="B85">
            <v>300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</row>
        <row r="86">
          <cell r="B86">
            <v>301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</row>
        <row r="87">
          <cell r="B87">
            <v>302</v>
          </cell>
          <cell r="C87" t="str">
            <v xml:space="preserve"> 現場搬入費</v>
          </cell>
          <cell r="D87" t="str">
            <v/>
          </cell>
          <cell r="E87" t="str">
            <v/>
          </cell>
          <cell r="F87" t="str">
            <v/>
          </cell>
          <cell r="G87" t="str">
            <v>式</v>
          </cell>
        </row>
        <row r="88">
          <cell r="B88">
            <v>303</v>
          </cell>
          <cell r="C88" t="str">
            <v xml:space="preserve"> 取付調整費</v>
          </cell>
          <cell r="D88" t="str">
            <v/>
          </cell>
          <cell r="E88" t="str">
            <v/>
          </cell>
          <cell r="F88" t="str">
            <v/>
          </cell>
          <cell r="G88" t="str">
            <v>式</v>
          </cell>
        </row>
        <row r="89">
          <cell r="B89">
            <v>304</v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</row>
        <row r="90">
          <cell r="B90">
            <v>351</v>
          </cell>
          <cell r="C90" t="str">
            <v>根　切　り</v>
          </cell>
          <cell r="E90" t="str">
            <v>つぼ､布堀 深さ2.5m程度</v>
          </cell>
          <cell r="G90" t="str">
            <v>m3</v>
          </cell>
        </row>
        <row r="91">
          <cell r="B91">
            <v>352</v>
          </cell>
          <cell r="C91" t="str">
            <v>床　付　け</v>
          </cell>
          <cell r="E91" t="str">
            <v>つぼ、布堀</v>
          </cell>
          <cell r="G91" t="str">
            <v>㎡</v>
          </cell>
        </row>
        <row r="92">
          <cell r="B92">
            <v>353</v>
          </cell>
          <cell r="C92" t="str">
            <v>根　切　り</v>
          </cell>
          <cell r="E92" t="str">
            <v>総堀 法付ｵｰﾌﾟﾝｶｯﾄ</v>
          </cell>
          <cell r="G92" t="str">
            <v>m3</v>
          </cell>
        </row>
        <row r="93">
          <cell r="B93">
            <v>354</v>
          </cell>
          <cell r="C93" t="str">
            <v>根　切　り</v>
          </cell>
          <cell r="E93" t="str">
            <v>総堀 自立山留め内</v>
          </cell>
          <cell r="G93" t="str">
            <v>m3</v>
          </cell>
        </row>
        <row r="94">
          <cell r="B94">
            <v>355</v>
          </cell>
          <cell r="C94" t="str">
            <v>床　付　け</v>
          </cell>
          <cell r="E94" t="str">
            <v>総　　堀</v>
          </cell>
          <cell r="G94" t="str">
            <v>㎡</v>
          </cell>
        </row>
        <row r="95">
          <cell r="B95">
            <v>356</v>
          </cell>
          <cell r="C95" t="str">
            <v>す き と り</v>
          </cell>
          <cell r="E95" t="str">
            <v>H=300程度</v>
          </cell>
          <cell r="G95" t="str">
            <v>m3</v>
          </cell>
        </row>
        <row r="96">
          <cell r="B96">
            <v>357</v>
          </cell>
          <cell r="C96" t="str">
            <v>杭間ざらい</v>
          </cell>
          <cell r="E96" t="str">
            <v>既製ｺﾝｸﾘｰﾄ杭 φ350～600</v>
          </cell>
          <cell r="G96" t="str">
            <v>本</v>
          </cell>
        </row>
        <row r="97">
          <cell r="B97">
            <v>358</v>
          </cell>
          <cell r="C97" t="str">
            <v>埋　戻　し</v>
          </cell>
          <cell r="E97" t="str">
            <v>発 生 土</v>
          </cell>
          <cell r="G97" t="str">
            <v>m3</v>
          </cell>
        </row>
        <row r="98">
          <cell r="B98">
            <v>359</v>
          </cell>
          <cell r="C98" t="str">
            <v>機械運搬費</v>
          </cell>
          <cell r="E98" t="str">
            <v>片道30km以内 ﾊﾞｯｸﾎｳ</v>
          </cell>
          <cell r="G98" t="str">
            <v>往復</v>
          </cell>
        </row>
        <row r="99">
          <cell r="B99">
            <v>360</v>
          </cell>
        </row>
        <row r="100">
          <cell r="B100">
            <v>400</v>
          </cell>
          <cell r="C100" t="str">
            <v>ｺﾝｸﾘｰﾄ打設手間</v>
          </cell>
          <cell r="E100" t="str">
            <v>ﾎﾟﾝﾌﾟ打ち</v>
          </cell>
          <cell r="G100" t="str">
            <v>m3</v>
          </cell>
        </row>
        <row r="101">
          <cell r="B101">
            <v>401</v>
          </cell>
          <cell r="C101" t="str">
            <v>ｺﾝｸﾘｰﾄﾎﾟﾝﾌﾟ圧送</v>
          </cell>
          <cell r="E101" t="str">
            <v>圧送基本料金</v>
          </cell>
          <cell r="G101" t="str">
            <v>回</v>
          </cell>
        </row>
        <row r="102">
          <cell r="B102">
            <v>402</v>
          </cell>
          <cell r="C102" t="str">
            <v>ｺﾝｸﾘｰﾄﾎﾟﾝﾌﾟ圧送</v>
          </cell>
          <cell r="E102" t="str">
            <v>圧送料金</v>
          </cell>
          <cell r="G102" t="str">
            <v>m3</v>
          </cell>
        </row>
        <row r="103">
          <cell r="B103">
            <v>403</v>
          </cell>
          <cell r="C103" t="str">
            <v>ｺﾝｸﾘｰﾄ打設手間</v>
          </cell>
          <cell r="E103" t="str">
            <v>ﾎﾟﾝﾌﾟ打ち</v>
          </cell>
          <cell r="G103" t="str">
            <v>m3</v>
          </cell>
        </row>
        <row r="104">
          <cell r="B104">
            <v>404</v>
          </cell>
          <cell r="C104" t="str">
            <v>ｺﾝｸﾘｰﾄﾎﾟﾝﾌﾟ圧送</v>
          </cell>
          <cell r="E104" t="str">
            <v>圧送基本料金</v>
          </cell>
          <cell r="G104" t="str">
            <v>回</v>
          </cell>
        </row>
        <row r="105">
          <cell r="B105">
            <v>405</v>
          </cell>
          <cell r="C105" t="str">
            <v>ｺﾝｸﾘｰﾄﾎﾟﾝﾌﾟ圧送</v>
          </cell>
          <cell r="E105" t="str">
            <v>圧送料金</v>
          </cell>
          <cell r="G105" t="str">
            <v>m3</v>
          </cell>
        </row>
        <row r="106">
          <cell r="B106">
            <v>406</v>
          </cell>
          <cell r="C106" t="str">
            <v>ｺﾝｸﾘｰﾄ打設手間</v>
          </cell>
          <cell r="E106" t="str">
            <v>ﾎﾟﾝﾌﾟ打ち</v>
          </cell>
          <cell r="G106" t="str">
            <v>m3</v>
          </cell>
        </row>
        <row r="107">
          <cell r="B107">
            <v>407</v>
          </cell>
          <cell r="C107" t="str">
            <v>ｺﾝｸﾘｰﾄﾎﾟﾝﾌﾟ圧送</v>
          </cell>
          <cell r="E107" t="str">
            <v>圧送基本料金</v>
          </cell>
          <cell r="G107" t="str">
            <v>回</v>
          </cell>
        </row>
        <row r="108">
          <cell r="B108">
            <v>408</v>
          </cell>
          <cell r="C108" t="str">
            <v>ｺﾝｸﾘｰﾄﾎﾟﾝﾌﾟ圧送</v>
          </cell>
          <cell r="E108" t="str">
            <v>圧送料金</v>
          </cell>
          <cell r="G108" t="str">
            <v>m3</v>
          </cell>
        </row>
        <row r="109">
          <cell r="B109">
            <v>409</v>
          </cell>
          <cell r="C109" t="str">
            <v>ｺﾝｸﾘｰﾄ打設手間</v>
          </cell>
          <cell r="E109" t="str">
            <v>ﾎﾟﾝﾌﾟ打ち</v>
          </cell>
          <cell r="G109" t="str">
            <v>m3</v>
          </cell>
        </row>
        <row r="110">
          <cell r="B110">
            <v>410</v>
          </cell>
          <cell r="C110" t="str">
            <v>ｺﾝｸﾘｰﾄﾎﾟﾝﾌﾟ圧送</v>
          </cell>
          <cell r="E110" t="str">
            <v>圧送基本料金</v>
          </cell>
          <cell r="G110" t="str">
            <v>回</v>
          </cell>
        </row>
        <row r="111">
          <cell r="B111">
            <v>411</v>
          </cell>
          <cell r="C111" t="str">
            <v>ｺﾝｸﾘｰﾄﾎﾟﾝﾌﾟ圧送</v>
          </cell>
          <cell r="E111" t="str">
            <v>圧送料金</v>
          </cell>
          <cell r="G111" t="str">
            <v>m3</v>
          </cell>
        </row>
        <row r="112">
          <cell r="B112">
            <v>412</v>
          </cell>
          <cell r="C112" t="str">
            <v>ｺﾝｸﾘｰﾄ打設手間</v>
          </cell>
          <cell r="E112" t="str">
            <v>人　力</v>
          </cell>
          <cell r="G112" t="str">
            <v>m3</v>
          </cell>
        </row>
        <row r="113">
          <cell r="B113">
            <v>413</v>
          </cell>
        </row>
        <row r="114">
          <cell r="B114">
            <v>500</v>
          </cell>
          <cell r="C114" t="str">
            <v>普通型枠合板</v>
          </cell>
          <cell r="E114" t="str">
            <v>基　礎　部</v>
          </cell>
          <cell r="F114" t="str">
            <v/>
          </cell>
          <cell r="G114" t="str">
            <v>㎡</v>
          </cell>
        </row>
        <row r="115">
          <cell r="B115">
            <v>501</v>
          </cell>
          <cell r="C115" t="str">
            <v>普通型枠合板</v>
          </cell>
          <cell r="E115" t="str">
            <v>地 下 軸 部</v>
          </cell>
          <cell r="F115" t="str">
            <v/>
          </cell>
          <cell r="G115" t="str">
            <v>㎡</v>
          </cell>
        </row>
        <row r="116">
          <cell r="B116">
            <v>502</v>
          </cell>
          <cell r="C116" t="str">
            <v>普通型枠合板</v>
          </cell>
          <cell r="E116" t="str">
            <v>ﾗｰﾒﾝ構造・地上軸部　階高2.8m程度</v>
          </cell>
          <cell r="G116" t="str">
            <v>㎡</v>
          </cell>
        </row>
        <row r="117">
          <cell r="B117">
            <v>503</v>
          </cell>
          <cell r="C117" t="str">
            <v>普通型枠合板</v>
          </cell>
          <cell r="E117" t="str">
            <v>ﾗｰﾒﾝ構造・地上軸部　階高3.5～4.0m程度</v>
          </cell>
          <cell r="G117" t="str">
            <v>㎡</v>
          </cell>
        </row>
        <row r="118">
          <cell r="B118">
            <v>504</v>
          </cell>
          <cell r="C118" t="str">
            <v>打放合板型枠</v>
          </cell>
          <cell r="E118" t="str">
            <v>B種　ﾗｰﾒﾝ構造・地上軸部</v>
          </cell>
          <cell r="G118" t="str">
            <v>㎡</v>
          </cell>
        </row>
        <row r="119">
          <cell r="B119">
            <v>505</v>
          </cell>
          <cell r="C119" t="str">
            <v>打放合板型枠</v>
          </cell>
          <cell r="E119" t="str">
            <v>C種　ﾗｰﾒﾝ構造・地上軸部</v>
          </cell>
          <cell r="G119" t="str">
            <v>㎡</v>
          </cell>
        </row>
        <row r="120">
          <cell r="B120">
            <v>506</v>
          </cell>
          <cell r="C120" t="str">
            <v>普通型枠合板</v>
          </cell>
          <cell r="E120" t="str">
            <v>壁式構造・地上軸部</v>
          </cell>
          <cell r="G120" t="str">
            <v>㎡</v>
          </cell>
        </row>
        <row r="121">
          <cell r="B121">
            <v>507</v>
          </cell>
          <cell r="C121" t="str">
            <v>打放合板型枠</v>
          </cell>
          <cell r="E121" t="str">
            <v>B種　壁式構造・地上軸部</v>
          </cell>
          <cell r="G121" t="str">
            <v>㎡</v>
          </cell>
        </row>
        <row r="122">
          <cell r="B122">
            <v>508</v>
          </cell>
          <cell r="C122" t="str">
            <v>打放合板型枠</v>
          </cell>
          <cell r="E122" t="str">
            <v>C種　壁式構造・地上軸部</v>
          </cell>
          <cell r="G122" t="str">
            <v>㎡</v>
          </cell>
        </row>
        <row r="123">
          <cell r="B123">
            <v>509</v>
          </cell>
          <cell r="C123" t="str">
            <v>型枠運搬費</v>
          </cell>
          <cell r="E123" t="str">
            <v>基準距離30km以内　4t車</v>
          </cell>
          <cell r="G123" t="str">
            <v>㎡</v>
          </cell>
        </row>
        <row r="124">
          <cell r="B124">
            <v>510</v>
          </cell>
          <cell r="C124" t="str">
            <v>型枠運搬費</v>
          </cell>
          <cell r="E124" t="str">
            <v>基準距離30km以内　10t車</v>
          </cell>
          <cell r="G124" t="str">
            <v>㎡</v>
          </cell>
        </row>
        <row r="125">
          <cell r="B125">
            <v>511</v>
          </cell>
        </row>
        <row r="126">
          <cell r="B126">
            <v>512</v>
          </cell>
        </row>
        <row r="127">
          <cell r="B127">
            <v>600</v>
          </cell>
          <cell r="C127" t="str">
            <v>異形棒鋼</v>
          </cell>
          <cell r="E127" t="str">
            <v>SD295A D10</v>
          </cell>
          <cell r="G127" t="str">
            <v>ｔ</v>
          </cell>
        </row>
        <row r="128">
          <cell r="B128">
            <v>601</v>
          </cell>
          <cell r="C128" t="str">
            <v>異形棒鋼</v>
          </cell>
          <cell r="E128" t="str">
            <v>SD295A D13</v>
          </cell>
          <cell r="G128" t="str">
            <v>ｔ</v>
          </cell>
        </row>
        <row r="129">
          <cell r="B129">
            <v>602</v>
          </cell>
          <cell r="C129" t="str">
            <v>異形棒鋼</v>
          </cell>
          <cell r="E129" t="str">
            <v>SD295A D16</v>
          </cell>
          <cell r="G129" t="str">
            <v>ｔ</v>
          </cell>
        </row>
        <row r="130">
          <cell r="B130">
            <v>603</v>
          </cell>
          <cell r="C130" t="str">
            <v>異形棒鋼</v>
          </cell>
          <cell r="E130" t="str">
            <v>SD345 D19</v>
          </cell>
          <cell r="G130" t="str">
            <v>ｔ</v>
          </cell>
        </row>
        <row r="131">
          <cell r="B131">
            <v>604</v>
          </cell>
          <cell r="C131" t="str">
            <v>異形棒鋼</v>
          </cell>
          <cell r="E131" t="str">
            <v>SD345 D22</v>
          </cell>
          <cell r="G131" t="str">
            <v>ｔ</v>
          </cell>
        </row>
        <row r="132">
          <cell r="B132">
            <v>605</v>
          </cell>
          <cell r="C132" t="str">
            <v>異形棒鋼</v>
          </cell>
          <cell r="E132" t="str">
            <v>SD345 D25</v>
          </cell>
          <cell r="G132" t="str">
            <v>ｔ</v>
          </cell>
        </row>
        <row r="133">
          <cell r="B133">
            <v>606</v>
          </cell>
          <cell r="C133" t="str">
            <v>異形棒鋼</v>
          </cell>
          <cell r="E133" t="str">
            <v>SD345 D29</v>
          </cell>
          <cell r="G133" t="str">
            <v>ｔ</v>
          </cell>
        </row>
        <row r="134">
          <cell r="B134">
            <v>607</v>
          </cell>
          <cell r="C134" t="str">
            <v>異形棒鋼</v>
          </cell>
          <cell r="E134" t="str">
            <v>SD345 D32</v>
          </cell>
          <cell r="G134" t="str">
            <v>ｔ</v>
          </cell>
        </row>
        <row r="135">
          <cell r="B135">
            <v>608</v>
          </cell>
          <cell r="C135" t="str">
            <v>鉄筋加工・組立</v>
          </cell>
          <cell r="E135" t="str">
            <v>RC ﾗｰﾒﾝ構造</v>
          </cell>
          <cell r="G135" t="str">
            <v>ｔ</v>
          </cell>
        </row>
        <row r="136">
          <cell r="B136">
            <v>609</v>
          </cell>
          <cell r="C136" t="str">
            <v>鉄筋加工・組立</v>
          </cell>
          <cell r="E136" t="str">
            <v>SRC ﾗｰﾒﾝ構造</v>
          </cell>
          <cell r="G136" t="str">
            <v>ｔ</v>
          </cell>
        </row>
        <row r="137">
          <cell r="B137">
            <v>610</v>
          </cell>
          <cell r="C137" t="str">
            <v>鉄筋加工・組立</v>
          </cell>
          <cell r="E137" t="str">
            <v>RC 壁構造</v>
          </cell>
          <cell r="G137" t="str">
            <v>ｔ</v>
          </cell>
        </row>
        <row r="138">
          <cell r="B138">
            <v>611</v>
          </cell>
          <cell r="C138" t="str">
            <v>ｽﾊﾟｲﾗﾙﾌｰﾌﾟ取付け</v>
          </cell>
          <cell r="G138" t="str">
            <v>ｔ</v>
          </cell>
        </row>
        <row r="139">
          <cell r="B139">
            <v>612</v>
          </cell>
          <cell r="C139" t="str">
            <v>鉄筋運搬</v>
          </cell>
          <cell r="E139" t="str">
            <v>4t車 距離30km程度</v>
          </cell>
          <cell r="G139" t="str">
            <v>ｔ</v>
          </cell>
        </row>
        <row r="140">
          <cell r="B140">
            <v>613</v>
          </cell>
          <cell r="C140" t="str">
            <v>鉄筋運搬</v>
          </cell>
          <cell r="E140" t="str">
            <v>10t車 距離30km程度</v>
          </cell>
          <cell r="G140" t="str">
            <v>ｔ</v>
          </cell>
        </row>
        <row r="141">
          <cell r="B141">
            <v>614</v>
          </cell>
          <cell r="C141" t="str">
            <v>鉄筋ガス圧接</v>
          </cell>
          <cell r="E141" t="str">
            <v>D19</v>
          </cell>
          <cell r="G141" t="str">
            <v>ヶ所</v>
          </cell>
        </row>
        <row r="142">
          <cell r="B142">
            <v>615</v>
          </cell>
          <cell r="C142" t="str">
            <v>鉄筋ガス圧接</v>
          </cell>
          <cell r="E142" t="str">
            <v>D22</v>
          </cell>
          <cell r="G142" t="str">
            <v>ヶ所</v>
          </cell>
        </row>
        <row r="143">
          <cell r="B143">
            <v>616</v>
          </cell>
          <cell r="C143" t="str">
            <v>鉄筋ガス圧接</v>
          </cell>
          <cell r="E143" t="str">
            <v>D25</v>
          </cell>
          <cell r="G143" t="str">
            <v>ヶ所</v>
          </cell>
        </row>
        <row r="144">
          <cell r="B144">
            <v>617</v>
          </cell>
          <cell r="C144" t="str">
            <v>鉄筋ガス圧接</v>
          </cell>
          <cell r="E144" t="str">
            <v>D29</v>
          </cell>
          <cell r="G144" t="str">
            <v>ヶ所</v>
          </cell>
        </row>
        <row r="145">
          <cell r="B145">
            <v>618</v>
          </cell>
          <cell r="C145" t="str">
            <v>鉄筋ガス圧接</v>
          </cell>
          <cell r="E145" t="str">
            <v>D32</v>
          </cell>
          <cell r="G145" t="str">
            <v>ヶ所</v>
          </cell>
        </row>
        <row r="146">
          <cell r="B146">
            <v>619</v>
          </cell>
          <cell r="C146" t="str">
            <v>鉄筋ガス圧接</v>
          </cell>
          <cell r="E146" t="str">
            <v>D19＋D22</v>
          </cell>
          <cell r="G146" t="str">
            <v>ヶ所</v>
          </cell>
        </row>
        <row r="147">
          <cell r="B147">
            <v>620</v>
          </cell>
          <cell r="C147" t="str">
            <v>鉄筋ガス圧接</v>
          </cell>
          <cell r="E147" t="str">
            <v>D22＋D25</v>
          </cell>
          <cell r="G147" t="str">
            <v>ヶ所</v>
          </cell>
        </row>
        <row r="148">
          <cell r="B148">
            <v>621</v>
          </cell>
          <cell r="C148" t="str">
            <v>鉄筋ガス圧接</v>
          </cell>
          <cell r="E148" t="str">
            <v>D25＋D29</v>
          </cell>
          <cell r="G148" t="str">
            <v>ヶ所</v>
          </cell>
        </row>
        <row r="149">
          <cell r="B149">
            <v>622</v>
          </cell>
          <cell r="C149" t="str">
            <v>鉄筋ガス圧接</v>
          </cell>
          <cell r="E149" t="str">
            <v>D29＋D32</v>
          </cell>
          <cell r="G149" t="str">
            <v>ヶ所</v>
          </cell>
        </row>
        <row r="150">
          <cell r="B150">
            <v>623</v>
          </cell>
          <cell r="C150" t="str">
            <v>ｽｸﾗｯﾌﾟ控除</v>
          </cell>
          <cell r="E150" t="str">
            <v>鉄 H2程度</v>
          </cell>
          <cell r="G150" t="str">
            <v>ｔ</v>
          </cell>
        </row>
        <row r="151">
          <cell r="B151">
            <v>624</v>
          </cell>
          <cell r="C151" t="str">
            <v>ｽｸﾗｯﾌﾟ控除</v>
          </cell>
          <cell r="E151" t="str">
            <v>ｱﾙﾐ延べがら</v>
          </cell>
          <cell r="G151" t="str">
            <v>kg</v>
          </cell>
        </row>
        <row r="152">
          <cell r="B152">
            <v>700</v>
          </cell>
          <cell r="C152" t="str">
            <v>錆止め塗り</v>
          </cell>
          <cell r="E152" t="str">
            <v>鉄鋼面（屋外） A種</v>
          </cell>
          <cell r="F152" t="str">
            <v/>
          </cell>
          <cell r="G152" t="str">
            <v>㎡</v>
          </cell>
        </row>
        <row r="153">
          <cell r="B153">
            <v>701</v>
          </cell>
          <cell r="C153" t="str">
            <v>錆止め塗り</v>
          </cell>
          <cell r="E153" t="str">
            <v>鉄鋼面（屋内） B種</v>
          </cell>
          <cell r="F153" t="str">
            <v/>
          </cell>
          <cell r="G153" t="str">
            <v>㎡</v>
          </cell>
        </row>
        <row r="154">
          <cell r="B154">
            <v>702</v>
          </cell>
          <cell r="C154" t="str">
            <v>錆止め塗り</v>
          </cell>
          <cell r="E154" t="str">
            <v>A種 亜鉛メッキ綱 鋼製建具面（屋内外）</v>
          </cell>
          <cell r="G154" t="str">
            <v>㎡</v>
          </cell>
        </row>
        <row r="155">
          <cell r="B155">
            <v>703</v>
          </cell>
          <cell r="C155" t="str">
            <v>SOP塗り</v>
          </cell>
          <cell r="E155" t="str">
            <v>1種 鉄鋼･亜鉛めっき綱 鋼製建具面（屋内外）</v>
          </cell>
          <cell r="G155" t="str">
            <v>㎡</v>
          </cell>
        </row>
        <row r="156">
          <cell r="B156">
            <v>704</v>
          </cell>
          <cell r="C156" t="str">
            <v>SOP塗り</v>
          </cell>
          <cell r="E156" t="str">
            <v>1種 木部（屋内） 素地ごしらえA種共</v>
          </cell>
          <cell r="G156" t="str">
            <v>㎡</v>
          </cell>
        </row>
        <row r="157">
          <cell r="B157">
            <v>705</v>
          </cell>
          <cell r="C157" t="str">
            <v>ＥＰ塗り</v>
          </cell>
          <cell r="E157" t="str">
            <v>素地ごしらえB種共 けい酸ｶﾙｼｳﾑ板･ﾓﾙﾀﾙ面</v>
          </cell>
          <cell r="G157" t="str">
            <v>㎡</v>
          </cell>
        </row>
        <row r="158">
          <cell r="B158">
            <v>706</v>
          </cell>
          <cell r="C158" t="str">
            <v>ＥＰ塗り</v>
          </cell>
          <cell r="E158" t="str">
            <v>素地ごしらえB種共 せっこうﾎﾞｰﾄﾞ面</v>
          </cell>
          <cell r="F158" t="str">
            <v/>
          </cell>
          <cell r="G158" t="str">
            <v>㎡</v>
          </cell>
        </row>
        <row r="159">
          <cell r="B159">
            <v>707</v>
          </cell>
          <cell r="C159" t="str">
            <v>ＤＰ塗り</v>
          </cell>
          <cell r="E159" t="str">
            <v>1級 亜鉛めっき綱･鋼製建具面（素地ごしらえ及び下塗り別途）</v>
          </cell>
          <cell r="F159" t="str">
            <v/>
          </cell>
          <cell r="G159" t="str">
            <v>㎡</v>
          </cell>
        </row>
        <row r="160">
          <cell r="B160">
            <v>708</v>
          </cell>
          <cell r="C160" t="str">
            <v>ＣＬ塗り</v>
          </cell>
          <cell r="E160" t="str">
            <v>木部 素地ごしらえA種共</v>
          </cell>
          <cell r="G160" t="str">
            <v>㎡</v>
          </cell>
        </row>
        <row r="161">
          <cell r="B161">
            <v>709</v>
          </cell>
          <cell r="C161" t="str">
            <v>ＯＳ塗り</v>
          </cell>
          <cell r="E161" t="str">
            <v>木部（汚れ撤去の上）</v>
          </cell>
          <cell r="F161" t="str">
            <v/>
          </cell>
          <cell r="G161" t="str">
            <v>㎡</v>
          </cell>
        </row>
        <row r="162">
          <cell r="B162">
            <v>710</v>
          </cell>
          <cell r="C162" t="str">
            <v>SOP塗り (細幅物)</v>
          </cell>
          <cell r="E162" t="str">
            <v>1種 木部（屋内） 素地ごしらえ共</v>
          </cell>
          <cell r="G162" t="str">
            <v>ｍ</v>
          </cell>
        </row>
        <row r="163">
          <cell r="B163">
            <v>711</v>
          </cell>
          <cell r="C163" t="str">
            <v>SOP塗り (細幅物)</v>
          </cell>
          <cell r="E163" t="str">
            <v>錆止め現場1回共 鉄鋼面（屋内）</v>
          </cell>
          <cell r="G163" t="str">
            <v>ｍ</v>
          </cell>
        </row>
        <row r="164">
          <cell r="B164">
            <v>712</v>
          </cell>
          <cell r="C164" t="str">
            <v>CL塗り (細幅物)</v>
          </cell>
          <cell r="E164" t="str">
            <v>素地ごしらえ共 木部</v>
          </cell>
          <cell r="F164" t="str">
            <v xml:space="preserve"> </v>
          </cell>
          <cell r="G164" t="str">
            <v>ｍ</v>
          </cell>
        </row>
        <row r="165">
          <cell r="B165">
            <v>713</v>
          </cell>
          <cell r="C165" t="str">
            <v>OS塗り (細幅物)</v>
          </cell>
          <cell r="E165" t="str">
            <v>木部（汚れ撤去の上）</v>
          </cell>
          <cell r="F165" t="str">
            <v/>
          </cell>
          <cell r="G165" t="str">
            <v>ｍ</v>
          </cell>
        </row>
        <row r="166">
          <cell r="B166">
            <v>714</v>
          </cell>
          <cell r="C166" t="str">
            <v>素地ごしらえ</v>
          </cell>
          <cell r="E166" t="str">
            <v>木部（屋内）</v>
          </cell>
          <cell r="F166" t="str">
            <v/>
          </cell>
          <cell r="G166" t="str">
            <v>㎡</v>
          </cell>
        </row>
        <row r="167">
          <cell r="B167">
            <v>715</v>
          </cell>
          <cell r="C167" t="str">
            <v>素地ごしらえ</v>
          </cell>
          <cell r="E167" t="str">
            <v>けい酸ｶﾙｼｳﾑ板･ﾓﾙﾀﾙ面</v>
          </cell>
          <cell r="G167" t="str">
            <v>㎡</v>
          </cell>
        </row>
        <row r="168">
          <cell r="B168">
            <v>716</v>
          </cell>
          <cell r="C168" t="str">
            <v>素地ごしらえ</v>
          </cell>
          <cell r="E168" t="str">
            <v>せっこうﾎﾞｰﾄﾞ面</v>
          </cell>
          <cell r="F168" t="str">
            <v/>
          </cell>
          <cell r="G168" t="str">
            <v>㎡</v>
          </cell>
        </row>
        <row r="169">
          <cell r="B169">
            <v>717</v>
          </cell>
          <cell r="C169" t="str">
            <v>素地ごしらえ</v>
          </cell>
          <cell r="D169" t="str">
            <v/>
          </cell>
          <cell r="E169" t="str">
            <v>押出成形ｾﾒﾝﾄ板面</v>
          </cell>
          <cell r="F169" t="str">
            <v/>
          </cell>
          <cell r="G169" t="str">
            <v>㎡</v>
          </cell>
        </row>
        <row r="170">
          <cell r="B170">
            <v>800</v>
          </cell>
          <cell r="C170" t="str">
            <v>軽量鉄骨壁下地</v>
          </cell>
          <cell r="E170" t="str">
            <v>ｽﾀｯﾄﾞ 50形 @300 ｽﾀｯﾄﾞ高さ 高≦2.7m 直張り用</v>
          </cell>
          <cell r="G170" t="str">
            <v>㎡</v>
          </cell>
        </row>
        <row r="171">
          <cell r="B171">
            <v>801</v>
          </cell>
          <cell r="C171" t="str">
            <v>軽量鉄骨壁下地</v>
          </cell>
          <cell r="E171" t="str">
            <v>ｽﾀｯﾄﾞ 50形 @450 ｽﾀｯﾄﾞ高さ 高≦2.7m 下地張りあり</v>
          </cell>
          <cell r="G171" t="str">
            <v>㎡</v>
          </cell>
        </row>
        <row r="172">
          <cell r="B172">
            <v>802</v>
          </cell>
          <cell r="C172" t="str">
            <v>軽量鉄骨壁下地</v>
          </cell>
          <cell r="E172" t="str">
            <v>ｽﾀｯﾄﾞ 60形 @300 ｽﾀｯﾄﾞ高さ 高≦4.0m 直張り用</v>
          </cell>
          <cell r="G172" t="str">
            <v>㎡</v>
          </cell>
        </row>
        <row r="173">
          <cell r="B173">
            <v>803</v>
          </cell>
          <cell r="C173" t="str">
            <v>軽量鉄骨壁下地</v>
          </cell>
          <cell r="E173" t="str">
            <v>ｽﾀｯﾄﾞ 60形 @450 ｽﾀｯﾄﾞ高さ 高≦4.0m 下地張りあり</v>
          </cell>
          <cell r="G173" t="str">
            <v>㎡</v>
          </cell>
        </row>
        <row r="174">
          <cell r="B174">
            <v>804</v>
          </cell>
          <cell r="C174" t="str">
            <v>軽量鉄骨壁下地</v>
          </cell>
          <cell r="E174" t="str">
            <v>ｽﾀｯﾄﾞ 90形 @300 ｽﾀｯﾄﾞ高さ 4.0&lt;高≦4.5m 直張り用</v>
          </cell>
          <cell r="G174" t="str">
            <v>㎡</v>
          </cell>
        </row>
        <row r="175">
          <cell r="B175">
            <v>805</v>
          </cell>
          <cell r="C175" t="str">
            <v>軽量鉄骨壁下地</v>
          </cell>
          <cell r="E175" t="str">
            <v>ｽﾀｯﾄﾞ 90形 @450 ｽﾀｯﾄﾞ高さ 4.0&lt;高≦4.5m 下地張あり</v>
          </cell>
          <cell r="G175" t="str">
            <v>㎡</v>
          </cell>
        </row>
        <row r="176">
          <cell r="B176">
            <v>806</v>
          </cell>
          <cell r="C176" t="str">
            <v>軽量鉄骨壁下地</v>
          </cell>
          <cell r="E176" t="str">
            <v>ｽﾀｯﾄﾞ 100形 @300 ｽﾀｯﾄﾞ高さ 4.5&lt;高≦5.0m 直張り用</v>
          </cell>
          <cell r="G176" t="str">
            <v>㎡</v>
          </cell>
        </row>
        <row r="177">
          <cell r="B177">
            <v>807</v>
          </cell>
          <cell r="C177" t="str">
            <v>軽量鉄骨壁下地</v>
          </cell>
          <cell r="E177" t="str">
            <v>ｽﾀｯﾄﾞ 100形 @450 ｽﾀｯﾄﾞ高さ 4.5&lt;高≦5.0m 下地張あり</v>
          </cell>
          <cell r="G177" t="str">
            <v>㎡</v>
          </cell>
        </row>
        <row r="178">
          <cell r="B178">
            <v>808</v>
          </cell>
          <cell r="C178" t="str">
            <v>屋内軽量鉄骨天井下地</v>
          </cell>
          <cell r="E178" t="str">
            <v>野縁 19形 @225 ふところ高1.5m未満 直張り用</v>
          </cell>
          <cell r="G178" t="str">
            <v>㎡</v>
          </cell>
        </row>
        <row r="179">
          <cell r="B179">
            <v>809</v>
          </cell>
          <cell r="C179" t="str">
            <v>屋内軽量鉄骨天井下地</v>
          </cell>
          <cell r="E179" t="str">
            <v>野縁 19形 @300 ふところ高1.5m未満 直張り用</v>
          </cell>
          <cell r="G179" t="str">
            <v>㎡</v>
          </cell>
        </row>
        <row r="180">
          <cell r="B180">
            <v>810</v>
          </cell>
          <cell r="C180" t="str">
            <v>屋内軽量鉄骨天井下地</v>
          </cell>
          <cell r="E180" t="str">
            <v>野縁 19形 @360 ふところ高1.5m未満 下地張りあり</v>
          </cell>
          <cell r="G180" t="str">
            <v>㎡</v>
          </cell>
        </row>
        <row r="181">
          <cell r="B181">
            <v>811</v>
          </cell>
          <cell r="C181" t="str">
            <v>屋外軽量鉄骨天井下地</v>
          </cell>
          <cell r="E181" t="str">
            <v>野縁 25形 @300 ふところ高 1.0m未満</v>
          </cell>
          <cell r="G181" t="str">
            <v>㎡</v>
          </cell>
        </row>
        <row r="182">
          <cell r="B182">
            <v>812</v>
          </cell>
          <cell r="C182" t="str">
            <v>屋内軽量鉄骨下がり壁下地</v>
          </cell>
          <cell r="E182" t="str">
            <v>野縁 19形 高300～500mm程度</v>
          </cell>
          <cell r="G182" t="str">
            <v>ｍ</v>
          </cell>
        </row>
        <row r="183">
          <cell r="B183">
            <v>813</v>
          </cell>
          <cell r="C183" t="str">
            <v>屋外軽量鉄骨下がり壁下地</v>
          </cell>
          <cell r="E183" t="str">
            <v>野縁 25形 高300～500mm程度</v>
          </cell>
          <cell r="G183" t="str">
            <v>ｍ</v>
          </cell>
        </row>
        <row r="184">
          <cell r="B184">
            <v>814</v>
          </cell>
          <cell r="C184" t="str">
            <v>屋内天井下地振止め補強</v>
          </cell>
          <cell r="E184" t="str">
            <v>ふところ高 1.5m～3.0m</v>
          </cell>
          <cell r="G184" t="str">
            <v>㎡</v>
          </cell>
        </row>
        <row r="185">
          <cell r="B185">
            <v>815</v>
          </cell>
          <cell r="C185" t="str">
            <v>壁下地開口部補強</v>
          </cell>
          <cell r="E185" t="str">
            <v>ｽﾀｯﾄﾞ 65形 幅900×高2000mm程度 扉等三方補強</v>
          </cell>
          <cell r="G185" t="str">
            <v>箇所</v>
          </cell>
        </row>
        <row r="186">
          <cell r="B186">
            <v>816</v>
          </cell>
          <cell r="C186" t="str">
            <v>壁下地開口部補強</v>
          </cell>
          <cell r="E186" t="str">
            <v>ｽﾀｯﾄﾞ 65形 幅1800×高2000mm程度 扉等三方補強</v>
          </cell>
          <cell r="G186" t="str">
            <v>箇所</v>
          </cell>
        </row>
        <row r="187">
          <cell r="B187">
            <v>817</v>
          </cell>
          <cell r="C187" t="str">
            <v>壁下地開口部補強</v>
          </cell>
          <cell r="E187" t="str">
            <v>ｽﾀｯﾄﾞ 90形 幅900×高2000mm程度 扉等三方補強</v>
          </cell>
          <cell r="G187" t="str">
            <v>箇所</v>
          </cell>
        </row>
        <row r="188">
          <cell r="B188">
            <v>818</v>
          </cell>
          <cell r="C188" t="str">
            <v>壁下地開口部補強</v>
          </cell>
          <cell r="E188" t="str">
            <v>ｽﾀｯﾄﾞ 90形 幅1800×高2000mm程度 扉等三方補強</v>
          </cell>
          <cell r="G188" t="str">
            <v>箇所</v>
          </cell>
        </row>
        <row r="189">
          <cell r="B189">
            <v>819</v>
          </cell>
          <cell r="C189" t="str">
            <v>壁下地開口部補強</v>
          </cell>
          <cell r="E189" t="str">
            <v>ｽﾀｯﾄﾞ 65形 幅300×高600mm程度 ﾀﾞｸﾄ等四方補強</v>
          </cell>
          <cell r="G189" t="str">
            <v>箇所</v>
          </cell>
        </row>
        <row r="190">
          <cell r="B190">
            <v>820</v>
          </cell>
          <cell r="C190" t="str">
            <v>壁下地開口部補強</v>
          </cell>
          <cell r="E190" t="str">
            <v>ｽﾀｯﾄﾞ 65形 幅450×高900mm程度 ﾀﾞｸﾄ等四方補強</v>
          </cell>
          <cell r="G190" t="str">
            <v>箇所</v>
          </cell>
        </row>
        <row r="191">
          <cell r="B191">
            <v>821</v>
          </cell>
          <cell r="C191" t="str">
            <v>壁下地開口部補強</v>
          </cell>
          <cell r="E191" t="str">
            <v>ｽﾀｯﾄﾞ 90形 幅300×高600mm程度 ﾀﾞｸﾄ等四方補強</v>
          </cell>
          <cell r="G191" t="str">
            <v>箇所</v>
          </cell>
        </row>
        <row r="192">
          <cell r="B192">
            <v>822</v>
          </cell>
          <cell r="C192" t="str">
            <v>壁下地開口部補強</v>
          </cell>
          <cell r="E192" t="str">
            <v>ｽﾀｯﾄﾞ 90形 幅450×高900mm程度 ﾀﾞｸﾄ等四方補強</v>
          </cell>
          <cell r="G192" t="str">
            <v>箇所</v>
          </cell>
        </row>
        <row r="193">
          <cell r="B193">
            <v>823</v>
          </cell>
          <cell r="C193" t="str">
            <v>屋内天井下地開口部補強</v>
          </cell>
          <cell r="E193" t="str">
            <v>野縁 19形 300×300mm程度 ﾎﾞｰﾄﾞ等切込み共</v>
          </cell>
          <cell r="G193" t="str">
            <v>箇所</v>
          </cell>
        </row>
        <row r="194">
          <cell r="B194">
            <v>824</v>
          </cell>
          <cell r="C194" t="str">
            <v>屋内天井下地開口部補強</v>
          </cell>
          <cell r="E194" t="str">
            <v>野縁 19形 450×450mm程度 ﾎﾞｰﾄﾞ等切込み共</v>
          </cell>
          <cell r="G194" t="str">
            <v>箇所</v>
          </cell>
        </row>
        <row r="195">
          <cell r="B195">
            <v>825</v>
          </cell>
          <cell r="C195" t="str">
            <v>屋内天井下地開口部補強</v>
          </cell>
          <cell r="E195" t="str">
            <v>野縁 19形 600×600mm程度 ﾎﾞｰﾄﾞ等切込み共</v>
          </cell>
          <cell r="G195" t="str">
            <v>箇所</v>
          </cell>
        </row>
        <row r="196">
          <cell r="B196">
            <v>826</v>
          </cell>
          <cell r="C196" t="str">
            <v>屋内天井下地開口部補強</v>
          </cell>
          <cell r="E196" t="str">
            <v>野縁 19形 300×1200mm程度 ﾎﾞｰﾄﾞ等切込み共</v>
          </cell>
          <cell r="G196" t="str">
            <v>箇所</v>
          </cell>
        </row>
        <row r="197">
          <cell r="B197">
            <v>827</v>
          </cell>
          <cell r="C197" t="str">
            <v>屋内天井下地開口部補強</v>
          </cell>
          <cell r="E197" t="str">
            <v>野縁 19形 300×3600mm程度 ﾎﾞｰﾄﾞ等切込み共</v>
          </cell>
          <cell r="G197" t="str">
            <v>箇所</v>
          </cell>
        </row>
        <row r="198">
          <cell r="B198">
            <v>828</v>
          </cell>
          <cell r="C198" t="str">
            <v>屋外天井下地開口部補強</v>
          </cell>
          <cell r="E198" t="str">
            <v>野縁 25形 450×450mm程度 ﾎﾞｰﾄﾞ等切込み共</v>
          </cell>
          <cell r="G198" t="str">
            <v>箇所</v>
          </cell>
        </row>
        <row r="199">
          <cell r="B199">
            <v>829</v>
          </cell>
          <cell r="C199" t="str">
            <v>屋外天井下地開口部補強</v>
          </cell>
          <cell r="E199" t="str">
            <v>野縁 25形 600×600mm程度 ﾎﾞｰﾄﾞ等切込み共</v>
          </cell>
          <cell r="G199" t="str">
            <v>箇所</v>
          </cell>
        </row>
        <row r="200">
          <cell r="B200">
            <v>830</v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 t="str">
            <v/>
          </cell>
        </row>
        <row r="201">
          <cell r="B201">
            <v>900</v>
          </cell>
          <cell r="C201" t="str">
            <v>屋根ｱｽﾌｧﾙﾄ防水</v>
          </cell>
          <cell r="E201" t="str">
            <v>A-2 密着工法 平部</v>
          </cell>
          <cell r="G201" t="str">
            <v>㎡</v>
          </cell>
        </row>
        <row r="202">
          <cell r="B202">
            <v>901</v>
          </cell>
          <cell r="C202" t="str">
            <v>屋根ｱｽﾌｧﾙﾄ防水</v>
          </cell>
          <cell r="E202" t="str">
            <v>A-2 密着工法 立上り</v>
          </cell>
          <cell r="G202" t="str">
            <v>㎡</v>
          </cell>
        </row>
        <row r="203">
          <cell r="B203">
            <v>902</v>
          </cell>
          <cell r="C203" t="str">
            <v>屋根ｱｽﾌｧﾙﾄ防水</v>
          </cell>
          <cell r="E203" t="str">
            <v>AI-2 断熱工法 平部</v>
          </cell>
          <cell r="G203" t="str">
            <v>㎡</v>
          </cell>
        </row>
        <row r="204">
          <cell r="B204">
            <v>903</v>
          </cell>
          <cell r="C204" t="str">
            <v>屋根ｱｽﾌｧﾙﾄ防水</v>
          </cell>
          <cell r="E204" t="str">
            <v>B-1 絶縁工法 平部</v>
          </cell>
          <cell r="G204" t="str">
            <v>㎡</v>
          </cell>
        </row>
        <row r="205">
          <cell r="B205">
            <v>904</v>
          </cell>
          <cell r="C205" t="str">
            <v>屋根ｱｽﾌｧﾙﾄ防水</v>
          </cell>
          <cell r="E205" t="str">
            <v>B-1 絶縁工法 立上り</v>
          </cell>
          <cell r="G205" t="str">
            <v>㎡</v>
          </cell>
        </row>
        <row r="206">
          <cell r="B206">
            <v>905</v>
          </cell>
          <cell r="C206" t="str">
            <v>屋根ｱｽﾌｧﾙﾄ防水</v>
          </cell>
          <cell r="E206" t="str">
            <v>D-1 絶縁工法 平部</v>
          </cell>
          <cell r="G206" t="str">
            <v>㎡</v>
          </cell>
        </row>
        <row r="207">
          <cell r="B207">
            <v>906</v>
          </cell>
          <cell r="C207" t="str">
            <v>屋根ｱｽﾌｧﾙﾄ防水</v>
          </cell>
          <cell r="E207" t="str">
            <v>D-1 絶縁工法 立上り</v>
          </cell>
          <cell r="G207" t="str">
            <v>㎡</v>
          </cell>
        </row>
        <row r="208">
          <cell r="B208">
            <v>907</v>
          </cell>
          <cell r="C208" t="str">
            <v>屋内ｱｽﾌｧﾙﾄ防水</v>
          </cell>
          <cell r="E208" t="str">
            <v>E-1 密着工法 平部</v>
          </cell>
          <cell r="G208" t="str">
            <v>㎡</v>
          </cell>
        </row>
        <row r="209">
          <cell r="B209">
            <v>908</v>
          </cell>
          <cell r="C209" t="str">
            <v>屋内ｱｽﾌｧﾙﾄ防水</v>
          </cell>
          <cell r="E209" t="str">
            <v>E-1 密着工法 立上り</v>
          </cell>
          <cell r="G209" t="str">
            <v>㎡</v>
          </cell>
        </row>
        <row r="210">
          <cell r="B210">
            <v>909</v>
          </cell>
          <cell r="C210" t="str">
            <v>防水入隅処理</v>
          </cell>
          <cell r="E210" t="str">
            <v>ｺｰﾅｰｷｬﾝﾄ（既製品）</v>
          </cell>
          <cell r="G210" t="str">
            <v>ｍ</v>
          </cell>
        </row>
        <row r="211">
          <cell r="B211">
            <v>910</v>
          </cell>
          <cell r="C211" t="str">
            <v>ﾎﾟﾘｻﾙﾌｧｲﾄﾞ(2成分形)</v>
          </cell>
          <cell r="E211" t="str">
            <v>PS-2 10×10</v>
          </cell>
          <cell r="G211" t="str">
            <v>ｍ</v>
          </cell>
        </row>
        <row r="212">
          <cell r="B212">
            <v>911</v>
          </cell>
          <cell r="C212" t="str">
            <v>ﾎﾟﾘｻﾙﾌｧｲﾄﾞ(2成分形)</v>
          </cell>
          <cell r="E212" t="str">
            <v>PS-2 15×10</v>
          </cell>
          <cell r="G212" t="str">
            <v>ｍ</v>
          </cell>
        </row>
        <row r="213">
          <cell r="B213">
            <v>912</v>
          </cell>
          <cell r="C213" t="str">
            <v>ﾎﾟﾘｻﾙﾌｧｲﾄﾞ(2成分形)</v>
          </cell>
          <cell r="E213" t="str">
            <v>PS-2 20×10</v>
          </cell>
          <cell r="G213" t="str">
            <v>ｍ</v>
          </cell>
        </row>
        <row r="214">
          <cell r="B214">
            <v>913</v>
          </cell>
          <cell r="C214" t="str">
            <v>ﾎﾟﾘｳﾚﾀﾝ(2成分形)</v>
          </cell>
          <cell r="E214" t="str">
            <v>PU-2 10×10</v>
          </cell>
          <cell r="G214" t="str">
            <v>ｍ</v>
          </cell>
        </row>
        <row r="215">
          <cell r="B215">
            <v>914</v>
          </cell>
          <cell r="C215" t="str">
            <v>ﾎﾟﾘｳﾚﾀﾝ(2成分形)</v>
          </cell>
          <cell r="E215" t="str">
            <v>PU-2 15×10</v>
          </cell>
          <cell r="G215" t="str">
            <v>ｍ</v>
          </cell>
        </row>
        <row r="216">
          <cell r="B216">
            <v>915</v>
          </cell>
          <cell r="C216" t="str">
            <v>ﾎﾟﾘｳﾚﾀﾝ(2成分形)</v>
          </cell>
          <cell r="E216" t="str">
            <v>PU-2 20×10</v>
          </cell>
          <cell r="G216" t="str">
            <v>ｍ</v>
          </cell>
        </row>
        <row r="217">
          <cell r="B217">
            <v>916</v>
          </cell>
          <cell r="C217" t="str">
            <v>変性ｼﾘｺｰﾝ(2成分形)</v>
          </cell>
          <cell r="E217" t="str">
            <v>MS-2 10×10</v>
          </cell>
          <cell r="G217" t="str">
            <v>ｍ</v>
          </cell>
        </row>
        <row r="218">
          <cell r="B218">
            <v>917</v>
          </cell>
          <cell r="C218" t="str">
            <v>変性ｼﾘｺｰﾝ(2成分形)</v>
          </cell>
          <cell r="E218" t="str">
            <v>MS-2 15×10</v>
          </cell>
          <cell r="G218" t="str">
            <v>ｍ</v>
          </cell>
        </row>
        <row r="219">
          <cell r="B219">
            <v>918</v>
          </cell>
          <cell r="C219" t="str">
            <v>変性ｼﾘｺｰﾝ(2成分形)</v>
          </cell>
          <cell r="E219" t="str">
            <v>MS-2 20×10</v>
          </cell>
          <cell r="G219" t="str">
            <v>ｍ</v>
          </cell>
        </row>
        <row r="220">
          <cell r="B220">
            <v>919</v>
          </cell>
          <cell r="C220" t="str">
            <v>ｼﾘｺｰﾝ(1成分形)</v>
          </cell>
          <cell r="E220" t="str">
            <v>RS-1 10×10</v>
          </cell>
          <cell r="G220" t="str">
            <v>ｍ</v>
          </cell>
        </row>
        <row r="221">
          <cell r="B221">
            <v>920</v>
          </cell>
          <cell r="C221" t="str">
            <v>ｼﾘｺｰﾝ(1成分形)</v>
          </cell>
          <cell r="E221" t="str">
            <v>RS-1 15×10</v>
          </cell>
          <cell r="G221" t="str">
            <v>ｍ</v>
          </cell>
        </row>
        <row r="222">
          <cell r="B222">
            <v>921</v>
          </cell>
          <cell r="C222" t="str">
            <v>ｼﾘｺｰﾝ(2成分形)</v>
          </cell>
          <cell r="E222" t="str">
            <v>RS-2 10×10</v>
          </cell>
          <cell r="G222" t="str">
            <v>ｍ</v>
          </cell>
        </row>
        <row r="223">
          <cell r="B223">
            <v>922</v>
          </cell>
          <cell r="C223" t="str">
            <v>ｼﾘｺｰﾝ(2成分形)</v>
          </cell>
          <cell r="E223" t="str">
            <v>RS-2 15×10</v>
          </cell>
          <cell r="G223" t="str">
            <v>ｍ</v>
          </cell>
        </row>
        <row r="224">
          <cell r="B224">
            <v>923</v>
          </cell>
          <cell r="C224" t="str">
            <v/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</row>
        <row r="225">
          <cell r="B225">
            <v>924</v>
          </cell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 t="str">
            <v/>
          </cell>
        </row>
        <row r="226">
          <cell r="B226">
            <v>1000</v>
          </cell>
          <cell r="C226" t="str">
            <v>薄付け仕上塗材</v>
          </cell>
          <cell r="D226" t="str">
            <v/>
          </cell>
          <cell r="E226" t="str">
            <v>外装薄塗材E ｱｸﾘﾙﾘｼﾝ 砂壁状</v>
          </cell>
          <cell r="F226" t="str">
            <v/>
          </cell>
          <cell r="G226" t="str">
            <v>㎡</v>
          </cell>
        </row>
        <row r="227">
          <cell r="B227">
            <v>1001</v>
          </cell>
          <cell r="C227" t="str">
            <v>薄付け仕上塗材</v>
          </cell>
          <cell r="D227" t="str">
            <v/>
          </cell>
          <cell r="E227" t="str">
            <v>可とう系外装薄塗材E 弾性ﾘｼﾝ 砂壁状</v>
          </cell>
          <cell r="F227" t="str">
            <v/>
          </cell>
          <cell r="G227" t="str">
            <v>㎡</v>
          </cell>
        </row>
        <row r="228">
          <cell r="B228">
            <v>1002</v>
          </cell>
          <cell r="C228" t="str">
            <v>薄付け仕上塗材</v>
          </cell>
          <cell r="D228" t="str">
            <v/>
          </cell>
          <cell r="E228" t="str">
            <v>防水形外装薄塗材E 単層弾性 凸凹状</v>
          </cell>
          <cell r="F228" t="str">
            <v/>
          </cell>
          <cell r="G228" t="str">
            <v>㎡</v>
          </cell>
        </row>
        <row r="229">
          <cell r="B229">
            <v>1003</v>
          </cell>
          <cell r="C229" t="str">
            <v>薄付け仕上塗材</v>
          </cell>
          <cell r="D229" t="str">
            <v/>
          </cell>
          <cell r="E229" t="str">
            <v>内装薄塗材E じゅらく 砂壁状</v>
          </cell>
          <cell r="F229" t="str">
            <v/>
          </cell>
          <cell r="G229" t="str">
            <v>㎡</v>
          </cell>
        </row>
        <row r="230">
          <cell r="B230">
            <v>1004</v>
          </cell>
          <cell r="C230" t="str">
            <v>複層仕上塗材</v>
          </cell>
          <cell r="D230" t="str">
            <v/>
          </cell>
          <cell r="E230" t="str">
            <v>複層塗材E ｱｸﾘﾙﾀｲﾙ 凸凹模様</v>
          </cell>
          <cell r="F230" t="str">
            <v/>
          </cell>
          <cell r="G230" t="str">
            <v>㎡</v>
          </cell>
        </row>
        <row r="231">
          <cell r="B231">
            <v>1005</v>
          </cell>
          <cell r="C231" t="str">
            <v>複層仕上塗材</v>
          </cell>
          <cell r="D231" t="str">
            <v/>
          </cell>
          <cell r="E231" t="str">
            <v>複層塗材E ｱｸﾘﾙﾀｲﾙ 凸部処理</v>
          </cell>
          <cell r="F231" t="str">
            <v/>
          </cell>
          <cell r="G231" t="str">
            <v>㎡</v>
          </cell>
        </row>
        <row r="232">
          <cell r="B232">
            <v>1006</v>
          </cell>
          <cell r="C232" t="str">
            <v>複層仕上塗材</v>
          </cell>
          <cell r="D232" t="str">
            <v/>
          </cell>
          <cell r="E232" t="str">
            <v>複層塗材E ｱｸﾘﾙﾀｲﾙ ゆず肌状</v>
          </cell>
          <cell r="F232" t="str">
            <v/>
          </cell>
          <cell r="G232" t="str">
            <v>㎡</v>
          </cell>
        </row>
        <row r="233">
          <cell r="B233">
            <v>1007</v>
          </cell>
          <cell r="C233" t="str">
            <v>複層仕上塗材</v>
          </cell>
          <cell r="D233" t="str">
            <v/>
          </cell>
          <cell r="E233" t="str">
            <v>複層塗材ER 水系ｴﾎﾟｷｼﾀｲﾙ 凸凹模様</v>
          </cell>
          <cell r="F233" t="str">
            <v/>
          </cell>
          <cell r="G233" t="str">
            <v>㎡</v>
          </cell>
        </row>
        <row r="234">
          <cell r="B234">
            <v>1008</v>
          </cell>
          <cell r="C234" t="str">
            <v>複層仕上塗材</v>
          </cell>
          <cell r="D234" t="str">
            <v/>
          </cell>
          <cell r="E234" t="str">
            <v>複層塗材ER 水系ｴﾎﾟｷｼﾀｲﾙ 凸部処理</v>
          </cell>
          <cell r="F234" t="str">
            <v/>
          </cell>
          <cell r="G234" t="str">
            <v>㎡</v>
          </cell>
        </row>
        <row r="235">
          <cell r="B235">
            <v>1009</v>
          </cell>
          <cell r="C235" t="str">
            <v>複層仕上塗材</v>
          </cell>
          <cell r="D235" t="str">
            <v/>
          </cell>
          <cell r="E235" t="str">
            <v>複層塗材ER 水系ｴﾎﾟｷｼﾀｲﾙ ゆず肌状</v>
          </cell>
          <cell r="F235" t="str">
            <v/>
          </cell>
          <cell r="G235" t="str">
            <v>㎡</v>
          </cell>
        </row>
        <row r="236">
          <cell r="B236">
            <v>1010</v>
          </cell>
          <cell r="C236" t="str">
            <v>複層仕上塗材</v>
          </cell>
          <cell r="D236" t="str">
            <v/>
          </cell>
          <cell r="E236" t="str">
            <v>複層塗材Si ｼﾘｶﾀｲﾙ 凸凹模様</v>
          </cell>
          <cell r="F236" t="str">
            <v/>
          </cell>
          <cell r="G236" t="str">
            <v>㎡</v>
          </cell>
        </row>
        <row r="237">
          <cell r="B237">
            <v>1011</v>
          </cell>
          <cell r="C237" t="str">
            <v>複層仕上塗材</v>
          </cell>
          <cell r="D237" t="str">
            <v/>
          </cell>
          <cell r="E237" t="str">
            <v>複層塗材Si ｼﾘｶﾀｲﾙ 凸部処理</v>
          </cell>
          <cell r="F237" t="str">
            <v/>
          </cell>
          <cell r="G237" t="str">
            <v>㎡</v>
          </cell>
        </row>
        <row r="238">
          <cell r="B238">
            <v>1012</v>
          </cell>
          <cell r="C238" t="str">
            <v>複層仕上塗材</v>
          </cell>
          <cell r="D238" t="str">
            <v/>
          </cell>
          <cell r="E238" t="str">
            <v>複層塗材Si ｼﾘｶﾀｲﾙ ゆず肌状</v>
          </cell>
          <cell r="F238" t="str">
            <v/>
          </cell>
          <cell r="G238" t="str">
            <v>㎡</v>
          </cell>
        </row>
        <row r="239">
          <cell r="B239">
            <v>1013</v>
          </cell>
          <cell r="C239" t="str">
            <v>複層仕上塗材</v>
          </cell>
          <cell r="D239" t="str">
            <v/>
          </cell>
          <cell r="E239" t="str">
            <v>防水形複層塗材E 複層弾性 凸凹模様</v>
          </cell>
          <cell r="F239" t="str">
            <v/>
          </cell>
          <cell r="G239" t="str">
            <v>㎡</v>
          </cell>
        </row>
        <row r="240">
          <cell r="B240">
            <v>1014</v>
          </cell>
          <cell r="C240" t="str">
            <v>複層仕上塗材</v>
          </cell>
          <cell r="D240" t="str">
            <v/>
          </cell>
          <cell r="E240" t="str">
            <v>防水形複層塗材E 複層弾性 凸部処理</v>
          </cell>
          <cell r="F240" t="str">
            <v/>
          </cell>
          <cell r="G240" t="str">
            <v>㎡</v>
          </cell>
        </row>
        <row r="241">
          <cell r="B241">
            <v>1015</v>
          </cell>
          <cell r="C241" t="str">
            <v>複層仕上塗材</v>
          </cell>
          <cell r="D241" t="str">
            <v/>
          </cell>
          <cell r="E241" t="str">
            <v>防水形複層塗材E 複層弾性 ゆず肌状</v>
          </cell>
          <cell r="F241" t="str">
            <v/>
          </cell>
          <cell r="G241" t="str">
            <v>㎡</v>
          </cell>
        </row>
        <row r="242">
          <cell r="B242">
            <v>1016</v>
          </cell>
          <cell r="C242" t="str">
            <v>下地調整</v>
          </cell>
          <cell r="D242" t="str">
            <v/>
          </cell>
          <cell r="E242" t="str">
            <v>ｾﾒﾝﾄ系下地調整塗材　C-1</v>
          </cell>
          <cell r="F242" t="str">
            <v/>
          </cell>
          <cell r="G242" t="str">
            <v>㎡</v>
          </cell>
        </row>
        <row r="243">
          <cell r="B243">
            <v>1017</v>
          </cell>
          <cell r="C243" t="str">
            <v>下地調整</v>
          </cell>
          <cell r="D243" t="str">
            <v/>
          </cell>
          <cell r="E243" t="str">
            <v>合成樹脂ｴﾏﾙｼｮﾝｸﾘﾔｰ</v>
          </cell>
          <cell r="F243" t="str">
            <v/>
          </cell>
          <cell r="G243" t="str">
            <v>㎡</v>
          </cell>
        </row>
        <row r="244">
          <cell r="B244">
            <v>1018</v>
          </cell>
          <cell r="C244" t="str">
            <v>下地調整</v>
          </cell>
          <cell r="D244" t="str">
            <v/>
          </cell>
          <cell r="E244" t="str">
            <v>合成樹脂ｴﾏﾙｼｮﾝ系下地調整塗材　E</v>
          </cell>
          <cell r="F244" t="str">
            <v/>
          </cell>
          <cell r="G244" t="str">
            <v>㎡</v>
          </cell>
        </row>
        <row r="245">
          <cell r="B245">
            <v>1019</v>
          </cell>
          <cell r="C245" t="str">
            <v/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</row>
        <row r="246">
          <cell r="B246">
            <v>1020</v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</row>
        <row r="247">
          <cell r="B247">
            <v>1021</v>
          </cell>
          <cell r="C247" t="str">
            <v/>
          </cell>
          <cell r="D247" t="str">
            <v/>
          </cell>
          <cell r="E247" t="str">
            <v/>
          </cell>
          <cell r="F247" t="str">
            <v/>
          </cell>
          <cell r="G247" t="str">
            <v/>
          </cell>
        </row>
        <row r="248">
          <cell r="B248">
            <v>1022</v>
          </cell>
          <cell r="C248" t="str">
            <v/>
          </cell>
          <cell r="D248" t="str">
            <v/>
          </cell>
          <cell r="E248" t="str">
            <v/>
          </cell>
          <cell r="F248" t="str">
            <v/>
          </cell>
          <cell r="G248" t="str">
            <v/>
          </cell>
        </row>
        <row r="249">
          <cell r="B249">
            <v>1023</v>
          </cell>
          <cell r="C249" t="str">
            <v/>
          </cell>
          <cell r="D249" t="str">
            <v/>
          </cell>
          <cell r="E249" t="str">
            <v/>
          </cell>
          <cell r="F249" t="str">
            <v/>
          </cell>
          <cell r="G249" t="str">
            <v/>
          </cell>
        </row>
        <row r="250">
          <cell r="B250">
            <v>1024</v>
          </cell>
          <cell r="C250" t="str">
            <v/>
          </cell>
          <cell r="D250" t="str">
            <v/>
          </cell>
          <cell r="E250" t="str">
            <v/>
          </cell>
          <cell r="F250" t="str">
            <v/>
          </cell>
          <cell r="G250" t="str">
            <v/>
          </cell>
        </row>
        <row r="251">
          <cell r="B251" t="str">
            <v>011-01</v>
          </cell>
          <cell r="C251" t="str">
            <v>ｱﾝｶｰﾎﾞﾙﾄ</v>
          </cell>
          <cell r="D251" t="str">
            <v/>
          </cell>
          <cell r="E251" t="str">
            <v>径16 長さ210</v>
          </cell>
          <cell r="F251" t="str">
            <v/>
          </cell>
          <cell r="G251" t="str">
            <v>本</v>
          </cell>
        </row>
        <row r="252">
          <cell r="B252" t="str">
            <v>011-02</v>
          </cell>
          <cell r="C252" t="str">
            <v>ｱﾝｶｰﾎﾞﾙﾄ</v>
          </cell>
          <cell r="D252" t="str">
            <v/>
          </cell>
          <cell r="E252" t="str">
            <v>径9 長さ210</v>
          </cell>
          <cell r="F252" t="str">
            <v/>
          </cell>
          <cell r="G252" t="str">
            <v>本</v>
          </cell>
        </row>
        <row r="253">
          <cell r="B253" t="str">
            <v>011-03</v>
          </cell>
          <cell r="C253" t="str">
            <v>ｱﾝｶｰﾎﾞﾙﾄ</v>
          </cell>
          <cell r="D253" t="str">
            <v/>
          </cell>
          <cell r="E253" t="str">
            <v>径9 長さ300</v>
          </cell>
          <cell r="F253" t="str">
            <v/>
          </cell>
          <cell r="G253" t="str">
            <v>本</v>
          </cell>
        </row>
        <row r="254">
          <cell r="B254" t="str">
            <v>011-04</v>
          </cell>
          <cell r="C254" t="str">
            <v>ｱﾝｶｰﾎﾞﾙﾄ</v>
          </cell>
          <cell r="D254" t="str">
            <v/>
          </cell>
          <cell r="E254" t="str">
            <v>径13 長さ210</v>
          </cell>
          <cell r="F254" t="str">
            <v/>
          </cell>
          <cell r="G254" t="str">
            <v>本</v>
          </cell>
        </row>
        <row r="255">
          <cell r="B255" t="str">
            <v>011-05</v>
          </cell>
          <cell r="C255" t="str">
            <v>ﾎﾞｰﾄﾞくぎ</v>
          </cell>
          <cell r="D255" t="str">
            <v/>
          </cell>
          <cell r="E255" t="str">
            <v>1.6×25</v>
          </cell>
          <cell r="F255" t="str">
            <v/>
          </cell>
          <cell r="G255" t="str">
            <v>kg</v>
          </cell>
        </row>
        <row r="256">
          <cell r="B256" t="str">
            <v>011-06</v>
          </cell>
          <cell r="C256" t="str">
            <v>ｽﾃﾝﾚｽくぎ</v>
          </cell>
          <cell r="D256" t="str">
            <v/>
          </cell>
          <cell r="E256" t="str">
            <v>1.6×25</v>
          </cell>
          <cell r="F256" t="str">
            <v/>
          </cell>
          <cell r="G256" t="str">
            <v>kg</v>
          </cell>
        </row>
        <row r="257">
          <cell r="B257" t="str">
            <v>011-07</v>
          </cell>
          <cell r="C257" t="str">
            <v>軽量ｺﾝｸﾘｰﾄ</v>
          </cell>
          <cell r="D257" t="str">
            <v/>
          </cell>
          <cell r="E257" t="str">
            <v>JIS A 5308 1種 骨材寸法15m/m FC:18N/mm2 S:18</v>
          </cell>
          <cell r="G257" t="str">
            <v>m3</v>
          </cell>
        </row>
        <row r="258">
          <cell r="B258" t="str">
            <v>011-08</v>
          </cell>
          <cell r="C258" t="str">
            <v>軽量ｺﾝｸﾘｰﾄ</v>
          </cell>
          <cell r="D258" t="str">
            <v/>
          </cell>
          <cell r="E258" t="str">
            <v>JIS A 5308 1種 骨材寸法15m/m FC:21N/mm2 S:18</v>
          </cell>
          <cell r="G258" t="str">
            <v>m3</v>
          </cell>
        </row>
        <row r="259">
          <cell r="B259" t="str">
            <v>011-09</v>
          </cell>
          <cell r="C259" t="str">
            <v>ポ ゾ リ ス</v>
          </cell>
          <cell r="D259" t="str">
            <v/>
          </cell>
          <cell r="E259" t="str">
            <v>NR-1900 ｺﾝｸﾘｰﾄ防錆剤</v>
          </cell>
          <cell r="F259" t="str">
            <v/>
          </cell>
          <cell r="G259" t="str">
            <v>Ｌ</v>
          </cell>
        </row>
        <row r="260">
          <cell r="B260" t="str">
            <v>011-10</v>
          </cell>
          <cell r="C260" t="str">
            <v>ベストンＡ</v>
          </cell>
          <cell r="D260" t="str">
            <v/>
          </cell>
          <cell r="E260" t="str">
            <v>防水混和剤</v>
          </cell>
          <cell r="F260" t="str">
            <v/>
          </cell>
          <cell r="G260" t="str">
            <v>kgf</v>
          </cell>
        </row>
        <row r="261">
          <cell r="B261" t="str">
            <v>011-11</v>
          </cell>
          <cell r="C261" t="str">
            <v>ベストンＢ</v>
          </cell>
          <cell r="D261" t="str">
            <v/>
          </cell>
          <cell r="E261" t="str">
            <v>防水混和剤</v>
          </cell>
          <cell r="F261" t="str">
            <v/>
          </cell>
          <cell r="G261" t="str">
            <v>kgf</v>
          </cell>
        </row>
        <row r="262">
          <cell r="B262" t="str">
            <v>011-12</v>
          </cell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 t="str">
            <v/>
          </cell>
        </row>
        <row r="263">
          <cell r="B263" t="str">
            <v>011-13</v>
          </cell>
          <cell r="C263" t="str">
            <v/>
          </cell>
          <cell r="D263" t="str">
            <v/>
          </cell>
          <cell r="E263" t="str">
            <v/>
          </cell>
          <cell r="F263" t="str">
            <v/>
          </cell>
          <cell r="G263" t="str">
            <v/>
          </cell>
        </row>
        <row r="264">
          <cell r="B264" t="str">
            <v>011-14</v>
          </cell>
          <cell r="C264" t="str">
            <v/>
          </cell>
          <cell r="D264" t="str">
            <v/>
          </cell>
          <cell r="E264" t="str">
            <v/>
          </cell>
          <cell r="F264" t="str">
            <v/>
          </cell>
          <cell r="G264" t="str">
            <v/>
          </cell>
        </row>
        <row r="265">
          <cell r="B265" t="str">
            <v>012-01</v>
          </cell>
          <cell r="C265" t="str">
            <v>小　幅　板</v>
          </cell>
          <cell r="D265" t="str">
            <v/>
          </cell>
          <cell r="E265" t="str">
            <v>1 等</v>
          </cell>
          <cell r="F265" t="str">
            <v/>
          </cell>
          <cell r="G265" t="str">
            <v>m3</v>
          </cell>
        </row>
        <row r="266">
          <cell r="B266" t="str">
            <v>012-02</v>
          </cell>
          <cell r="C266" t="str">
            <v>さ　ん　木</v>
          </cell>
          <cell r="D266" t="str">
            <v/>
          </cell>
          <cell r="E266" t="str">
            <v>杉2等 45×45×4,000</v>
          </cell>
          <cell r="F266" t="str">
            <v/>
          </cell>
          <cell r="G266" t="str">
            <v>m3</v>
          </cell>
        </row>
        <row r="267">
          <cell r="B267" t="str">
            <v>012-03</v>
          </cell>
          <cell r="C267" t="str">
            <v>正　角　材</v>
          </cell>
          <cell r="D267" t="str">
            <v/>
          </cell>
          <cell r="E267" t="str">
            <v>杉特1等 105×105×4,000</v>
          </cell>
          <cell r="F267" t="str">
            <v/>
          </cell>
          <cell r="G267" t="str">
            <v>m3</v>
          </cell>
        </row>
        <row r="268">
          <cell r="B268" t="str">
            <v>012-04</v>
          </cell>
          <cell r="C268" t="str">
            <v>正　角　材</v>
          </cell>
          <cell r="D268" t="str">
            <v/>
          </cell>
          <cell r="E268" t="str">
            <v>杉上小節 105×105×4,000</v>
          </cell>
          <cell r="G268" t="str">
            <v>m3</v>
          </cell>
        </row>
        <row r="269">
          <cell r="B269" t="str">
            <v>012-05</v>
          </cell>
          <cell r="C269" t="str">
            <v>正　割　材</v>
          </cell>
          <cell r="D269" t="str">
            <v/>
          </cell>
          <cell r="E269" t="str">
            <v>杉特1等 45×45×4,000</v>
          </cell>
          <cell r="F269" t="str">
            <v/>
          </cell>
          <cell r="G269" t="str">
            <v>m3</v>
          </cell>
        </row>
        <row r="270">
          <cell r="B270" t="str">
            <v>012-06</v>
          </cell>
          <cell r="C270" t="str">
            <v>平　割　材</v>
          </cell>
          <cell r="D270" t="str">
            <v/>
          </cell>
          <cell r="E270" t="str">
            <v>杉特1等 45×90×4,000</v>
          </cell>
          <cell r="F270" t="str">
            <v/>
          </cell>
          <cell r="G270" t="str">
            <v>m3</v>
          </cell>
        </row>
        <row r="271">
          <cell r="B271" t="str">
            <v>012-07</v>
          </cell>
          <cell r="C271" t="str">
            <v>杉　　　板</v>
          </cell>
          <cell r="D271" t="str">
            <v/>
          </cell>
          <cell r="E271" t="str">
            <v>杉特1等 180×15×4,000</v>
          </cell>
          <cell r="F271" t="str">
            <v/>
          </cell>
          <cell r="G271" t="str">
            <v>m3</v>
          </cell>
        </row>
        <row r="272">
          <cell r="B272" t="str">
            <v>012-08</v>
          </cell>
          <cell r="C272" t="str">
            <v>杉　　　板</v>
          </cell>
          <cell r="D272" t="str">
            <v/>
          </cell>
          <cell r="E272" t="str">
            <v>杉特1等 180×15×2,000</v>
          </cell>
          <cell r="F272" t="str">
            <v/>
          </cell>
          <cell r="G272" t="str">
            <v>m3</v>
          </cell>
        </row>
        <row r="273">
          <cell r="B273" t="str">
            <v>012-09</v>
          </cell>
          <cell r="C273" t="str">
            <v>杉　　　板</v>
          </cell>
          <cell r="D273" t="str">
            <v/>
          </cell>
          <cell r="E273" t="str">
            <v>杉特1等 180×18×4,000</v>
          </cell>
          <cell r="F273" t="str">
            <v/>
          </cell>
          <cell r="G273" t="str">
            <v>m3</v>
          </cell>
        </row>
        <row r="274">
          <cell r="B274" t="str">
            <v>012-10</v>
          </cell>
          <cell r="C274" t="str">
            <v>杉　　　板</v>
          </cell>
          <cell r="D274" t="str">
            <v/>
          </cell>
          <cell r="E274" t="str">
            <v>杉特1等 180×24×4,000</v>
          </cell>
          <cell r="F274" t="str">
            <v/>
          </cell>
          <cell r="G274" t="str">
            <v>m3</v>
          </cell>
        </row>
        <row r="275">
          <cell r="B275" t="str">
            <v>012-11</v>
          </cell>
          <cell r="C275" t="str">
            <v>檜 正 角 材</v>
          </cell>
          <cell r="D275" t="str">
            <v/>
          </cell>
          <cell r="E275" t="str">
            <v>特1等 105×105×4,000</v>
          </cell>
          <cell r="F275" t="str">
            <v/>
          </cell>
          <cell r="G275" t="str">
            <v>m3</v>
          </cell>
        </row>
        <row r="276">
          <cell r="B276" t="str">
            <v>012-12</v>
          </cell>
          <cell r="C276" t="str">
            <v>アピトン角材</v>
          </cell>
          <cell r="D276" t="str">
            <v/>
          </cell>
          <cell r="E276" t="str">
            <v>105×105×4,000</v>
          </cell>
          <cell r="F276" t="str">
            <v/>
          </cell>
          <cell r="G276" t="str">
            <v>m3</v>
          </cell>
        </row>
        <row r="277">
          <cell r="B277" t="str">
            <v>012-13</v>
          </cell>
          <cell r="C277" t="str">
            <v>アピトン角材</v>
          </cell>
          <cell r="D277" t="str">
            <v/>
          </cell>
          <cell r="E277" t="str">
            <v>45×90×4,000</v>
          </cell>
          <cell r="F277" t="str">
            <v/>
          </cell>
          <cell r="G277" t="str">
            <v>m3</v>
          </cell>
        </row>
        <row r="278">
          <cell r="B278" t="str">
            <v>012-14</v>
          </cell>
          <cell r="C278" t="str">
            <v/>
          </cell>
          <cell r="D278" t="str">
            <v/>
          </cell>
          <cell r="E278" t="str">
            <v/>
          </cell>
          <cell r="F278" t="str">
            <v/>
          </cell>
          <cell r="G278" t="str">
            <v/>
          </cell>
        </row>
        <row r="279">
          <cell r="B279" t="str">
            <v>013-01</v>
          </cell>
          <cell r="C279" t="str">
            <v>アピトン角材</v>
          </cell>
          <cell r="D279" t="str">
            <v/>
          </cell>
          <cell r="E279" t="str">
            <v>45×45×4,000</v>
          </cell>
          <cell r="F279" t="str">
            <v/>
          </cell>
          <cell r="G279" t="str">
            <v>m3</v>
          </cell>
        </row>
        <row r="280">
          <cell r="B280" t="str">
            <v>013-02</v>
          </cell>
          <cell r="C280" t="str">
            <v>建築用 ｺﾝｸﾘｰﾄﾌﾞﾛｯｸ</v>
          </cell>
          <cell r="D280" t="str">
            <v/>
          </cell>
          <cell r="E280" t="str">
            <v>空洞ﾌﾞﾛｯｸ16　厚さ100</v>
          </cell>
          <cell r="F280" t="str">
            <v/>
          </cell>
          <cell r="G280" t="str">
            <v>個</v>
          </cell>
        </row>
        <row r="281">
          <cell r="B281" t="str">
            <v>013-03</v>
          </cell>
          <cell r="C281" t="str">
            <v>建築用 ｺﾝｸﾘｰﾄﾌﾞﾛｯｸ</v>
          </cell>
          <cell r="D281" t="str">
            <v/>
          </cell>
          <cell r="E281" t="str">
            <v>空洞ﾌﾞﾛｯｸ16　厚さ150</v>
          </cell>
          <cell r="F281" t="str">
            <v/>
          </cell>
          <cell r="G281" t="str">
            <v>個</v>
          </cell>
        </row>
        <row r="282">
          <cell r="B282" t="str">
            <v>013-04</v>
          </cell>
          <cell r="C282" t="str">
            <v>建築用 ｺﾝｸﾘｰﾄﾌﾞﾛｯｸ</v>
          </cell>
          <cell r="D282" t="str">
            <v/>
          </cell>
          <cell r="E282" t="str">
            <v>空洞ﾌﾞﾛｯｸ16　厚さ190</v>
          </cell>
          <cell r="F282" t="str">
            <v/>
          </cell>
          <cell r="G282" t="str">
            <v>個</v>
          </cell>
        </row>
        <row r="283">
          <cell r="B283" t="str">
            <v>013-05</v>
          </cell>
          <cell r="C283" t="str">
            <v>建築用 ｺﾝｸﾘｰﾄﾌﾞﾛｯｸ</v>
          </cell>
          <cell r="D283" t="str">
            <v/>
          </cell>
          <cell r="E283" t="str">
            <v>空洞ﾌﾞﾛｯｸ16-W  厚さ150</v>
          </cell>
          <cell r="F283" t="str">
            <v/>
          </cell>
          <cell r="G283" t="str">
            <v>個</v>
          </cell>
        </row>
        <row r="284">
          <cell r="B284" t="str">
            <v>013-06</v>
          </cell>
          <cell r="C284" t="str">
            <v>建築用 ｺﾝｸﾘｰﾄﾌﾞﾛｯｸ</v>
          </cell>
          <cell r="D284" t="str">
            <v/>
          </cell>
          <cell r="E284" t="str">
            <v>空洞ﾌﾞﾛｯｸ16-W　厚さ190</v>
          </cell>
          <cell r="F284" t="str">
            <v/>
          </cell>
          <cell r="G284" t="str">
            <v>個</v>
          </cell>
        </row>
        <row r="285">
          <cell r="B285" t="str">
            <v>013-07</v>
          </cell>
          <cell r="C285" t="str">
            <v>障害者用誘導点字ﾀｲﾙ</v>
          </cell>
          <cell r="D285" t="str">
            <v/>
          </cell>
          <cell r="E285" t="str">
            <v>点状 磁器質ﾀｲﾙ 300*300</v>
          </cell>
          <cell r="F285" t="str">
            <v/>
          </cell>
          <cell r="G285" t="str">
            <v>枚</v>
          </cell>
        </row>
        <row r="286">
          <cell r="B286" t="str">
            <v>013-08</v>
          </cell>
          <cell r="C286" t="str">
            <v>障害者用誘導点字ﾀｲﾙ</v>
          </cell>
          <cell r="D286" t="str">
            <v/>
          </cell>
          <cell r="E286" t="str">
            <v>線状 磁器質ﾀｲﾙ 300*300</v>
          </cell>
          <cell r="F286" t="str">
            <v/>
          </cell>
          <cell r="G286" t="str">
            <v>枚</v>
          </cell>
        </row>
        <row r="287">
          <cell r="B287" t="str">
            <v>013-09</v>
          </cell>
          <cell r="C287" t="str">
            <v>インサート</v>
          </cell>
          <cell r="D287" t="str">
            <v/>
          </cell>
          <cell r="E287" t="str">
            <v>吊りﾎﾞﾙﾄ用</v>
          </cell>
          <cell r="F287" t="str">
            <v/>
          </cell>
          <cell r="G287" t="str">
            <v>本</v>
          </cell>
        </row>
        <row r="288">
          <cell r="B288" t="str">
            <v>013-10</v>
          </cell>
          <cell r="C288" t="str">
            <v>インサート</v>
          </cell>
          <cell r="D288" t="str">
            <v/>
          </cell>
          <cell r="E288" t="str">
            <v>ﾃﾞｯｷ用</v>
          </cell>
          <cell r="F288" t="str">
            <v/>
          </cell>
          <cell r="G288" t="str">
            <v>本</v>
          </cell>
        </row>
        <row r="289">
          <cell r="B289" t="str">
            <v>013-11</v>
          </cell>
          <cell r="C289" t="str">
            <v>ｲﾝｻｰﾄ用ﾅｯﾄ</v>
          </cell>
          <cell r="D289" t="str">
            <v/>
          </cell>
          <cell r="E289" t="str">
            <v>W 3/8 (10)</v>
          </cell>
          <cell r="F289" t="str">
            <v/>
          </cell>
          <cell r="G289" t="str">
            <v>個</v>
          </cell>
        </row>
        <row r="290">
          <cell r="B290" t="str">
            <v>013-12</v>
          </cell>
        </row>
        <row r="291">
          <cell r="B291" t="str">
            <v>013-13</v>
          </cell>
        </row>
        <row r="292">
          <cell r="B292" t="str">
            <v>013-14</v>
          </cell>
          <cell r="C292" t="str">
            <v/>
          </cell>
          <cell r="D292" t="str">
            <v/>
          </cell>
          <cell r="E292" t="str">
            <v/>
          </cell>
          <cell r="F292" t="str">
            <v/>
          </cell>
          <cell r="G292" t="str">
            <v/>
          </cell>
        </row>
        <row r="293">
          <cell r="B293" t="str">
            <v>014-01</v>
          </cell>
          <cell r="C293" t="str">
            <v>ｲﾝｻｰﾄ用ﾎﾞﾙﾄ</v>
          </cell>
          <cell r="D293" t="str">
            <v/>
          </cell>
          <cell r="E293" t="str">
            <v>300 ﾒｯｷ付き W3/8(10)</v>
          </cell>
          <cell r="F293" t="str">
            <v/>
          </cell>
          <cell r="G293" t="str">
            <v>本</v>
          </cell>
        </row>
        <row r="294">
          <cell r="B294" t="str">
            <v>014-02</v>
          </cell>
          <cell r="C294" t="str">
            <v>ｲﾝｻｰﾄ用ﾎﾞﾙﾄ</v>
          </cell>
          <cell r="D294" t="str">
            <v/>
          </cell>
          <cell r="E294" t="str">
            <v>400 ﾒｯｷ付き W3/8(10)</v>
          </cell>
          <cell r="F294" t="str">
            <v/>
          </cell>
          <cell r="G294" t="str">
            <v>本</v>
          </cell>
        </row>
        <row r="295">
          <cell r="B295" t="str">
            <v>014-03</v>
          </cell>
          <cell r="C295" t="str">
            <v>ｲﾝｻｰﾄ用ﾎﾞﾙﾄ</v>
          </cell>
          <cell r="D295" t="str">
            <v/>
          </cell>
          <cell r="E295" t="str">
            <v>500 ﾒｯｷ付き W3/8(10)</v>
          </cell>
          <cell r="F295" t="str">
            <v/>
          </cell>
          <cell r="G295" t="str">
            <v>本</v>
          </cell>
        </row>
        <row r="296">
          <cell r="B296" t="str">
            <v>014-04</v>
          </cell>
          <cell r="C296" t="str">
            <v>ｲﾝｻｰﾄ用ﾎﾞﾙﾄ</v>
          </cell>
          <cell r="D296" t="str">
            <v/>
          </cell>
          <cell r="E296" t="str">
            <v>600 ﾒｯｷ付き W3/8(10)</v>
          </cell>
          <cell r="F296" t="str">
            <v/>
          </cell>
          <cell r="G296" t="str">
            <v>本</v>
          </cell>
        </row>
        <row r="297">
          <cell r="B297" t="str">
            <v>014-05</v>
          </cell>
          <cell r="C297" t="str">
            <v>ｲﾝｻｰﾄ用ﾎﾞﾙﾄ</v>
          </cell>
          <cell r="D297" t="str">
            <v/>
          </cell>
          <cell r="E297" t="str">
            <v>700 ﾒｯｷ付き W3/8(10)</v>
          </cell>
          <cell r="F297" t="str">
            <v/>
          </cell>
          <cell r="G297" t="str">
            <v>本</v>
          </cell>
        </row>
        <row r="298">
          <cell r="B298" t="str">
            <v>014-06</v>
          </cell>
          <cell r="C298" t="str">
            <v>ｲﾝｻｰﾄ用ﾎﾞﾙﾄ</v>
          </cell>
          <cell r="D298" t="str">
            <v/>
          </cell>
          <cell r="E298" t="str">
            <v>800 ﾒｯｷ付き W3/8(10)</v>
          </cell>
          <cell r="F298" t="str">
            <v/>
          </cell>
          <cell r="G298" t="str">
            <v>本</v>
          </cell>
        </row>
        <row r="299">
          <cell r="B299" t="str">
            <v>014-07</v>
          </cell>
          <cell r="C299" t="str">
            <v>ｲﾝｻｰﾄ用ﾎﾞﾙﾄ</v>
          </cell>
          <cell r="D299" t="str">
            <v/>
          </cell>
          <cell r="E299" t="str">
            <v>900 ﾒｯｷ付き W3/8(10)</v>
          </cell>
          <cell r="F299" t="str">
            <v/>
          </cell>
          <cell r="G299" t="str">
            <v>本</v>
          </cell>
        </row>
        <row r="300">
          <cell r="B300" t="str">
            <v>014-08</v>
          </cell>
          <cell r="C300" t="str">
            <v>ｲﾝｻｰﾄ用ﾎﾞﾙﾄ</v>
          </cell>
          <cell r="D300" t="str">
            <v/>
          </cell>
          <cell r="E300" t="str">
            <v>1000 ﾒｯｷ付き W3/8(10)</v>
          </cell>
          <cell r="F300" t="str">
            <v/>
          </cell>
          <cell r="G300" t="str">
            <v>本</v>
          </cell>
        </row>
        <row r="301">
          <cell r="B301" t="str">
            <v>014-09</v>
          </cell>
          <cell r="C301" t="str">
            <v>屋上点検口</v>
          </cell>
          <cell r="D301" t="str">
            <v/>
          </cell>
          <cell r="E301" t="str">
            <v>ｽﾃﾝﾚｽ製 径600</v>
          </cell>
          <cell r="F301" t="str">
            <v/>
          </cell>
          <cell r="G301" t="str">
            <v>個</v>
          </cell>
        </row>
        <row r="302">
          <cell r="B302" t="str">
            <v>014-10</v>
          </cell>
          <cell r="C302" t="str">
            <v>タラップ</v>
          </cell>
          <cell r="D302" t="str">
            <v/>
          </cell>
          <cell r="E302" t="str">
            <v>φ19 ｽﾃﾝﾚｽ W303×H250</v>
          </cell>
          <cell r="F302" t="str">
            <v/>
          </cell>
          <cell r="G302" t="str">
            <v>㎡</v>
          </cell>
        </row>
        <row r="303">
          <cell r="B303" t="str">
            <v>014-11</v>
          </cell>
          <cell r="C303" t="str">
            <v>ｶｰﾃﾝﾚｰﾙ</v>
          </cell>
          <cell r="D303" t="str">
            <v/>
          </cell>
          <cell r="E303" t="str">
            <v>L=1,820 ｽﾃﾝﾚｽ 付属品共</v>
          </cell>
          <cell r="F303" t="str">
            <v/>
          </cell>
          <cell r="G303" t="str">
            <v>組</v>
          </cell>
        </row>
        <row r="304">
          <cell r="B304" t="str">
            <v>014-12</v>
          </cell>
          <cell r="C304" t="str">
            <v>ｶｰﾃﾝﾚｰﾙ</v>
          </cell>
          <cell r="D304" t="str">
            <v/>
          </cell>
          <cell r="E304" t="str">
            <v>L=2,000 ｽﾃﾝﾚｽ 付属品共</v>
          </cell>
          <cell r="F304" t="str">
            <v/>
          </cell>
          <cell r="G304" t="str">
            <v>組</v>
          </cell>
        </row>
        <row r="305">
          <cell r="B305" t="str">
            <v>014-13</v>
          </cell>
        </row>
        <row r="306">
          <cell r="B306" t="str">
            <v>014-14</v>
          </cell>
          <cell r="C306" t="str">
            <v/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</row>
        <row r="307">
          <cell r="B307" t="str">
            <v>015-01</v>
          </cell>
          <cell r="C307" t="str">
            <v>ｶｰﾃﾝﾚｰﾙ</v>
          </cell>
          <cell r="D307" t="str">
            <v/>
          </cell>
          <cell r="E307" t="str">
            <v>L=3,640 ｽﾃﾝﾚｽ 付属品共</v>
          </cell>
          <cell r="F307" t="str">
            <v/>
          </cell>
          <cell r="G307" t="str">
            <v>組</v>
          </cell>
        </row>
        <row r="308">
          <cell r="B308" t="str">
            <v>015-02</v>
          </cell>
          <cell r="C308" t="str">
            <v>ｶｰﾃﾝﾚｰﾙ</v>
          </cell>
          <cell r="D308" t="str">
            <v/>
          </cell>
          <cell r="E308" t="str">
            <v>L=4,000 ｽﾃﾝﾚｽ 付属品共</v>
          </cell>
          <cell r="F308" t="str">
            <v/>
          </cell>
          <cell r="G308" t="str">
            <v>組</v>
          </cell>
        </row>
        <row r="309">
          <cell r="B309" t="str">
            <v>015-03</v>
          </cell>
          <cell r="C309" t="str">
            <v>ブラインド</v>
          </cell>
          <cell r="D309" t="str">
            <v/>
          </cell>
          <cell r="E309" t="str">
            <v>ミニソフト(ﾓﾉｺﾑ)</v>
          </cell>
          <cell r="F309" t="str">
            <v/>
          </cell>
          <cell r="G309" t="str">
            <v>㎡</v>
          </cell>
        </row>
        <row r="310">
          <cell r="B310" t="str">
            <v>015-04</v>
          </cell>
          <cell r="C310" t="str">
            <v>か す が い</v>
          </cell>
          <cell r="D310" t="str">
            <v/>
          </cell>
          <cell r="E310" t="str">
            <v>径9  長さ150</v>
          </cell>
          <cell r="F310" t="str">
            <v/>
          </cell>
          <cell r="G310" t="str">
            <v>kg</v>
          </cell>
        </row>
        <row r="311">
          <cell r="B311" t="str">
            <v>015-05</v>
          </cell>
          <cell r="C311" t="str">
            <v>か す が い</v>
          </cell>
          <cell r="D311" t="str">
            <v/>
          </cell>
          <cell r="E311" t="str">
            <v>径9  長さ180</v>
          </cell>
          <cell r="F311" t="str">
            <v/>
          </cell>
          <cell r="G311" t="str">
            <v>kg</v>
          </cell>
        </row>
        <row r="312">
          <cell r="B312" t="str">
            <v>015-06</v>
          </cell>
          <cell r="C312" t="str">
            <v>ﾎｰﾙｲﾝｱﾝｶｰ</v>
          </cell>
          <cell r="D312" t="str">
            <v/>
          </cell>
          <cell r="E312" t="str">
            <v>φ10  L=150mm</v>
          </cell>
          <cell r="F312" t="str">
            <v/>
          </cell>
          <cell r="G312" t="str">
            <v>本</v>
          </cell>
        </row>
        <row r="313">
          <cell r="B313" t="str">
            <v>015-07</v>
          </cell>
          <cell r="C313" t="str">
            <v>SK式換気孔</v>
          </cell>
          <cell r="D313" t="str">
            <v/>
          </cell>
          <cell r="E313" t="str">
            <v>Ｈ 型</v>
          </cell>
          <cell r="F313" t="str">
            <v/>
          </cell>
          <cell r="G313" t="str">
            <v>個</v>
          </cell>
        </row>
        <row r="314">
          <cell r="B314" t="str">
            <v>015-08</v>
          </cell>
          <cell r="C314" t="str">
            <v>SK式換気孔</v>
          </cell>
          <cell r="D314" t="str">
            <v/>
          </cell>
          <cell r="E314" t="str">
            <v>ＬＢ型</v>
          </cell>
          <cell r="F314" t="str">
            <v/>
          </cell>
          <cell r="G314" t="str">
            <v>個</v>
          </cell>
        </row>
        <row r="315">
          <cell r="B315" t="str">
            <v>015-09</v>
          </cell>
          <cell r="C315" t="str">
            <v>縦樋受金物</v>
          </cell>
          <cell r="D315" t="str">
            <v/>
          </cell>
          <cell r="E315" t="str">
            <v>φ100用 ｽﾃﾝﾚｽ(SUS304) ﾊﾞﾝﾄﾞ､足共</v>
          </cell>
          <cell r="G315" t="str">
            <v>個</v>
          </cell>
        </row>
        <row r="316">
          <cell r="B316" t="str">
            <v>015-10</v>
          </cell>
          <cell r="C316" t="str">
            <v>水切りｶﾊﾞｰ</v>
          </cell>
          <cell r="D316" t="str">
            <v/>
          </cell>
          <cell r="E316" t="str">
            <v>厚0.7 (SUS304)</v>
          </cell>
          <cell r="F316" t="str">
            <v/>
          </cell>
          <cell r="G316" t="str">
            <v>ｍ</v>
          </cell>
        </row>
        <row r="317">
          <cell r="B317" t="str">
            <v>015-11</v>
          </cell>
          <cell r="C317" t="str">
            <v>ｸｰﾗｰｷｬｯﾌﾟ</v>
          </cell>
          <cell r="D317" t="str">
            <v/>
          </cell>
          <cell r="E317" t="str">
            <v>φ107用 (内外共)</v>
          </cell>
          <cell r="F317" t="str">
            <v/>
          </cell>
          <cell r="G317" t="str">
            <v>個</v>
          </cell>
        </row>
        <row r="318">
          <cell r="B318" t="str">
            <v>015-12</v>
          </cell>
          <cell r="C318" t="str">
            <v>天井換気ﾊﾟｲﾌﾟ</v>
          </cell>
          <cell r="D318" t="str">
            <v/>
          </cell>
          <cell r="E318" t="str">
            <v>内径50 外径54 (梁幅420) ﾌﾟﾗｽﾁｯｸ</v>
          </cell>
          <cell r="G318" t="str">
            <v>本</v>
          </cell>
        </row>
        <row r="319">
          <cell r="B319" t="str">
            <v>015-13</v>
          </cell>
          <cell r="C319" t="str">
            <v>ｸｰﾗｰ用ｲﾝｻｰﾄ</v>
          </cell>
          <cell r="D319" t="str">
            <v/>
          </cell>
          <cell r="E319" t="str">
            <v/>
          </cell>
          <cell r="F319" t="str">
            <v/>
          </cell>
          <cell r="G319" t="str">
            <v>個</v>
          </cell>
        </row>
        <row r="320">
          <cell r="B320" t="str">
            <v>015-14</v>
          </cell>
          <cell r="C320" t="str">
            <v/>
          </cell>
          <cell r="D320" t="str">
            <v/>
          </cell>
          <cell r="E320" t="str">
            <v/>
          </cell>
          <cell r="F320" t="str">
            <v/>
          </cell>
          <cell r="G320" t="str">
            <v/>
          </cell>
        </row>
        <row r="321">
          <cell r="B321" t="str">
            <v>016-01</v>
          </cell>
          <cell r="C321" t="str">
            <v>集水ﾏｽ用ｸﾞﾚｰﾁﾝｸﾞ</v>
          </cell>
          <cell r="D321" t="str">
            <v/>
          </cell>
          <cell r="E321" t="str">
            <v>400×100 (福西G9000 縦樋 φ100用 雨水)</v>
          </cell>
          <cell r="G321" t="str">
            <v>枚</v>
          </cell>
        </row>
        <row r="322">
          <cell r="B322" t="str">
            <v>016-02</v>
          </cell>
          <cell r="C322" t="str">
            <v>しっくい</v>
          </cell>
          <cell r="D322" t="str">
            <v/>
          </cell>
          <cell r="E322" t="str">
            <v>25kg入り</v>
          </cell>
          <cell r="F322" t="str">
            <v/>
          </cell>
          <cell r="G322" t="str">
            <v>袋</v>
          </cell>
        </row>
        <row r="323">
          <cell r="B323" t="str">
            <v>016-03</v>
          </cell>
          <cell r="C323" t="str">
            <v>ねじ締り</v>
          </cell>
          <cell r="D323" t="str">
            <v/>
          </cell>
          <cell r="E323" t="str">
            <v>働き 36</v>
          </cell>
          <cell r="F323" t="str">
            <v/>
          </cell>
          <cell r="G323" t="str">
            <v>組</v>
          </cell>
        </row>
        <row r="324">
          <cell r="B324" t="str">
            <v>016-04</v>
          </cell>
          <cell r="C324" t="str">
            <v>レール</v>
          </cell>
          <cell r="D324" t="str">
            <v/>
          </cell>
          <cell r="E324" t="str">
            <v>埋込み 1,820</v>
          </cell>
          <cell r="F324" t="str">
            <v/>
          </cell>
          <cell r="G324" t="str">
            <v>本</v>
          </cell>
        </row>
        <row r="325">
          <cell r="B325" t="str">
            <v>016-05</v>
          </cell>
          <cell r="C325" t="str">
            <v>戸　　車</v>
          </cell>
          <cell r="D325" t="str">
            <v/>
          </cell>
          <cell r="E325" t="str">
            <v>外径 30</v>
          </cell>
          <cell r="F325" t="str">
            <v/>
          </cell>
          <cell r="G325" t="str">
            <v>個</v>
          </cell>
        </row>
        <row r="326">
          <cell r="B326" t="str">
            <v>016-06</v>
          </cell>
          <cell r="C326" t="str">
            <v>ｽﾃﾝﾚｽ丁番</v>
          </cell>
          <cell r="D326" t="str">
            <v/>
          </cell>
          <cell r="E326" t="str">
            <v>1.3×51  SUS304</v>
          </cell>
          <cell r="F326" t="str">
            <v/>
          </cell>
          <cell r="G326" t="str">
            <v>枚</v>
          </cell>
        </row>
        <row r="327">
          <cell r="B327" t="str">
            <v>016-07</v>
          </cell>
          <cell r="C327" t="str">
            <v>ｽﾃﾝﾚｽ丁番</v>
          </cell>
          <cell r="D327" t="str">
            <v/>
          </cell>
          <cell r="E327" t="str">
            <v>1.3×64  SUS304</v>
          </cell>
          <cell r="F327" t="str">
            <v/>
          </cell>
          <cell r="G327" t="str">
            <v>枚</v>
          </cell>
        </row>
        <row r="328">
          <cell r="B328" t="str">
            <v>016-08</v>
          </cell>
          <cell r="C328" t="str">
            <v>ｽﾃﾝﾚｽ丁番</v>
          </cell>
          <cell r="D328" t="str">
            <v/>
          </cell>
          <cell r="E328" t="str">
            <v>1.5×76  SUS304</v>
          </cell>
          <cell r="F328" t="str">
            <v/>
          </cell>
          <cell r="G328" t="str">
            <v>枚</v>
          </cell>
        </row>
        <row r="329">
          <cell r="B329" t="str">
            <v>016-09</v>
          </cell>
          <cell r="C329" t="str">
            <v>ｽﾃﾝﾚｽ丁番</v>
          </cell>
          <cell r="D329" t="str">
            <v/>
          </cell>
          <cell r="E329" t="str">
            <v>1.7×89  SUS304</v>
          </cell>
          <cell r="F329" t="str">
            <v/>
          </cell>
          <cell r="G329" t="str">
            <v>枚</v>
          </cell>
        </row>
        <row r="330">
          <cell r="B330" t="str">
            <v>016-10</v>
          </cell>
          <cell r="C330" t="str">
            <v>ｽﾃﾝﾚｽ丁番</v>
          </cell>
          <cell r="D330" t="str">
            <v/>
          </cell>
          <cell r="E330" t="str">
            <v>2.0×127  SUS304</v>
          </cell>
          <cell r="F330" t="str">
            <v/>
          </cell>
          <cell r="G330" t="str">
            <v>枚</v>
          </cell>
        </row>
        <row r="331">
          <cell r="B331" t="str">
            <v>016-11</v>
          </cell>
          <cell r="C331" t="str">
            <v>義星付丁番</v>
          </cell>
          <cell r="D331" t="str">
            <v/>
          </cell>
          <cell r="E331" t="str">
            <v>2.0×102×102 SUS304</v>
          </cell>
          <cell r="F331" t="str">
            <v/>
          </cell>
          <cell r="G331" t="str">
            <v>枚</v>
          </cell>
        </row>
        <row r="332">
          <cell r="B332" t="str">
            <v>016-12</v>
          </cell>
          <cell r="C332" t="str">
            <v>義星付丁番</v>
          </cell>
          <cell r="D332" t="str">
            <v/>
          </cell>
          <cell r="E332" t="str">
            <v>2.5×102×102 SUS304</v>
          </cell>
          <cell r="F332" t="str">
            <v/>
          </cell>
          <cell r="G332" t="str">
            <v>枚</v>
          </cell>
        </row>
        <row r="333">
          <cell r="B333" t="str">
            <v>016-13</v>
          </cell>
          <cell r="C333" t="str">
            <v/>
          </cell>
          <cell r="D333" t="str">
            <v/>
          </cell>
          <cell r="E333" t="str">
            <v/>
          </cell>
          <cell r="F333" t="str">
            <v/>
          </cell>
          <cell r="G333" t="str">
            <v/>
          </cell>
        </row>
        <row r="334">
          <cell r="B334" t="str">
            <v>016-14</v>
          </cell>
          <cell r="C334" t="str">
            <v/>
          </cell>
          <cell r="D334" t="str">
            <v/>
          </cell>
          <cell r="E334" t="str">
            <v/>
          </cell>
          <cell r="F334" t="str">
            <v/>
          </cell>
          <cell r="G334" t="str">
            <v/>
          </cell>
        </row>
        <row r="335">
          <cell r="B335" t="str">
            <v>017-01</v>
          </cell>
          <cell r="C335" t="str">
            <v>義星付丁番</v>
          </cell>
          <cell r="D335" t="str">
            <v/>
          </cell>
          <cell r="E335" t="str">
            <v>2.5×127×127 SUS304</v>
          </cell>
          <cell r="F335" t="str">
            <v/>
          </cell>
          <cell r="G335" t="str">
            <v>枚</v>
          </cell>
        </row>
        <row r="336">
          <cell r="B336" t="str">
            <v>017-02</v>
          </cell>
          <cell r="C336" t="str">
            <v>ﾍﾀﾞﾃ板取合金物</v>
          </cell>
          <cell r="D336" t="str">
            <v/>
          </cell>
          <cell r="E336" t="str">
            <v>脚部  ｽﾃﾝ</v>
          </cell>
          <cell r="F336" t="str">
            <v/>
          </cell>
          <cell r="G336" t="str">
            <v>組</v>
          </cell>
        </row>
        <row r="337">
          <cell r="B337" t="str">
            <v>017-03</v>
          </cell>
          <cell r="C337" t="str">
            <v>ﾍﾀﾞﾃ板取合金物</v>
          </cell>
          <cell r="D337" t="str">
            <v/>
          </cell>
          <cell r="E337" t="str">
            <v>ｶﾍﾞ付  ｽﾃﾝ</v>
          </cell>
          <cell r="F337" t="str">
            <v/>
          </cell>
          <cell r="G337" t="str">
            <v>組</v>
          </cell>
        </row>
        <row r="338">
          <cell r="B338" t="str">
            <v>017-04</v>
          </cell>
          <cell r="C338" t="str">
            <v>ﾍﾀﾞﾃ板取合金物</v>
          </cell>
          <cell r="D338" t="str">
            <v/>
          </cell>
          <cell r="E338" t="str">
            <v>頭つなぎ ｽﾃﾝ L=4,000mm</v>
          </cell>
          <cell r="F338" t="str">
            <v/>
          </cell>
          <cell r="G338" t="str">
            <v>組</v>
          </cell>
        </row>
        <row r="339">
          <cell r="B339" t="str">
            <v>017-05</v>
          </cell>
          <cell r="C339" t="str">
            <v>自 由 丁 番</v>
          </cell>
          <cell r="D339" t="str">
            <v/>
          </cell>
          <cell r="E339" t="str">
            <v>127　鋼製</v>
          </cell>
          <cell r="F339" t="str">
            <v/>
          </cell>
          <cell r="G339" t="str">
            <v>枚</v>
          </cell>
        </row>
        <row r="340">
          <cell r="B340" t="str">
            <v>017-06</v>
          </cell>
          <cell r="C340" t="str">
            <v>ﾗﾊﾞﾄﾘﾋﾝｼﾞ</v>
          </cell>
          <cell r="D340" t="str">
            <v/>
          </cell>
          <cell r="E340" t="str">
            <v>102  SUS304</v>
          </cell>
          <cell r="F340" t="str">
            <v/>
          </cell>
          <cell r="G340" t="str">
            <v>枚</v>
          </cell>
        </row>
        <row r="341">
          <cell r="B341" t="str">
            <v>017-07</v>
          </cell>
          <cell r="C341" t="str">
            <v>ﾗﾊﾞﾄﾘｽﾄﾗｲｸ</v>
          </cell>
          <cell r="D341" t="str">
            <v/>
          </cell>
          <cell r="E341" t="str">
            <v>木製へだて用 SUS304　外開き用</v>
          </cell>
          <cell r="G341" t="str">
            <v>枚</v>
          </cell>
        </row>
        <row r="342">
          <cell r="B342" t="str">
            <v>017-08</v>
          </cell>
          <cell r="C342" t="str">
            <v>ﾗｯﾁ式表示器</v>
          </cell>
          <cell r="D342" t="str">
            <v/>
          </cell>
          <cell r="E342" t="str">
            <v>75m/m  SUS304</v>
          </cell>
          <cell r="F342" t="str">
            <v/>
          </cell>
          <cell r="G342" t="str">
            <v>個</v>
          </cell>
        </row>
        <row r="343">
          <cell r="B343" t="str">
            <v>017-09</v>
          </cell>
          <cell r="C343" t="str">
            <v>帽子掛け戸当り</v>
          </cell>
          <cell r="D343" t="str">
            <v/>
          </cell>
          <cell r="E343" t="str">
            <v>100m/m  SUS304</v>
          </cell>
          <cell r="F343" t="str">
            <v/>
          </cell>
          <cell r="G343" t="str">
            <v>個</v>
          </cell>
        </row>
        <row r="344">
          <cell r="B344" t="str">
            <v>017-10</v>
          </cell>
          <cell r="C344" t="str">
            <v>押　　　板</v>
          </cell>
          <cell r="D344" t="str">
            <v/>
          </cell>
          <cell r="E344" t="str">
            <v>240×55  SUS304</v>
          </cell>
          <cell r="F344" t="str">
            <v/>
          </cell>
          <cell r="G344" t="str">
            <v>個</v>
          </cell>
        </row>
        <row r="345">
          <cell r="B345" t="str">
            <v>017-11</v>
          </cell>
          <cell r="C345" t="str">
            <v>フランス落し</v>
          </cell>
          <cell r="D345" t="str">
            <v/>
          </cell>
          <cell r="E345" t="str">
            <v>300m/m  SUS304</v>
          </cell>
          <cell r="F345" t="str">
            <v/>
          </cell>
          <cell r="G345" t="str">
            <v>組</v>
          </cell>
        </row>
        <row r="346">
          <cell r="B346" t="str">
            <v>017-12</v>
          </cell>
          <cell r="C346" t="str">
            <v>引　　　手</v>
          </cell>
          <cell r="D346" t="str">
            <v/>
          </cell>
          <cell r="E346" t="str">
            <v>60×15 ｽﾃﾝ</v>
          </cell>
          <cell r="F346" t="str">
            <v/>
          </cell>
          <cell r="G346" t="str">
            <v>個</v>
          </cell>
        </row>
        <row r="347">
          <cell r="B347" t="str">
            <v>017-13</v>
          </cell>
          <cell r="C347" t="str">
            <v>ヒ モ 掛 け</v>
          </cell>
          <cell r="D347" t="str">
            <v/>
          </cell>
          <cell r="E347" t="str">
            <v/>
          </cell>
          <cell r="F347" t="str">
            <v/>
          </cell>
          <cell r="G347" t="str">
            <v>個</v>
          </cell>
        </row>
        <row r="348">
          <cell r="B348" t="str">
            <v>017-14</v>
          </cell>
          <cell r="C348" t="str">
            <v>モノロック</v>
          </cell>
          <cell r="D348" t="str">
            <v/>
          </cell>
          <cell r="E348" t="str">
            <v>HMD-1 相当品 64mm（合成樹脂）</v>
          </cell>
          <cell r="G348" t="str">
            <v>組</v>
          </cell>
        </row>
        <row r="349">
          <cell r="B349" t="str">
            <v>018-01</v>
          </cell>
          <cell r="C349" t="str">
            <v>モノロック</v>
          </cell>
          <cell r="D349" t="str">
            <v/>
          </cell>
          <cell r="E349" t="str">
            <v>HMD-0 相当品 64mm（合成樹脂）</v>
          </cell>
          <cell r="G349" t="str">
            <v>組</v>
          </cell>
        </row>
        <row r="350">
          <cell r="B350" t="str">
            <v>018-02</v>
          </cell>
          <cell r="C350" t="str">
            <v>ガラスブロック</v>
          </cell>
          <cell r="D350" t="str">
            <v/>
          </cell>
          <cell r="E350" t="str">
            <v>115×115×80mm 透明 JIS R5212</v>
          </cell>
          <cell r="G350" t="str">
            <v>個</v>
          </cell>
        </row>
        <row r="351">
          <cell r="B351" t="str">
            <v>018-03</v>
          </cell>
          <cell r="C351" t="str">
            <v>ガラスブロック</v>
          </cell>
          <cell r="D351" t="str">
            <v/>
          </cell>
          <cell r="E351" t="str">
            <v>115×115×80mm ｶﾗｰ JIS R5212</v>
          </cell>
          <cell r="G351" t="str">
            <v>個</v>
          </cell>
        </row>
        <row r="352">
          <cell r="B352" t="str">
            <v>018-04</v>
          </cell>
          <cell r="C352" t="str">
            <v>ガラスブロック</v>
          </cell>
          <cell r="D352" t="str">
            <v/>
          </cell>
          <cell r="E352" t="str">
            <v>145×145×95mm 透明 JIS R5212</v>
          </cell>
          <cell r="G352" t="str">
            <v>個</v>
          </cell>
        </row>
        <row r="353">
          <cell r="B353" t="str">
            <v>018-05</v>
          </cell>
          <cell r="C353" t="str">
            <v>ガラスブロック</v>
          </cell>
          <cell r="D353" t="str">
            <v/>
          </cell>
          <cell r="E353" t="str">
            <v>145×145×95mm ｶﾗｰ JIS R5212</v>
          </cell>
          <cell r="G353" t="str">
            <v>個</v>
          </cell>
        </row>
        <row r="354">
          <cell r="B354" t="str">
            <v>018-06</v>
          </cell>
          <cell r="C354" t="str">
            <v>ガラスブロック</v>
          </cell>
          <cell r="D354" t="str">
            <v/>
          </cell>
          <cell r="E354" t="str">
            <v>190×190×95mm 透明 JIS R5212</v>
          </cell>
          <cell r="G354" t="str">
            <v>個</v>
          </cell>
        </row>
        <row r="355">
          <cell r="B355" t="str">
            <v>018-07</v>
          </cell>
          <cell r="C355" t="str">
            <v>ガラスブロック</v>
          </cell>
          <cell r="D355" t="str">
            <v/>
          </cell>
          <cell r="E355" t="str">
            <v>190×190×95mm ｶﾗｰ JIS R5212</v>
          </cell>
          <cell r="G355" t="str">
            <v>個</v>
          </cell>
        </row>
        <row r="356">
          <cell r="B356" t="str">
            <v>018-08</v>
          </cell>
          <cell r="C356" t="str">
            <v>しな合板</v>
          </cell>
          <cell r="D356" t="str">
            <v/>
          </cell>
          <cell r="E356" t="str">
            <v>4.0×910×1,820mm Ⅱ類 F☆☆☆☆</v>
          </cell>
          <cell r="F356" t="str">
            <v/>
          </cell>
          <cell r="G356" t="str">
            <v>枚</v>
          </cell>
        </row>
        <row r="357">
          <cell r="B357" t="str">
            <v>018-09</v>
          </cell>
          <cell r="C357" t="str">
            <v>しな合板</v>
          </cell>
          <cell r="D357" t="str">
            <v/>
          </cell>
          <cell r="E357" t="str">
            <v>5.5×910×1,820mm Ⅱ類 F☆☆☆☆</v>
          </cell>
          <cell r="F357" t="str">
            <v/>
          </cell>
          <cell r="G357" t="str">
            <v>枚</v>
          </cell>
        </row>
        <row r="358">
          <cell r="B358" t="str">
            <v>018-10</v>
          </cell>
          <cell r="C358" t="str">
            <v>ラワン合板</v>
          </cell>
          <cell r="D358" t="str">
            <v/>
          </cell>
          <cell r="E358" t="str">
            <v>2.5×910×1,820mm Ⅱ類 F☆☆☆☆</v>
          </cell>
          <cell r="F358" t="str">
            <v/>
          </cell>
          <cell r="G358" t="str">
            <v>枚</v>
          </cell>
        </row>
        <row r="359">
          <cell r="B359" t="str">
            <v>018-11</v>
          </cell>
          <cell r="C359" t="str">
            <v>ラワン合板</v>
          </cell>
          <cell r="D359" t="str">
            <v/>
          </cell>
          <cell r="E359" t="str">
            <v>4.0×910×1,820mm Ⅱ類 F☆☆☆☆</v>
          </cell>
          <cell r="F359" t="str">
            <v/>
          </cell>
          <cell r="G359" t="str">
            <v>枚</v>
          </cell>
        </row>
        <row r="360">
          <cell r="B360" t="str">
            <v>018-12</v>
          </cell>
          <cell r="C360" t="str">
            <v>ラワン合板</v>
          </cell>
          <cell r="D360" t="str">
            <v/>
          </cell>
          <cell r="E360" t="str">
            <v>5.5×910×1,820mm Ⅱ類 F☆☆☆☆</v>
          </cell>
          <cell r="F360" t="str">
            <v/>
          </cell>
          <cell r="G360" t="str">
            <v>枚</v>
          </cell>
        </row>
        <row r="361">
          <cell r="B361" t="str">
            <v>018-13</v>
          </cell>
          <cell r="C361" t="str">
            <v/>
          </cell>
          <cell r="D361" t="str">
            <v/>
          </cell>
          <cell r="E361" t="str">
            <v/>
          </cell>
          <cell r="F361" t="str">
            <v/>
          </cell>
          <cell r="G361" t="str">
            <v/>
          </cell>
        </row>
        <row r="362">
          <cell r="B362" t="str">
            <v>018-14</v>
          </cell>
          <cell r="C362" t="str">
            <v/>
          </cell>
          <cell r="D362" t="str">
            <v/>
          </cell>
          <cell r="E362" t="str">
            <v/>
          </cell>
          <cell r="F362" t="str">
            <v/>
          </cell>
          <cell r="G362" t="str">
            <v/>
          </cell>
        </row>
        <row r="363">
          <cell r="B363" t="str">
            <v>019-01</v>
          </cell>
          <cell r="C363" t="str">
            <v>ラワン合板</v>
          </cell>
          <cell r="D363" t="str">
            <v/>
          </cell>
          <cell r="E363" t="str">
            <v>9.0×910×1,820mm Ⅱ類 F☆☆☆☆</v>
          </cell>
          <cell r="F363" t="str">
            <v/>
          </cell>
          <cell r="G363" t="str">
            <v>枚</v>
          </cell>
        </row>
        <row r="364">
          <cell r="B364" t="str">
            <v>019-02</v>
          </cell>
          <cell r="C364" t="str">
            <v>ラワン合板</v>
          </cell>
          <cell r="D364" t="str">
            <v/>
          </cell>
          <cell r="E364" t="str">
            <v>12.0×910×1,820mm Ⅱ類 F☆☆☆☆</v>
          </cell>
          <cell r="F364" t="str">
            <v/>
          </cell>
          <cell r="G364" t="str">
            <v>枚</v>
          </cell>
        </row>
        <row r="365">
          <cell r="B365" t="str">
            <v>019-03</v>
          </cell>
          <cell r="C365" t="str">
            <v>ラワン合板</v>
          </cell>
          <cell r="D365" t="str">
            <v/>
          </cell>
          <cell r="E365" t="str">
            <v>15.0×910×1,820mm Ⅱ類 F☆☆☆☆</v>
          </cell>
          <cell r="F365" t="str">
            <v/>
          </cell>
          <cell r="G365" t="str">
            <v>枚</v>
          </cell>
        </row>
        <row r="366">
          <cell r="B366" t="str">
            <v>019-04</v>
          </cell>
          <cell r="C366" t="str">
            <v>永大ﾈｵｳｯﾄﾞ(化粧合板)</v>
          </cell>
          <cell r="D366" t="str">
            <v/>
          </cell>
          <cell r="E366" t="str">
            <v>4×610×2,430 F☆☆☆☆</v>
          </cell>
          <cell r="F366" t="str">
            <v/>
          </cell>
          <cell r="G366" t="str">
            <v>枚</v>
          </cell>
        </row>
        <row r="367">
          <cell r="B367" t="str">
            <v>019-05</v>
          </cell>
          <cell r="C367" t="str">
            <v>在来かわら</v>
          </cell>
          <cell r="D367" t="str">
            <v/>
          </cell>
          <cell r="E367" t="str">
            <v>めすがわら 235×235</v>
          </cell>
          <cell r="F367" t="str">
            <v/>
          </cell>
          <cell r="G367" t="str">
            <v>枚</v>
          </cell>
        </row>
        <row r="368">
          <cell r="B368" t="str">
            <v>019-06</v>
          </cell>
          <cell r="C368" t="str">
            <v>在来かわら</v>
          </cell>
          <cell r="D368" t="str">
            <v/>
          </cell>
          <cell r="E368" t="str">
            <v>おすがわら 300×150</v>
          </cell>
          <cell r="F368" t="str">
            <v/>
          </cell>
          <cell r="G368" t="str">
            <v>枚</v>
          </cell>
        </row>
        <row r="369">
          <cell r="B369" t="str">
            <v>019-07</v>
          </cell>
          <cell r="C369" t="str">
            <v>亜 鉛 鉄 板</v>
          </cell>
          <cell r="D369" t="str">
            <v/>
          </cell>
          <cell r="E369" t="str">
            <v>0.3×914×1,829 定尺平板</v>
          </cell>
          <cell r="G369" t="str">
            <v>枚</v>
          </cell>
        </row>
        <row r="370">
          <cell r="B370" t="str">
            <v>019-08</v>
          </cell>
          <cell r="C370" t="str">
            <v>ﾌﾛｰﾘﾝｸﾞﾌﾞﾛｯｸ</v>
          </cell>
          <cell r="D370" t="str">
            <v/>
          </cell>
          <cell r="E370" t="str">
            <v>15×300×300mm　ﾅﾗ</v>
          </cell>
          <cell r="F370" t="str">
            <v/>
          </cell>
          <cell r="G370" t="str">
            <v>枚</v>
          </cell>
        </row>
        <row r="371">
          <cell r="B371" t="str">
            <v>019-09</v>
          </cell>
          <cell r="C371" t="str">
            <v>ﾌﾛｰﾘﾝｸﾞﾌﾞﾛｯｸ</v>
          </cell>
          <cell r="D371" t="str">
            <v/>
          </cell>
          <cell r="E371" t="str">
            <v>15×300×300mm　ﾌﾞﾅ</v>
          </cell>
          <cell r="F371" t="str">
            <v/>
          </cell>
          <cell r="G371" t="str">
            <v>枚</v>
          </cell>
        </row>
        <row r="372">
          <cell r="B372" t="str">
            <v>019-10</v>
          </cell>
          <cell r="C372" t="str">
            <v>ﾌﾟﾗｲｶﾗｰﾌﾛｱ　ﾅﾗ</v>
          </cell>
          <cell r="D372" t="str">
            <v/>
          </cell>
          <cell r="E372" t="str">
            <v>12×303×1,818mm F☆☆☆☆</v>
          </cell>
          <cell r="G372" t="str">
            <v>㎡</v>
          </cell>
        </row>
        <row r="373">
          <cell r="B373" t="str">
            <v>019-11</v>
          </cell>
          <cell r="C373" t="str">
            <v>ﾀﾞｲｹﾝ縁甲板</v>
          </cell>
          <cell r="D373" t="str">
            <v/>
          </cell>
          <cell r="E373" t="str">
            <v>WPC縁甲宝檜 15×106×3,940 ﾋﾉｷ F☆☆☆☆</v>
          </cell>
          <cell r="G373" t="str">
            <v>㎡</v>
          </cell>
        </row>
        <row r="374">
          <cell r="B374" t="str">
            <v>019-12</v>
          </cell>
          <cell r="C374" t="str">
            <v>木毛ｾﾒﾝﾄ板</v>
          </cell>
          <cell r="D374" t="str">
            <v/>
          </cell>
          <cell r="E374" t="str">
            <v>普通NW　厚15</v>
          </cell>
          <cell r="F374" t="str">
            <v/>
          </cell>
          <cell r="G374" t="str">
            <v>㎡</v>
          </cell>
        </row>
        <row r="375">
          <cell r="B375" t="str">
            <v>019-13</v>
          </cell>
          <cell r="C375" t="str">
            <v/>
          </cell>
          <cell r="D375" t="str">
            <v/>
          </cell>
          <cell r="E375" t="str">
            <v/>
          </cell>
          <cell r="F375" t="str">
            <v/>
          </cell>
          <cell r="G375" t="str">
            <v/>
          </cell>
        </row>
        <row r="376">
          <cell r="B376" t="str">
            <v>019-14</v>
          </cell>
          <cell r="C376" t="str">
            <v/>
          </cell>
          <cell r="D376" t="str">
            <v/>
          </cell>
          <cell r="E376" t="str">
            <v/>
          </cell>
          <cell r="F376" t="str">
            <v/>
          </cell>
          <cell r="G376" t="str">
            <v/>
          </cell>
        </row>
        <row r="377">
          <cell r="B377" t="str">
            <v>020-01</v>
          </cell>
          <cell r="C377" t="str">
            <v>木毛ｾﾒﾝﾄ板</v>
          </cell>
          <cell r="D377" t="str">
            <v/>
          </cell>
          <cell r="E377" t="str">
            <v>普通NW　厚20</v>
          </cell>
          <cell r="F377" t="str">
            <v/>
          </cell>
          <cell r="G377" t="str">
            <v>㎡</v>
          </cell>
        </row>
        <row r="378">
          <cell r="B378" t="str">
            <v>020-02</v>
          </cell>
          <cell r="C378" t="str">
            <v>木毛ｾﾒﾝﾄ板</v>
          </cell>
          <cell r="D378" t="str">
            <v/>
          </cell>
          <cell r="E378" t="str">
            <v>普通NW　厚25</v>
          </cell>
          <cell r="F378" t="str">
            <v/>
          </cell>
          <cell r="G378" t="str">
            <v>㎡</v>
          </cell>
        </row>
        <row r="379">
          <cell r="B379" t="str">
            <v>020-03</v>
          </cell>
          <cell r="C379" t="str">
            <v>木毛ｾﾒﾝﾄ板</v>
          </cell>
          <cell r="D379" t="str">
            <v/>
          </cell>
          <cell r="E379" t="str">
            <v>普通NW　厚30</v>
          </cell>
          <cell r="F379" t="str">
            <v/>
          </cell>
          <cell r="G379" t="str">
            <v>㎡</v>
          </cell>
        </row>
        <row r="380">
          <cell r="B380" t="str">
            <v>020-04</v>
          </cell>
          <cell r="C380" t="str">
            <v>木毛ｾﾒﾝﾄ板</v>
          </cell>
          <cell r="D380" t="str">
            <v/>
          </cell>
          <cell r="E380" t="str">
            <v>普通NW　厚40</v>
          </cell>
          <cell r="F380" t="str">
            <v/>
          </cell>
          <cell r="G380" t="str">
            <v>㎡</v>
          </cell>
        </row>
        <row r="381">
          <cell r="B381" t="str">
            <v>020-05</v>
          </cell>
          <cell r="C381" t="str">
            <v>木毛ｾﾒﾝﾄ板</v>
          </cell>
          <cell r="D381" t="str">
            <v/>
          </cell>
          <cell r="E381" t="str">
            <v>普通NW　厚50</v>
          </cell>
          <cell r="F381" t="str">
            <v/>
          </cell>
          <cell r="G381" t="str">
            <v>㎡</v>
          </cell>
        </row>
        <row r="382">
          <cell r="B382" t="str">
            <v>020-06</v>
          </cell>
          <cell r="C382" t="str">
            <v>ﾊﾟｰﾃｨｸﾙﾎﾞｰﾄﾞ</v>
          </cell>
          <cell r="D382" t="str">
            <v/>
          </cell>
          <cell r="E382" t="str">
            <v>M-18ﾀｲﾌﾟ 15×910×1,820mm F☆☆☆☆</v>
          </cell>
          <cell r="G382" t="str">
            <v>枚</v>
          </cell>
        </row>
        <row r="383">
          <cell r="B383" t="str">
            <v>020-07</v>
          </cell>
          <cell r="C383" t="str">
            <v>ﾌｫｰﾑﾎﾟﾘｽﾁﾚﾝ</v>
          </cell>
          <cell r="D383" t="str">
            <v/>
          </cell>
          <cell r="E383" t="str">
            <v>厚25 成形板 JIS A 9511 押出し法1種</v>
          </cell>
          <cell r="G383" t="str">
            <v>㎡</v>
          </cell>
        </row>
        <row r="384">
          <cell r="B384" t="str">
            <v>020-08</v>
          </cell>
          <cell r="C384" t="str">
            <v>ﾌｫｰﾑﾎﾟﾘｽﾁﾚﾝ</v>
          </cell>
          <cell r="D384" t="str">
            <v/>
          </cell>
          <cell r="E384" t="str">
            <v>厚30 成形板 JIS A 9511 押出し法1種</v>
          </cell>
          <cell r="G384" t="str">
            <v>㎡</v>
          </cell>
        </row>
        <row r="385">
          <cell r="B385" t="str">
            <v>020-09</v>
          </cell>
          <cell r="C385" t="str">
            <v>ﾌｫｰﾑﾎﾟﾘｽﾁﾚﾝ</v>
          </cell>
          <cell r="D385" t="str">
            <v/>
          </cell>
          <cell r="E385" t="str">
            <v>厚38 成形板 JIS A 9511 押出し法1種</v>
          </cell>
          <cell r="G385" t="str">
            <v>㎡</v>
          </cell>
        </row>
        <row r="386">
          <cell r="B386" t="str">
            <v>020-10</v>
          </cell>
          <cell r="C386" t="str">
            <v>ﾌｫｰﾑﾎﾟﾘｽﾁﾚﾝ</v>
          </cell>
          <cell r="D386" t="str">
            <v/>
          </cell>
          <cell r="E386" t="str">
            <v>厚50 成形板 JIS A 9511 押出し法1種</v>
          </cell>
          <cell r="G386" t="str">
            <v>㎡</v>
          </cell>
        </row>
        <row r="387">
          <cell r="B387" t="str">
            <v>020-11</v>
          </cell>
          <cell r="C387" t="str">
            <v>車止め（固定式）</v>
          </cell>
          <cell r="D387" t="str">
            <v/>
          </cell>
          <cell r="E387" t="str">
            <v>φ165前後 くさり内蔵型</v>
          </cell>
          <cell r="F387" t="str">
            <v/>
          </cell>
          <cell r="G387" t="str">
            <v>本</v>
          </cell>
        </row>
        <row r="388">
          <cell r="B388" t="str">
            <v>020-12</v>
          </cell>
          <cell r="C388" t="str">
            <v>車止め（固定式）</v>
          </cell>
          <cell r="D388" t="str">
            <v/>
          </cell>
          <cell r="E388" t="str">
            <v>φ165前後 端部用</v>
          </cell>
          <cell r="F388" t="str">
            <v/>
          </cell>
          <cell r="G388" t="str">
            <v>本</v>
          </cell>
        </row>
        <row r="389">
          <cell r="B389" t="str">
            <v>020-13</v>
          </cell>
          <cell r="C389" t="str">
            <v/>
          </cell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</row>
        <row r="390">
          <cell r="B390" t="str">
            <v>020-14</v>
          </cell>
          <cell r="C390" t="str">
            <v/>
          </cell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</row>
        <row r="391">
          <cell r="B391" t="str">
            <v>021-01</v>
          </cell>
          <cell r="C391" t="str">
            <v>車止め（可動式）</v>
          </cell>
          <cell r="D391" t="str">
            <v/>
          </cell>
          <cell r="E391" t="str">
            <v>φ114前後 くさり内蔵型</v>
          </cell>
          <cell r="F391" t="str">
            <v/>
          </cell>
          <cell r="G391" t="str">
            <v>本</v>
          </cell>
        </row>
        <row r="392">
          <cell r="B392" t="str">
            <v>021-02</v>
          </cell>
          <cell r="C392" t="str">
            <v>車止め（可動式）</v>
          </cell>
          <cell r="D392" t="str">
            <v/>
          </cell>
          <cell r="E392" t="str">
            <v>φ114前後 端部用</v>
          </cell>
          <cell r="F392" t="str">
            <v/>
          </cell>
          <cell r="G392" t="str">
            <v>本</v>
          </cell>
        </row>
        <row r="393">
          <cell r="B393" t="str">
            <v>021-03</v>
          </cell>
          <cell r="C393" t="str">
            <v>車止め（可動式）</v>
          </cell>
          <cell r="D393" t="str">
            <v/>
          </cell>
          <cell r="E393" t="str">
            <v>φ165程度</v>
          </cell>
          <cell r="F393" t="str">
            <v/>
          </cell>
          <cell r="G393" t="str">
            <v>本</v>
          </cell>
        </row>
        <row r="394">
          <cell r="B394" t="str">
            <v>021-04</v>
          </cell>
          <cell r="C394" t="str">
            <v>車止め（可動式）</v>
          </cell>
          <cell r="D394" t="str">
            <v/>
          </cell>
          <cell r="E394" t="str">
            <v>φ114程度</v>
          </cell>
          <cell r="F394" t="str">
            <v/>
          </cell>
          <cell r="G394" t="str">
            <v>本</v>
          </cell>
        </row>
        <row r="395">
          <cell r="B395" t="str">
            <v>021-05</v>
          </cell>
          <cell r="C395" t="str">
            <v>流 し 台</v>
          </cell>
          <cell r="D395" t="str">
            <v/>
          </cell>
          <cell r="E395" t="str">
            <v>BL型  幅1800</v>
          </cell>
          <cell r="F395" t="str">
            <v/>
          </cell>
          <cell r="G395" t="str">
            <v>台</v>
          </cell>
        </row>
        <row r="396">
          <cell r="B396" t="str">
            <v>021-06</v>
          </cell>
          <cell r="C396" t="str">
            <v>吊り戸棚</v>
          </cell>
          <cell r="D396" t="str">
            <v/>
          </cell>
          <cell r="E396" t="str">
            <v>T400×W900×H500</v>
          </cell>
          <cell r="F396" t="str">
            <v/>
          </cell>
          <cell r="G396" t="str">
            <v>か所</v>
          </cell>
        </row>
        <row r="397">
          <cell r="B397" t="str">
            <v>021-07</v>
          </cell>
          <cell r="C397" t="str">
            <v>水切り棚</v>
          </cell>
          <cell r="D397" t="str">
            <v/>
          </cell>
          <cell r="E397" t="str">
            <v>ｽﾃﾝﾚｽ製 1200(1段)</v>
          </cell>
          <cell r="F397" t="str">
            <v/>
          </cell>
          <cell r="G397" t="str">
            <v>か所</v>
          </cell>
        </row>
        <row r="398">
          <cell r="B398" t="str">
            <v>021-08</v>
          </cell>
          <cell r="C398" t="str">
            <v>水切り棚</v>
          </cell>
          <cell r="D398" t="str">
            <v/>
          </cell>
          <cell r="E398" t="str">
            <v>ｽﾃﾝﾚｽ製 1200(2段)</v>
          </cell>
          <cell r="F398" t="str">
            <v/>
          </cell>
          <cell r="G398" t="str">
            <v>か所</v>
          </cell>
        </row>
        <row r="399">
          <cell r="B399" t="str">
            <v>021-09</v>
          </cell>
          <cell r="C399" t="str">
            <v>ﾊﾞﾙｺﾆｰ隔壁</v>
          </cell>
          <cell r="D399" t="str">
            <v/>
          </cell>
          <cell r="E399" t="str">
            <v>ｱﾙﾐ枠 930×1,800 ｹｲｶﾙ板 厚5</v>
          </cell>
          <cell r="G399" t="str">
            <v>か所</v>
          </cell>
        </row>
        <row r="400">
          <cell r="B400" t="str">
            <v>021-10</v>
          </cell>
          <cell r="C400" t="str">
            <v>ﾊﾞﾙｺﾆｰ隔壁</v>
          </cell>
          <cell r="D400" t="str">
            <v/>
          </cell>
          <cell r="E400" t="str">
            <v>ｱﾙﾐ枠 850×1,800 ｹｲｶﾙ板 厚5</v>
          </cell>
          <cell r="G400" t="str">
            <v>か所</v>
          </cell>
        </row>
        <row r="401">
          <cell r="B401" t="str">
            <v>021-11</v>
          </cell>
          <cell r="C401" t="str">
            <v>ﾊﾞﾙｺﾆｰ隔壁</v>
          </cell>
          <cell r="D401" t="str">
            <v/>
          </cell>
          <cell r="E401" t="str">
            <v>ｱﾙﾐ枠 690×1,800 ｹｲｶﾙ板 厚5</v>
          </cell>
          <cell r="G401" t="str">
            <v>か所</v>
          </cell>
        </row>
        <row r="402">
          <cell r="B402" t="str">
            <v>021-12</v>
          </cell>
          <cell r="C402" t="str">
            <v>物干金物</v>
          </cell>
          <cell r="D402" t="str">
            <v/>
          </cell>
          <cell r="E402" t="str">
            <v>本体ｱﾙﾐ H=780 (ｲﾝｻｰﾄﾎﾞﾙﾄ､ﾜｯｼｬ共)</v>
          </cell>
          <cell r="G402" t="str">
            <v>個</v>
          </cell>
        </row>
        <row r="403">
          <cell r="B403" t="str">
            <v>021-13</v>
          </cell>
          <cell r="C403" t="str">
            <v/>
          </cell>
          <cell r="D403" t="str">
            <v/>
          </cell>
          <cell r="E403" t="str">
            <v/>
          </cell>
          <cell r="F403" t="str">
            <v/>
          </cell>
          <cell r="G403" t="str">
            <v/>
          </cell>
        </row>
        <row r="404">
          <cell r="B404" t="str">
            <v>021-14</v>
          </cell>
          <cell r="C404" t="str">
            <v/>
          </cell>
          <cell r="D404" t="str">
            <v/>
          </cell>
          <cell r="E404" t="str">
            <v/>
          </cell>
          <cell r="F404" t="str">
            <v/>
          </cell>
          <cell r="G404" t="str">
            <v/>
          </cell>
        </row>
        <row r="405">
          <cell r="B405" t="str">
            <v>022-01</v>
          </cell>
          <cell r="C405" t="str">
            <v>物干金物</v>
          </cell>
          <cell r="D405" t="str">
            <v/>
          </cell>
          <cell r="E405" t="str">
            <v>本体ｱﾙﾐ H=640 (ｲﾝｻｰﾄﾎﾞﾙﾄ､ﾜｯｼｬ共)</v>
          </cell>
          <cell r="G405" t="str">
            <v>個</v>
          </cell>
        </row>
        <row r="406">
          <cell r="B406" t="str">
            <v>022-02</v>
          </cell>
          <cell r="C406" t="str">
            <v>集合郵便受箱</v>
          </cell>
          <cell r="D406" t="str">
            <v/>
          </cell>
          <cell r="E406" t="str">
            <v>6戸用(W972×H514×T140) 厚0.7 SUS304</v>
          </cell>
          <cell r="G406" t="str">
            <v>台</v>
          </cell>
        </row>
        <row r="407">
          <cell r="B407" t="str">
            <v>022-03</v>
          </cell>
          <cell r="C407" t="str">
            <v>集合郵便受箱</v>
          </cell>
          <cell r="D407" t="str">
            <v/>
          </cell>
          <cell r="E407" t="str">
            <v>8戸用(W1,290×H514×T140) 厚0.7) SUS304</v>
          </cell>
          <cell r="G407" t="str">
            <v>台</v>
          </cell>
        </row>
        <row r="408">
          <cell r="B408" t="str">
            <v>022-04</v>
          </cell>
          <cell r="C408" t="str">
            <v>集合郵便受箱</v>
          </cell>
          <cell r="D408" t="str">
            <v/>
          </cell>
          <cell r="E408" t="str">
            <v>10戸用 厚0.7 SUS304</v>
          </cell>
          <cell r="F408" t="str">
            <v/>
          </cell>
          <cell r="G408" t="str">
            <v>台</v>
          </cell>
        </row>
        <row r="409">
          <cell r="B409" t="str">
            <v>022-05</v>
          </cell>
          <cell r="C409" t="str">
            <v>階段連絡板</v>
          </cell>
          <cell r="D409" t="str">
            <v/>
          </cell>
          <cell r="E409" t="str">
            <v>6戸用 (W720×H410)</v>
          </cell>
          <cell r="F409" t="str">
            <v/>
          </cell>
          <cell r="G409" t="str">
            <v>枚</v>
          </cell>
        </row>
        <row r="410">
          <cell r="B410" t="str">
            <v>022-06</v>
          </cell>
          <cell r="C410" t="str">
            <v>階段連絡板</v>
          </cell>
          <cell r="D410" t="str">
            <v/>
          </cell>
          <cell r="E410" t="str">
            <v>8戸用 (W720×H410)</v>
          </cell>
          <cell r="F410" t="str">
            <v/>
          </cell>
          <cell r="G410" t="str">
            <v>枚</v>
          </cell>
        </row>
        <row r="411">
          <cell r="B411" t="str">
            <v>022-07</v>
          </cell>
          <cell r="C411" t="str">
            <v>階段表示板</v>
          </cell>
          <cell r="D411" t="str">
            <v/>
          </cell>
          <cell r="E411" t="str">
            <v>130×225 (ﾌﾟﾗｽﾁｯｸ)</v>
          </cell>
          <cell r="F411" t="str">
            <v/>
          </cell>
          <cell r="G411" t="str">
            <v>枚</v>
          </cell>
        </row>
        <row r="412">
          <cell r="B412" t="str">
            <v>022-08</v>
          </cell>
          <cell r="C412" t="str">
            <v>室　名　板</v>
          </cell>
          <cell r="D412" t="str">
            <v/>
          </cell>
          <cell r="E412" t="str">
            <v>270×135 (ﾌﾟﾗｽﾁｯｸ)</v>
          </cell>
          <cell r="F412" t="str">
            <v/>
          </cell>
          <cell r="G412" t="str">
            <v>枚</v>
          </cell>
        </row>
        <row r="413">
          <cell r="B413" t="str">
            <v>022-09</v>
          </cell>
          <cell r="C413" t="str">
            <v>トイレブース</v>
          </cell>
          <cell r="D413" t="str">
            <v/>
          </cell>
          <cell r="E413" t="str">
            <v>FEPﾊﾟﾈﾙ ｵｰﾌﾟﾝ脚 DW=600 H1900*W1300*1000</v>
          </cell>
          <cell r="G413" t="str">
            <v>体</v>
          </cell>
        </row>
        <row r="414">
          <cell r="B414" t="str">
            <v>022-10</v>
          </cell>
          <cell r="C414" t="str">
            <v>トイレブース</v>
          </cell>
          <cell r="D414" t="str">
            <v/>
          </cell>
          <cell r="E414" t="str">
            <v>FEPﾊﾟﾈﾙ ｵｰﾌﾟﾝ脚 DW=600 H1900*W900*1350</v>
          </cell>
          <cell r="G414" t="str">
            <v>体</v>
          </cell>
        </row>
        <row r="415">
          <cell r="B415" t="str">
            <v>022-11</v>
          </cell>
          <cell r="C415" t="str">
            <v>トイレブース</v>
          </cell>
          <cell r="D415" t="str">
            <v/>
          </cell>
          <cell r="E415" t="str">
            <v>ﾒﾗﾐﾝ合板 ｵｰﾌﾟﾝ脚 DW=600 H1900*W1300*1000</v>
          </cell>
          <cell r="G415" t="str">
            <v>体</v>
          </cell>
        </row>
        <row r="416">
          <cell r="B416" t="str">
            <v>022-12</v>
          </cell>
          <cell r="C416" t="str">
            <v>トイレブース</v>
          </cell>
          <cell r="D416" t="str">
            <v/>
          </cell>
          <cell r="E416" t="str">
            <v>ﾒﾗﾐﾝ合板 ｵｰﾌﾟﾝ脚 DW=600 H1900*W900*1350</v>
          </cell>
          <cell r="G416" t="str">
            <v>体</v>
          </cell>
        </row>
        <row r="417">
          <cell r="B417" t="str">
            <v>022-13</v>
          </cell>
          <cell r="C417" t="str">
            <v>トイレブース</v>
          </cell>
          <cell r="D417" t="str">
            <v/>
          </cell>
          <cell r="E417" t="str">
            <v>ﾎﾟﾘｴｽﾃﾙ樹脂 ｵｰﾌﾟﾝ脚 DW=600 H1900*W1300*1000</v>
          </cell>
          <cell r="G417" t="str">
            <v>体</v>
          </cell>
        </row>
        <row r="418">
          <cell r="B418" t="str">
            <v>022-14</v>
          </cell>
          <cell r="C418" t="str">
            <v>トイレブース</v>
          </cell>
          <cell r="D418" t="str">
            <v/>
          </cell>
          <cell r="E418" t="str">
            <v>ﾎﾟﾘｴｽﾃﾙ樹脂 ｵｰﾌﾟﾝ脚 DW=600 H1900*W900*1350</v>
          </cell>
          <cell r="G418" t="str">
            <v>体</v>
          </cell>
        </row>
        <row r="419">
          <cell r="B419" t="str">
            <v>023-01</v>
          </cell>
          <cell r="C419" t="str">
            <v>合板ﾌﾗｯｼｭ戸</v>
          </cell>
          <cell r="D419" t="str">
            <v/>
          </cell>
          <cell r="E419" t="str">
            <v>厚40 800×1,800程度 両面ﾗﾜﾝⅠﾀｲﾌﾟ 塗装別途 F☆☆☆☆</v>
          </cell>
          <cell r="G419" t="str">
            <v>枚</v>
          </cell>
        </row>
        <row r="420">
          <cell r="B420" t="str">
            <v>023-02</v>
          </cell>
          <cell r="C420" t="str">
            <v>合板ﾌﾗｯｼｭ戸</v>
          </cell>
          <cell r="D420" t="str">
            <v/>
          </cell>
          <cell r="E420" t="str">
            <v>厚40 800×1,800程度 両面ｼﾅⅠﾀｲﾌﾟ 塗装別途 F☆☆☆☆</v>
          </cell>
          <cell r="G420" t="str">
            <v>枚</v>
          </cell>
        </row>
        <row r="421">
          <cell r="B421" t="str">
            <v>023-03</v>
          </cell>
          <cell r="C421" t="str">
            <v>合板ﾌﾗｯｼｭ戸</v>
          </cell>
          <cell r="D421" t="str">
            <v/>
          </cell>
          <cell r="E421" t="str">
            <v>厚40 800×1,800程度 両面5m/m化粧合板 塗装別途 F☆☆☆☆</v>
          </cell>
          <cell r="G421" t="str">
            <v>枚</v>
          </cell>
        </row>
        <row r="422">
          <cell r="B422" t="str">
            <v>023-04</v>
          </cell>
          <cell r="C422" t="str">
            <v>合板ﾌﾗｯｼｭ戸</v>
          </cell>
          <cell r="D422" t="str">
            <v/>
          </cell>
          <cell r="E422" t="str">
            <v>厚40 800×2,000程度 両面ﾗﾜﾝⅠﾀｲﾌﾟ 塗装別途 F☆☆☆☆</v>
          </cell>
          <cell r="G422" t="str">
            <v>枚</v>
          </cell>
        </row>
        <row r="423">
          <cell r="B423" t="str">
            <v>023-05</v>
          </cell>
          <cell r="C423" t="str">
            <v>合板ﾌﾗｯｼｭ戸</v>
          </cell>
          <cell r="D423" t="str">
            <v/>
          </cell>
          <cell r="E423" t="str">
            <v>厚40 800×2,000程度 両面ｼﾅⅠﾀｲﾌﾟ 塗装別途 F☆☆☆☆</v>
          </cell>
          <cell r="G423" t="str">
            <v>枚</v>
          </cell>
        </row>
        <row r="424">
          <cell r="B424" t="str">
            <v>023-06</v>
          </cell>
          <cell r="C424" t="str">
            <v>合板ﾌﾗｯｼｭ戸</v>
          </cell>
          <cell r="D424" t="str">
            <v/>
          </cell>
          <cell r="E424" t="str">
            <v>厚40 800×2,000程度 両面5m/m化粧合板 塗装別途 F☆☆☆☆</v>
          </cell>
          <cell r="G424" t="str">
            <v>枚</v>
          </cell>
        </row>
        <row r="425">
          <cell r="B425" t="str">
            <v>023-07</v>
          </cell>
          <cell r="C425" t="str">
            <v>7:3開　合板ﾌﾗｯｼｭ戸</v>
          </cell>
          <cell r="D425" t="str">
            <v/>
          </cell>
          <cell r="E425" t="str">
            <v>厚40 1,200×1,800 両面ﾗﾜﾝⅠﾀｲﾌﾟ F☆☆☆☆</v>
          </cell>
          <cell r="G425" t="str">
            <v>か所</v>
          </cell>
        </row>
        <row r="426">
          <cell r="B426" t="str">
            <v>023-08</v>
          </cell>
          <cell r="C426" t="str">
            <v>7:3開　合板ﾌﾗｯｼｭ戸</v>
          </cell>
          <cell r="D426" t="str">
            <v/>
          </cell>
          <cell r="E426" t="str">
            <v>厚40 1,200×1,800 両面ｼﾅⅡﾀｲﾌﾟ F☆☆☆☆</v>
          </cell>
          <cell r="G426" t="str">
            <v>か所</v>
          </cell>
        </row>
        <row r="427">
          <cell r="B427" t="str">
            <v>023-09</v>
          </cell>
          <cell r="C427" t="str">
            <v>7:3開　合板ﾌﾗｯｼｭ戸</v>
          </cell>
          <cell r="D427" t="str">
            <v/>
          </cell>
          <cell r="E427" t="str">
            <v>厚40 1,200×1,800 両面5m/m化粧合板 F☆☆☆☆</v>
          </cell>
          <cell r="G427" t="str">
            <v>か所</v>
          </cell>
        </row>
        <row r="428">
          <cell r="B428" t="str">
            <v>023-10</v>
          </cell>
          <cell r="C428" t="str">
            <v>7:3開　合板ﾌﾗｯｼｭ戸</v>
          </cell>
          <cell r="D428" t="str">
            <v/>
          </cell>
          <cell r="E428" t="str">
            <v>厚40 1,200×2,000 両面ﾗﾜﾝⅠﾀｲﾌﾟ F☆☆☆☆</v>
          </cell>
          <cell r="G428" t="str">
            <v>か所</v>
          </cell>
        </row>
        <row r="429">
          <cell r="B429" t="str">
            <v>023-11</v>
          </cell>
          <cell r="C429" t="str">
            <v>7:3開　合板ﾌﾗｯｼｭ戸</v>
          </cell>
          <cell r="D429" t="str">
            <v/>
          </cell>
          <cell r="E429" t="str">
            <v>厚40 1,200×2,000 両面ｼﾅⅡﾀｲﾌﾟ F☆☆☆☆</v>
          </cell>
          <cell r="G429" t="str">
            <v>か所</v>
          </cell>
        </row>
        <row r="430">
          <cell r="B430" t="str">
            <v>023-12</v>
          </cell>
          <cell r="C430" t="str">
            <v>7:3開　合板ﾌﾗｯｼｭ戸</v>
          </cell>
          <cell r="D430" t="str">
            <v/>
          </cell>
          <cell r="E430" t="str">
            <v>厚40 1,200×2,000 両面5m/m化粧合板 F☆☆☆☆</v>
          </cell>
          <cell r="G430" t="str">
            <v>か所</v>
          </cell>
        </row>
        <row r="431">
          <cell r="B431" t="str">
            <v>023-13</v>
          </cell>
          <cell r="C431" t="str">
            <v>木製ｶﾞﾗﾘ</v>
          </cell>
          <cell r="D431" t="str">
            <v/>
          </cell>
          <cell r="E431" t="str">
            <v>ｶﾞﾗﾘ 400×600程度</v>
          </cell>
          <cell r="F431" t="str">
            <v/>
          </cell>
          <cell r="G431" t="str">
            <v>か所</v>
          </cell>
        </row>
        <row r="432">
          <cell r="B432" t="str">
            <v>023-14</v>
          </cell>
          <cell r="C432" t="str">
            <v>ガ ラ ス 枠</v>
          </cell>
          <cell r="D432" t="str">
            <v/>
          </cell>
          <cell r="E432" t="str">
            <v>ガラス枠入り（木製）</v>
          </cell>
          <cell r="F432" t="str">
            <v/>
          </cell>
          <cell r="G432" t="str">
            <v>か所</v>
          </cell>
        </row>
        <row r="433">
          <cell r="B433" t="str">
            <v>024-01</v>
          </cell>
          <cell r="C433" t="str">
            <v>ふ　す　ま</v>
          </cell>
          <cell r="D433" t="str">
            <v/>
          </cell>
          <cell r="E433" t="str">
            <v>木枠 900×1,800 両面鳥の子紙貼</v>
          </cell>
          <cell r="G433" t="str">
            <v>枚</v>
          </cell>
        </row>
        <row r="434">
          <cell r="B434" t="str">
            <v>024-02</v>
          </cell>
          <cell r="C434" t="str">
            <v>ふ　す　ま</v>
          </cell>
          <cell r="D434" t="str">
            <v/>
          </cell>
          <cell r="E434" t="str">
            <v>木枠 900×1,800 片面雲花紙貼 片面鳥の子紙貼</v>
          </cell>
          <cell r="G434" t="str">
            <v>枚</v>
          </cell>
        </row>
        <row r="435">
          <cell r="B435" t="str">
            <v>024-03</v>
          </cell>
          <cell r="C435" t="str">
            <v>ふ　す　ま</v>
          </cell>
          <cell r="D435" t="str">
            <v/>
          </cell>
          <cell r="E435" t="str">
            <v>木枠 900×450 (天袋)</v>
          </cell>
          <cell r="F435" t="str">
            <v/>
          </cell>
          <cell r="G435" t="str">
            <v>枚</v>
          </cell>
        </row>
        <row r="436">
          <cell r="B436" t="str">
            <v>024-04</v>
          </cell>
          <cell r="C436" t="str">
            <v>窓ガラス戸</v>
          </cell>
          <cell r="D436" t="str">
            <v/>
          </cell>
          <cell r="E436" t="str">
            <v>W900×H450　ﾗﾜﾝ　F☆☆☆☆</v>
          </cell>
          <cell r="F436" t="str">
            <v/>
          </cell>
          <cell r="G436" t="str">
            <v>枚</v>
          </cell>
        </row>
        <row r="437">
          <cell r="B437" t="str">
            <v>024-05</v>
          </cell>
          <cell r="C437" t="str">
            <v>窓ガラス戸</v>
          </cell>
          <cell r="D437" t="str">
            <v/>
          </cell>
          <cell r="E437" t="str">
            <v>W900×H600　ﾗﾜﾝ　F☆☆☆☆</v>
          </cell>
          <cell r="F437" t="str">
            <v/>
          </cell>
          <cell r="G437" t="str">
            <v>枚</v>
          </cell>
        </row>
        <row r="438">
          <cell r="B438" t="str">
            <v>024-06</v>
          </cell>
          <cell r="C438" t="str">
            <v>窓ガラス戸</v>
          </cell>
          <cell r="D438" t="str">
            <v/>
          </cell>
          <cell r="E438" t="str">
            <v>W900×H900　ﾗﾜﾝ　F☆☆☆☆</v>
          </cell>
          <cell r="F438" t="str">
            <v/>
          </cell>
          <cell r="G438" t="str">
            <v>枚</v>
          </cell>
        </row>
        <row r="439">
          <cell r="B439" t="str">
            <v>024-07</v>
          </cell>
          <cell r="C439" t="str">
            <v>窓ガラス戸</v>
          </cell>
          <cell r="D439" t="str">
            <v/>
          </cell>
          <cell r="E439" t="str">
            <v>W900×H1,200　ﾗﾜﾝ　F☆☆☆☆</v>
          </cell>
          <cell r="F439" t="str">
            <v/>
          </cell>
          <cell r="G439" t="str">
            <v>枚</v>
          </cell>
        </row>
        <row r="440">
          <cell r="B440" t="str">
            <v>024-08</v>
          </cell>
          <cell r="C440" t="str">
            <v>戸　　　襖</v>
          </cell>
          <cell r="D440" t="str">
            <v/>
          </cell>
          <cell r="E440" t="str">
            <v>中級品 900×1,800 片面襖 片面化粧合板張 F☆☆☆☆</v>
          </cell>
          <cell r="G440" t="str">
            <v>枚</v>
          </cell>
        </row>
        <row r="441">
          <cell r="B441" t="str">
            <v>024-09</v>
          </cell>
          <cell r="C441" t="str">
            <v>障　　　子</v>
          </cell>
          <cell r="D441" t="str">
            <v/>
          </cell>
          <cell r="E441" t="str">
            <v>W900×H450</v>
          </cell>
          <cell r="F441" t="str">
            <v/>
          </cell>
          <cell r="G441" t="str">
            <v>枚</v>
          </cell>
        </row>
        <row r="442">
          <cell r="B442" t="str">
            <v>024-10</v>
          </cell>
          <cell r="C442" t="str">
            <v>障　　　子</v>
          </cell>
          <cell r="D442" t="str">
            <v/>
          </cell>
          <cell r="E442" t="str">
            <v>W900×H600</v>
          </cell>
          <cell r="F442" t="str">
            <v/>
          </cell>
          <cell r="G442" t="str">
            <v>枚</v>
          </cell>
        </row>
        <row r="443">
          <cell r="B443" t="str">
            <v>024-11</v>
          </cell>
          <cell r="C443" t="str">
            <v>障　　　子</v>
          </cell>
          <cell r="D443" t="str">
            <v/>
          </cell>
          <cell r="E443" t="str">
            <v>W900×H900</v>
          </cell>
          <cell r="F443" t="str">
            <v/>
          </cell>
          <cell r="G443" t="str">
            <v>枚</v>
          </cell>
        </row>
        <row r="444">
          <cell r="B444" t="str">
            <v>024-12</v>
          </cell>
          <cell r="C444" t="str">
            <v>障　　　子</v>
          </cell>
          <cell r="D444" t="str">
            <v/>
          </cell>
          <cell r="E444" t="str">
            <v>W900×H1,200</v>
          </cell>
          <cell r="F444" t="str">
            <v/>
          </cell>
          <cell r="G444" t="str">
            <v>枚</v>
          </cell>
        </row>
        <row r="445">
          <cell r="B445" t="str">
            <v>024-13</v>
          </cell>
          <cell r="C445" t="str">
            <v>障　　　子</v>
          </cell>
          <cell r="D445" t="str">
            <v/>
          </cell>
          <cell r="E445" t="str">
            <v>W900×H1,800</v>
          </cell>
          <cell r="F445" t="str">
            <v/>
          </cell>
          <cell r="G445" t="str">
            <v>枚</v>
          </cell>
        </row>
        <row r="446">
          <cell r="B446" t="str">
            <v>024-14</v>
          </cell>
          <cell r="C446" t="str">
            <v>障　　　子</v>
          </cell>
          <cell r="D446" t="str">
            <v/>
          </cell>
          <cell r="E446" t="str">
            <v>全面障子貼ﾀｲﾌﾟ W900×H450</v>
          </cell>
          <cell r="G446" t="str">
            <v>枚</v>
          </cell>
        </row>
        <row r="447">
          <cell r="B447" t="str">
            <v>025-01</v>
          </cell>
          <cell r="C447" t="str">
            <v>障　　　子</v>
          </cell>
          <cell r="D447" t="str">
            <v/>
          </cell>
          <cell r="E447" t="str">
            <v>全面障子貼ﾀｲﾌﾟ W900×H600</v>
          </cell>
          <cell r="G447" t="str">
            <v>枚</v>
          </cell>
        </row>
        <row r="448">
          <cell r="B448" t="str">
            <v>025-02</v>
          </cell>
          <cell r="C448" t="str">
            <v>障　　　子</v>
          </cell>
          <cell r="D448" t="str">
            <v/>
          </cell>
          <cell r="E448" t="str">
            <v>全面障子貼ﾀｲﾌﾟ W900×H900</v>
          </cell>
          <cell r="G448" t="str">
            <v>枚</v>
          </cell>
        </row>
        <row r="449">
          <cell r="B449" t="str">
            <v>025-03</v>
          </cell>
          <cell r="C449" t="str">
            <v>障　　　子</v>
          </cell>
          <cell r="D449" t="str">
            <v/>
          </cell>
          <cell r="E449" t="str">
            <v>全面障子貼ﾀｲﾌﾟ W900×H1,200</v>
          </cell>
          <cell r="G449" t="str">
            <v>枚</v>
          </cell>
        </row>
        <row r="450">
          <cell r="B450" t="str">
            <v>025-04</v>
          </cell>
          <cell r="C450" t="str">
            <v>障　　　子</v>
          </cell>
          <cell r="D450" t="str">
            <v/>
          </cell>
          <cell r="E450" t="str">
            <v>全面障子貼ﾀｲﾌﾟ W900×H1,800</v>
          </cell>
          <cell r="G450" t="str">
            <v>枚</v>
          </cell>
        </row>
        <row r="451">
          <cell r="B451" t="str">
            <v>025-05</v>
          </cell>
          <cell r="C451" t="str">
            <v>ルーバー戸</v>
          </cell>
          <cell r="D451" t="str">
            <v/>
          </cell>
          <cell r="E451" t="str">
            <v>W900×H1,800　ﾗﾜﾝ  F☆☆☆☆</v>
          </cell>
          <cell r="F451" t="str">
            <v/>
          </cell>
          <cell r="G451" t="str">
            <v>枚</v>
          </cell>
        </row>
        <row r="452">
          <cell r="B452" t="str">
            <v>025-06</v>
          </cell>
          <cell r="C452" t="str">
            <v>ルーバー戸</v>
          </cell>
          <cell r="D452" t="str">
            <v/>
          </cell>
          <cell r="E452" t="str">
            <v>W900×H2,400　ﾗﾜﾝ　F☆☆☆☆</v>
          </cell>
          <cell r="F452" t="str">
            <v/>
          </cell>
          <cell r="G452" t="str">
            <v>枚</v>
          </cell>
        </row>
        <row r="453">
          <cell r="B453" t="str">
            <v>025-07</v>
          </cell>
          <cell r="C453" t="str">
            <v>ルーバー戸</v>
          </cell>
          <cell r="D453" t="str">
            <v/>
          </cell>
          <cell r="E453" t="str">
            <v>W900×H1,200　ﾗﾜﾝ　F☆☆☆☆</v>
          </cell>
          <cell r="F453" t="str">
            <v/>
          </cell>
          <cell r="G453" t="str">
            <v>枚</v>
          </cell>
        </row>
        <row r="454">
          <cell r="B454" t="str">
            <v>025-08</v>
          </cell>
          <cell r="C454" t="str">
            <v>フラッシュ戸</v>
          </cell>
          <cell r="D454" t="str">
            <v/>
          </cell>
          <cell r="E454" t="str">
            <v>W600×H600 片面仕上げﾗﾜﾝⅠﾀｲﾌﾟ F☆☆☆☆</v>
          </cell>
          <cell r="G454" t="str">
            <v>枚</v>
          </cell>
        </row>
        <row r="455">
          <cell r="B455" t="str">
            <v>025-09</v>
          </cell>
          <cell r="C455" t="str">
            <v>フラッシュ戸</v>
          </cell>
          <cell r="D455" t="str">
            <v/>
          </cell>
          <cell r="E455" t="str">
            <v>W600×H600 片面仕上げｼﾅⅡﾀｲﾌﾟ F☆☆☆☆</v>
          </cell>
          <cell r="G455" t="str">
            <v>枚</v>
          </cell>
        </row>
        <row r="456">
          <cell r="B456" t="str">
            <v>025-10</v>
          </cell>
          <cell r="C456" t="str">
            <v>フラッシュ戸</v>
          </cell>
          <cell r="D456" t="str">
            <v/>
          </cell>
          <cell r="E456" t="str">
            <v>W600×H600 片面仕上げﾃﾞｺﾗ F☆☆☆☆</v>
          </cell>
          <cell r="G456" t="str">
            <v>枚</v>
          </cell>
        </row>
        <row r="457">
          <cell r="B457" t="str">
            <v>025-11</v>
          </cell>
          <cell r="C457" t="str">
            <v>フラッシュ戸</v>
          </cell>
          <cell r="D457" t="str">
            <v/>
          </cell>
          <cell r="E457" t="str">
            <v>W600×H600 片面仕上5m/m化粧合板 F☆☆☆☆</v>
          </cell>
          <cell r="G457" t="str">
            <v>枚</v>
          </cell>
        </row>
        <row r="458">
          <cell r="B458" t="str">
            <v>025-12</v>
          </cell>
          <cell r="C458" t="str">
            <v>フラッシュ戸</v>
          </cell>
          <cell r="D458" t="str">
            <v/>
          </cell>
          <cell r="E458" t="str">
            <v>W600×H900 片面仕上げﾗﾜﾝⅠﾀｲﾌﾟ F☆☆☆☆</v>
          </cell>
          <cell r="G458" t="str">
            <v>枚</v>
          </cell>
        </row>
        <row r="459">
          <cell r="B459" t="str">
            <v>025-13</v>
          </cell>
          <cell r="C459" t="str">
            <v>フラッシュ戸</v>
          </cell>
          <cell r="D459" t="str">
            <v/>
          </cell>
          <cell r="E459" t="str">
            <v>W600×H900 片面仕上げｼﾅⅡﾀｲﾌﾟ F☆☆☆☆</v>
          </cell>
          <cell r="G459" t="str">
            <v>枚</v>
          </cell>
        </row>
        <row r="460">
          <cell r="B460" t="str">
            <v>025-14</v>
          </cell>
          <cell r="C460" t="str">
            <v>フラッシュ戸</v>
          </cell>
          <cell r="D460" t="str">
            <v/>
          </cell>
          <cell r="E460" t="str">
            <v>W600×H900 片面仕上げﾃﾞｺﾗ F☆☆☆☆</v>
          </cell>
          <cell r="G460" t="str">
            <v>枚</v>
          </cell>
        </row>
        <row r="461">
          <cell r="B461" t="str">
            <v>026-01</v>
          </cell>
          <cell r="C461" t="str">
            <v>フラッシュ戸</v>
          </cell>
          <cell r="D461" t="str">
            <v/>
          </cell>
          <cell r="E461" t="str">
            <v>W600×H900 片面仕上5m/m化粧合板 F☆☆☆☆</v>
          </cell>
          <cell r="G461" t="str">
            <v>枚</v>
          </cell>
        </row>
        <row r="462">
          <cell r="B462" t="str">
            <v>026-02</v>
          </cell>
          <cell r="C462" t="str">
            <v>フラッシュ戸</v>
          </cell>
          <cell r="D462" t="str">
            <v/>
          </cell>
          <cell r="E462" t="str">
            <v>W600×H1,200 片面仕上げﾗﾜﾝⅠﾀｲﾌﾟ F☆☆☆☆</v>
          </cell>
          <cell r="G462" t="str">
            <v>枚</v>
          </cell>
        </row>
        <row r="463">
          <cell r="B463" t="str">
            <v>026-03</v>
          </cell>
          <cell r="C463" t="str">
            <v>フラッシュ戸</v>
          </cell>
          <cell r="D463" t="str">
            <v/>
          </cell>
          <cell r="E463" t="str">
            <v>W600×H1,200 片面仕上げｼﾅⅡﾀｲﾌﾟ F☆☆☆☆</v>
          </cell>
          <cell r="G463" t="str">
            <v>枚</v>
          </cell>
        </row>
        <row r="464">
          <cell r="B464" t="str">
            <v>026-04</v>
          </cell>
          <cell r="C464" t="str">
            <v>フラッシュ戸</v>
          </cell>
          <cell r="D464" t="str">
            <v/>
          </cell>
          <cell r="E464" t="str">
            <v>W600×H1,200 片面仕上げﾃﾞｺﾗ F☆☆☆☆</v>
          </cell>
          <cell r="G464" t="str">
            <v>枚</v>
          </cell>
        </row>
        <row r="465">
          <cell r="B465" t="str">
            <v>026-05</v>
          </cell>
          <cell r="C465" t="str">
            <v>フラッシュ戸</v>
          </cell>
          <cell r="D465" t="str">
            <v/>
          </cell>
          <cell r="E465" t="str">
            <v>W600×H1,200 片面仕上5m/m化粧合板 F☆☆☆☆</v>
          </cell>
          <cell r="G465" t="str">
            <v>枚</v>
          </cell>
        </row>
        <row r="466">
          <cell r="B466" t="str">
            <v>026-06</v>
          </cell>
          <cell r="C466" t="str">
            <v>フラッシュ戸</v>
          </cell>
          <cell r="D466" t="str">
            <v/>
          </cell>
          <cell r="E466" t="str">
            <v>W450×H600 片面仕上げﾗﾜﾝⅠﾀｲﾌﾟ F☆☆☆☆</v>
          </cell>
          <cell r="G466" t="str">
            <v>枚</v>
          </cell>
        </row>
        <row r="467">
          <cell r="B467" t="str">
            <v>026-07</v>
          </cell>
          <cell r="C467" t="str">
            <v>フラッシュ戸</v>
          </cell>
          <cell r="D467" t="str">
            <v/>
          </cell>
          <cell r="E467" t="str">
            <v>W450×H600 片面仕上げｼﾅⅡﾀｲﾌﾟ F☆☆☆☆</v>
          </cell>
          <cell r="G467" t="str">
            <v>枚</v>
          </cell>
        </row>
        <row r="468">
          <cell r="B468" t="str">
            <v>026-08</v>
          </cell>
          <cell r="C468" t="str">
            <v>フラッシュ戸</v>
          </cell>
          <cell r="D468" t="str">
            <v/>
          </cell>
          <cell r="E468" t="str">
            <v>W450×H600 片面仕上げﾃﾞｺﾗ F☆☆☆☆</v>
          </cell>
          <cell r="G468" t="str">
            <v>枚</v>
          </cell>
        </row>
        <row r="469">
          <cell r="B469" t="str">
            <v>026-09</v>
          </cell>
          <cell r="C469" t="str">
            <v>フラッシュ戸</v>
          </cell>
          <cell r="D469" t="str">
            <v/>
          </cell>
          <cell r="E469" t="str">
            <v>W450×H600 片面仕上5m/m化粧合板 F☆☆☆☆</v>
          </cell>
          <cell r="G469" t="str">
            <v>枚</v>
          </cell>
        </row>
        <row r="470">
          <cell r="B470" t="str">
            <v>026-10</v>
          </cell>
          <cell r="C470" t="str">
            <v>フラッシュ戸</v>
          </cell>
          <cell r="D470" t="str">
            <v/>
          </cell>
          <cell r="E470" t="str">
            <v>W450×H500 片面仕上げﾗﾜﾝⅠﾀｲﾌﾟ F☆☆☆☆</v>
          </cell>
          <cell r="G470" t="str">
            <v>枚</v>
          </cell>
        </row>
        <row r="471">
          <cell r="B471" t="str">
            <v>026-11</v>
          </cell>
          <cell r="C471" t="str">
            <v>フラッシュ戸</v>
          </cell>
          <cell r="D471" t="str">
            <v/>
          </cell>
          <cell r="E471" t="str">
            <v>W450×H500 片面仕上げｼﾅⅡﾀｲﾌﾟ F☆☆☆☆</v>
          </cell>
          <cell r="G471" t="str">
            <v>枚</v>
          </cell>
        </row>
        <row r="472">
          <cell r="B472" t="str">
            <v>026-12</v>
          </cell>
          <cell r="C472" t="str">
            <v>フラッシュ戸</v>
          </cell>
          <cell r="D472" t="str">
            <v/>
          </cell>
          <cell r="E472" t="str">
            <v>W450×H500 片面仕上げﾃﾞｺﾗ F☆☆☆☆</v>
          </cell>
          <cell r="G472" t="str">
            <v>枚</v>
          </cell>
        </row>
        <row r="473">
          <cell r="B473" t="str">
            <v>026-13</v>
          </cell>
          <cell r="C473" t="str">
            <v>フラッシュ戸</v>
          </cell>
          <cell r="D473" t="str">
            <v/>
          </cell>
          <cell r="E473" t="str">
            <v>W450×H500 片面仕上5m/m化粧合板 F☆☆☆☆</v>
          </cell>
          <cell r="G473" t="str">
            <v>枚</v>
          </cell>
        </row>
        <row r="474">
          <cell r="B474" t="str">
            <v>026-14</v>
          </cell>
          <cell r="C474" t="str">
            <v>木製パネル</v>
          </cell>
          <cell r="D474" t="str">
            <v/>
          </cell>
          <cell r="E474" t="str">
            <v>合板ﾌﾗｯｼｭ ﾗﾜﾝ 大便へだて 両面仕上 F☆☆☆☆</v>
          </cell>
          <cell r="G474" t="str">
            <v>㎡</v>
          </cell>
        </row>
        <row r="475">
          <cell r="B475" t="str">
            <v>027-01</v>
          </cell>
          <cell r="C475" t="str">
            <v>木製パネル</v>
          </cell>
          <cell r="D475" t="str">
            <v/>
          </cell>
          <cell r="E475" t="str">
            <v>ﾒﾗﾐﾝﾌﾗｯｼｭ ﾃﾞｺﾗ 大便へだて 両面仕上 F☆☆☆☆</v>
          </cell>
          <cell r="G475" t="str">
            <v>㎡</v>
          </cell>
        </row>
        <row r="476">
          <cell r="B476" t="str">
            <v>027-02</v>
          </cell>
          <cell r="C476" t="str">
            <v/>
          </cell>
          <cell r="D476" t="str">
            <v/>
          </cell>
          <cell r="E476" t="str">
            <v/>
          </cell>
          <cell r="F476" t="str">
            <v/>
          </cell>
          <cell r="G476" t="str">
            <v/>
          </cell>
        </row>
        <row r="477">
          <cell r="B477" t="str">
            <v>027-03</v>
          </cell>
          <cell r="C477" t="str">
            <v/>
          </cell>
          <cell r="D477" t="str">
            <v/>
          </cell>
          <cell r="E477" t="str">
            <v/>
          </cell>
          <cell r="F477" t="str">
            <v/>
          </cell>
          <cell r="G477" t="str">
            <v/>
          </cell>
        </row>
        <row r="478">
          <cell r="B478" t="str">
            <v>027-04</v>
          </cell>
          <cell r="C478" t="str">
            <v/>
          </cell>
          <cell r="D478" t="str">
            <v/>
          </cell>
          <cell r="E478" t="str">
            <v/>
          </cell>
          <cell r="F478" t="str">
            <v/>
          </cell>
          <cell r="G478" t="str">
            <v/>
          </cell>
        </row>
        <row r="479">
          <cell r="B479" t="str">
            <v>027-05</v>
          </cell>
          <cell r="C479" t="str">
            <v/>
          </cell>
          <cell r="D479" t="str">
            <v/>
          </cell>
          <cell r="E479" t="str">
            <v/>
          </cell>
          <cell r="F479" t="str">
            <v/>
          </cell>
          <cell r="G479" t="str">
            <v/>
          </cell>
        </row>
        <row r="480">
          <cell r="B480" t="str">
            <v>027-06</v>
          </cell>
          <cell r="C480" t="str">
            <v/>
          </cell>
          <cell r="D480" t="str">
            <v/>
          </cell>
          <cell r="E480" t="str">
            <v/>
          </cell>
          <cell r="F480" t="str">
            <v/>
          </cell>
          <cell r="G480" t="str">
            <v/>
          </cell>
        </row>
        <row r="481">
          <cell r="B481" t="str">
            <v>027-07</v>
          </cell>
          <cell r="C481" t="str">
            <v/>
          </cell>
          <cell r="D481" t="str">
            <v/>
          </cell>
          <cell r="E481" t="str">
            <v/>
          </cell>
          <cell r="F481" t="str">
            <v/>
          </cell>
          <cell r="G481" t="str">
            <v/>
          </cell>
        </row>
        <row r="482">
          <cell r="B482" t="str">
            <v>027-08</v>
          </cell>
          <cell r="C482" t="str">
            <v/>
          </cell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</row>
        <row r="483">
          <cell r="B483" t="str">
            <v>027-09</v>
          </cell>
          <cell r="C483" t="str">
            <v/>
          </cell>
          <cell r="D483" t="str">
            <v/>
          </cell>
          <cell r="E483" t="str">
            <v/>
          </cell>
          <cell r="F483" t="str">
            <v/>
          </cell>
          <cell r="G483" t="str">
            <v/>
          </cell>
        </row>
        <row r="484">
          <cell r="B484" t="str">
            <v>027-10</v>
          </cell>
          <cell r="C484" t="str">
            <v/>
          </cell>
          <cell r="D484" t="str">
            <v/>
          </cell>
          <cell r="E484" t="str">
            <v/>
          </cell>
          <cell r="F484" t="str">
            <v/>
          </cell>
          <cell r="G484" t="str">
            <v/>
          </cell>
        </row>
        <row r="485">
          <cell r="B485" t="str">
            <v>027-11</v>
          </cell>
          <cell r="C485" t="str">
            <v/>
          </cell>
          <cell r="D485" t="str">
            <v/>
          </cell>
          <cell r="E485" t="str">
            <v/>
          </cell>
          <cell r="F485" t="str">
            <v/>
          </cell>
          <cell r="G485" t="str">
            <v/>
          </cell>
        </row>
        <row r="486">
          <cell r="B486" t="str">
            <v>027-12</v>
          </cell>
          <cell r="C486" t="str">
            <v/>
          </cell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</row>
        <row r="487">
          <cell r="B487" t="str">
            <v>027-13</v>
          </cell>
          <cell r="C487" t="str">
            <v/>
          </cell>
          <cell r="D487" t="str">
            <v/>
          </cell>
          <cell r="E487" t="str">
            <v/>
          </cell>
          <cell r="F487" t="str">
            <v/>
          </cell>
          <cell r="G487" t="str">
            <v/>
          </cell>
        </row>
        <row r="488">
          <cell r="B488" t="str">
            <v>027-14</v>
          </cell>
          <cell r="C488" t="str">
            <v/>
          </cell>
          <cell r="D488" t="str">
            <v/>
          </cell>
          <cell r="E488" t="str">
            <v/>
          </cell>
          <cell r="F488" t="str">
            <v/>
          </cell>
          <cell r="G488" t="str">
            <v/>
          </cell>
        </row>
        <row r="489">
          <cell r="B489" t="str">
            <v>028-01</v>
          </cell>
          <cell r="C489" t="str">
            <v/>
          </cell>
          <cell r="D489" t="str">
            <v/>
          </cell>
          <cell r="E489" t="str">
            <v/>
          </cell>
          <cell r="F489" t="str">
            <v/>
          </cell>
          <cell r="G489" t="str">
            <v/>
          </cell>
        </row>
        <row r="490">
          <cell r="B490" t="str">
            <v>028-02</v>
          </cell>
          <cell r="C490" t="str">
            <v/>
          </cell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</row>
        <row r="491">
          <cell r="B491" t="str">
            <v>028-03</v>
          </cell>
          <cell r="C491" t="str">
            <v/>
          </cell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</row>
        <row r="492">
          <cell r="B492" t="str">
            <v>028-04</v>
          </cell>
          <cell r="C492" t="str">
            <v/>
          </cell>
          <cell r="D492" t="str">
            <v/>
          </cell>
          <cell r="E492" t="str">
            <v/>
          </cell>
          <cell r="F492" t="str">
            <v/>
          </cell>
          <cell r="G492" t="str">
            <v/>
          </cell>
        </row>
        <row r="493">
          <cell r="B493" t="str">
            <v>028-05</v>
          </cell>
          <cell r="C493" t="str">
            <v/>
          </cell>
          <cell r="D493" t="str">
            <v/>
          </cell>
          <cell r="E493" t="str">
            <v/>
          </cell>
          <cell r="F493" t="str">
            <v/>
          </cell>
          <cell r="G493" t="str">
            <v/>
          </cell>
        </row>
        <row r="494">
          <cell r="B494" t="str">
            <v>028-06</v>
          </cell>
          <cell r="C494" t="str">
            <v/>
          </cell>
          <cell r="D494" t="str">
            <v/>
          </cell>
          <cell r="E494" t="str">
            <v/>
          </cell>
          <cell r="F494" t="str">
            <v/>
          </cell>
          <cell r="G494" t="str">
            <v/>
          </cell>
        </row>
        <row r="495">
          <cell r="B495" t="str">
            <v>028-07</v>
          </cell>
          <cell r="C495" t="str">
            <v/>
          </cell>
          <cell r="D495" t="str">
            <v/>
          </cell>
          <cell r="E495" t="str">
            <v/>
          </cell>
          <cell r="F495" t="str">
            <v/>
          </cell>
          <cell r="G495" t="str">
            <v/>
          </cell>
        </row>
        <row r="496">
          <cell r="B496" t="str">
            <v>028-08</v>
          </cell>
          <cell r="C496" t="str">
            <v/>
          </cell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</row>
        <row r="497">
          <cell r="B497" t="str">
            <v>028-09</v>
          </cell>
          <cell r="C497" t="str">
            <v/>
          </cell>
          <cell r="D497" t="str">
            <v/>
          </cell>
          <cell r="E497" t="str">
            <v/>
          </cell>
          <cell r="F497" t="str">
            <v/>
          </cell>
          <cell r="G497" t="str">
            <v/>
          </cell>
        </row>
        <row r="498">
          <cell r="B498" t="str">
            <v>028-10</v>
          </cell>
          <cell r="C498" t="str">
            <v/>
          </cell>
          <cell r="D498" t="str">
            <v/>
          </cell>
          <cell r="E498" t="str">
            <v/>
          </cell>
          <cell r="F498" t="str">
            <v/>
          </cell>
          <cell r="G498" t="str">
            <v/>
          </cell>
        </row>
        <row r="499">
          <cell r="B499" t="str">
            <v>028-11</v>
          </cell>
          <cell r="C499" t="str">
            <v/>
          </cell>
          <cell r="D499" t="str">
            <v/>
          </cell>
          <cell r="E499" t="str">
            <v/>
          </cell>
          <cell r="F499" t="str">
            <v/>
          </cell>
          <cell r="G499" t="str">
            <v/>
          </cell>
        </row>
        <row r="500">
          <cell r="B500" t="str">
            <v>028-12</v>
          </cell>
          <cell r="C500" t="str">
            <v/>
          </cell>
          <cell r="D500" t="str">
            <v/>
          </cell>
          <cell r="E500" t="str">
            <v/>
          </cell>
          <cell r="F500" t="str">
            <v/>
          </cell>
          <cell r="G500" t="str">
            <v/>
          </cell>
        </row>
        <row r="501">
          <cell r="B501" t="str">
            <v>028-13</v>
          </cell>
          <cell r="C501" t="str">
            <v/>
          </cell>
          <cell r="D501" t="str">
            <v/>
          </cell>
          <cell r="E501" t="str">
            <v/>
          </cell>
          <cell r="F501" t="str">
            <v/>
          </cell>
          <cell r="G501" t="str">
            <v/>
          </cell>
        </row>
        <row r="502">
          <cell r="B502" t="str">
            <v>028-14</v>
          </cell>
          <cell r="C502" t="str">
            <v/>
          </cell>
          <cell r="D502" t="str">
            <v/>
          </cell>
          <cell r="E502" t="str">
            <v/>
          </cell>
          <cell r="F502" t="str">
            <v/>
          </cell>
          <cell r="G502" t="str">
            <v/>
          </cell>
        </row>
        <row r="503">
          <cell r="B503" t="str">
            <v>029-01</v>
          </cell>
          <cell r="C503" t="str">
            <v/>
          </cell>
          <cell r="D503" t="str">
            <v/>
          </cell>
          <cell r="E503" t="str">
            <v/>
          </cell>
          <cell r="F503" t="str">
            <v/>
          </cell>
          <cell r="G503" t="str">
            <v/>
          </cell>
        </row>
        <row r="504">
          <cell r="B504" t="str">
            <v>029-02</v>
          </cell>
          <cell r="C504" t="str">
            <v/>
          </cell>
          <cell r="D504" t="str">
            <v/>
          </cell>
          <cell r="E504" t="str">
            <v/>
          </cell>
          <cell r="F504" t="str">
            <v/>
          </cell>
          <cell r="G504" t="str">
            <v/>
          </cell>
        </row>
        <row r="505">
          <cell r="B505" t="str">
            <v>029-03</v>
          </cell>
          <cell r="C505" t="str">
            <v/>
          </cell>
          <cell r="D505" t="str">
            <v/>
          </cell>
          <cell r="E505" t="str">
            <v/>
          </cell>
          <cell r="F505" t="str">
            <v/>
          </cell>
          <cell r="G505" t="str">
            <v/>
          </cell>
        </row>
        <row r="506">
          <cell r="B506" t="str">
            <v>029-04</v>
          </cell>
          <cell r="C506" t="str">
            <v/>
          </cell>
          <cell r="D506" t="str">
            <v/>
          </cell>
          <cell r="E506" t="str">
            <v/>
          </cell>
          <cell r="F506" t="str">
            <v/>
          </cell>
          <cell r="G506" t="str">
            <v/>
          </cell>
        </row>
        <row r="507">
          <cell r="B507" t="str">
            <v>029-05</v>
          </cell>
          <cell r="C507" t="str">
            <v/>
          </cell>
          <cell r="D507" t="str">
            <v/>
          </cell>
          <cell r="E507" t="str">
            <v/>
          </cell>
          <cell r="F507" t="str">
            <v/>
          </cell>
          <cell r="G507" t="str">
            <v/>
          </cell>
        </row>
        <row r="508">
          <cell r="B508" t="str">
            <v>029-06</v>
          </cell>
          <cell r="C508" t="str">
            <v/>
          </cell>
          <cell r="D508" t="str">
            <v/>
          </cell>
          <cell r="E508" t="str">
            <v/>
          </cell>
          <cell r="F508" t="str">
            <v/>
          </cell>
          <cell r="G508" t="str">
            <v/>
          </cell>
        </row>
        <row r="509">
          <cell r="B509" t="str">
            <v>029-07</v>
          </cell>
          <cell r="C509" t="str">
            <v/>
          </cell>
          <cell r="D509" t="str">
            <v/>
          </cell>
          <cell r="E509" t="str">
            <v/>
          </cell>
          <cell r="F509" t="str">
            <v/>
          </cell>
          <cell r="G509" t="str">
            <v/>
          </cell>
        </row>
        <row r="510">
          <cell r="B510" t="str">
            <v>029-08</v>
          </cell>
          <cell r="C510" t="str">
            <v/>
          </cell>
          <cell r="D510" t="str">
            <v/>
          </cell>
          <cell r="E510" t="str">
            <v/>
          </cell>
          <cell r="F510" t="str">
            <v/>
          </cell>
          <cell r="G510" t="str">
            <v/>
          </cell>
        </row>
        <row r="511">
          <cell r="B511" t="str">
            <v>029-09</v>
          </cell>
          <cell r="C511" t="str">
            <v/>
          </cell>
          <cell r="D511" t="str">
            <v/>
          </cell>
          <cell r="E511" t="str">
            <v/>
          </cell>
          <cell r="F511" t="str">
            <v/>
          </cell>
          <cell r="G511" t="str">
            <v/>
          </cell>
        </row>
        <row r="512">
          <cell r="B512" t="str">
            <v>029-10</v>
          </cell>
          <cell r="C512" t="str">
            <v/>
          </cell>
          <cell r="D512" t="str">
            <v/>
          </cell>
          <cell r="E512" t="str">
            <v/>
          </cell>
          <cell r="F512" t="str">
            <v/>
          </cell>
          <cell r="G512" t="str">
            <v/>
          </cell>
        </row>
        <row r="513">
          <cell r="B513" t="str">
            <v>029-11</v>
          </cell>
          <cell r="C513" t="str">
            <v/>
          </cell>
          <cell r="D513" t="str">
            <v/>
          </cell>
          <cell r="E513" t="str">
            <v/>
          </cell>
          <cell r="F513" t="str">
            <v/>
          </cell>
          <cell r="G513" t="str">
            <v/>
          </cell>
        </row>
        <row r="514">
          <cell r="B514" t="str">
            <v>029-12</v>
          </cell>
          <cell r="C514" t="str">
            <v/>
          </cell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</row>
        <row r="515">
          <cell r="B515" t="str">
            <v>029-13</v>
          </cell>
          <cell r="C515" t="str">
            <v/>
          </cell>
          <cell r="D515" t="str">
            <v/>
          </cell>
          <cell r="E515" t="str">
            <v/>
          </cell>
          <cell r="F515" t="str">
            <v/>
          </cell>
          <cell r="G515" t="str">
            <v/>
          </cell>
        </row>
        <row r="516">
          <cell r="B516" t="str">
            <v>029-14</v>
          </cell>
          <cell r="C516" t="str">
            <v/>
          </cell>
          <cell r="D516" t="str">
            <v/>
          </cell>
          <cell r="E516" t="str">
            <v/>
          </cell>
          <cell r="F516" t="str">
            <v/>
          </cell>
          <cell r="G516" t="str">
            <v/>
          </cell>
        </row>
        <row r="517">
          <cell r="B517" t="str">
            <v>030-01</v>
          </cell>
          <cell r="C517" t="str">
            <v/>
          </cell>
          <cell r="D517" t="str">
            <v/>
          </cell>
          <cell r="E517" t="str">
            <v/>
          </cell>
          <cell r="F517" t="str">
            <v/>
          </cell>
          <cell r="G517" t="str">
            <v/>
          </cell>
        </row>
        <row r="518">
          <cell r="B518" t="str">
            <v>030-02</v>
          </cell>
          <cell r="C518" t="str">
            <v/>
          </cell>
          <cell r="D518" t="str">
            <v/>
          </cell>
          <cell r="E518" t="str">
            <v/>
          </cell>
          <cell r="F518" t="str">
            <v/>
          </cell>
          <cell r="G518" t="str">
            <v/>
          </cell>
        </row>
        <row r="519">
          <cell r="B519" t="str">
            <v>030-03</v>
          </cell>
          <cell r="C519" t="str">
            <v/>
          </cell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</row>
        <row r="520">
          <cell r="B520" t="str">
            <v>030-04</v>
          </cell>
          <cell r="C520" t="str">
            <v/>
          </cell>
          <cell r="D520" t="str">
            <v/>
          </cell>
          <cell r="E520" t="str">
            <v/>
          </cell>
          <cell r="F520" t="str">
            <v/>
          </cell>
          <cell r="G520" t="str">
            <v/>
          </cell>
        </row>
        <row r="521">
          <cell r="B521" t="str">
            <v>030-05</v>
          </cell>
          <cell r="C521" t="str">
            <v/>
          </cell>
          <cell r="D521" t="str">
            <v/>
          </cell>
          <cell r="E521" t="str">
            <v/>
          </cell>
          <cell r="F521" t="str">
            <v/>
          </cell>
          <cell r="G521" t="str">
            <v/>
          </cell>
        </row>
        <row r="522">
          <cell r="B522" t="str">
            <v>030-06</v>
          </cell>
          <cell r="C522" t="str">
            <v/>
          </cell>
          <cell r="D522" t="str">
            <v/>
          </cell>
          <cell r="E522" t="str">
            <v/>
          </cell>
          <cell r="F522" t="str">
            <v/>
          </cell>
          <cell r="G522" t="str">
            <v/>
          </cell>
        </row>
        <row r="523">
          <cell r="B523" t="str">
            <v>030-07</v>
          </cell>
          <cell r="C523" t="str">
            <v/>
          </cell>
          <cell r="D523" t="str">
            <v/>
          </cell>
          <cell r="E523" t="str">
            <v/>
          </cell>
          <cell r="F523" t="str">
            <v/>
          </cell>
          <cell r="G523" t="str">
            <v/>
          </cell>
        </row>
        <row r="524">
          <cell r="B524" t="str">
            <v>030-08</v>
          </cell>
          <cell r="C524" t="str">
            <v/>
          </cell>
          <cell r="D524" t="str">
            <v/>
          </cell>
          <cell r="E524" t="str">
            <v/>
          </cell>
          <cell r="F524" t="str">
            <v/>
          </cell>
          <cell r="G524" t="str">
            <v/>
          </cell>
        </row>
        <row r="525">
          <cell r="B525" t="str">
            <v>030-09</v>
          </cell>
          <cell r="C525" t="str">
            <v/>
          </cell>
          <cell r="D525" t="str">
            <v/>
          </cell>
          <cell r="E525" t="str">
            <v/>
          </cell>
          <cell r="F525" t="str">
            <v/>
          </cell>
          <cell r="G525" t="str">
            <v/>
          </cell>
        </row>
        <row r="526">
          <cell r="B526" t="str">
            <v>030-10</v>
          </cell>
          <cell r="C526" t="str">
            <v/>
          </cell>
          <cell r="D526" t="str">
            <v/>
          </cell>
          <cell r="E526" t="str">
            <v/>
          </cell>
          <cell r="F526" t="str">
            <v/>
          </cell>
          <cell r="G526" t="str">
            <v/>
          </cell>
        </row>
        <row r="527">
          <cell r="B527" t="str">
            <v>030-11</v>
          </cell>
          <cell r="C527" t="str">
            <v/>
          </cell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</row>
        <row r="528">
          <cell r="B528" t="str">
            <v>030-12</v>
          </cell>
          <cell r="C528" t="str">
            <v/>
          </cell>
          <cell r="D528" t="str">
            <v/>
          </cell>
          <cell r="E528" t="str">
            <v/>
          </cell>
          <cell r="F528" t="str">
            <v/>
          </cell>
          <cell r="G528" t="str">
            <v/>
          </cell>
        </row>
        <row r="529">
          <cell r="B529" t="str">
            <v>030-13</v>
          </cell>
          <cell r="C529" t="str">
            <v/>
          </cell>
          <cell r="D529" t="str">
            <v/>
          </cell>
          <cell r="E529" t="str">
            <v/>
          </cell>
          <cell r="F529" t="str">
            <v/>
          </cell>
          <cell r="G529" t="str">
            <v/>
          </cell>
        </row>
        <row r="530">
          <cell r="B530" t="str">
            <v>030-14</v>
          </cell>
          <cell r="C530" t="str">
            <v/>
          </cell>
          <cell r="D530" t="str">
            <v/>
          </cell>
          <cell r="E530" t="str">
            <v/>
          </cell>
          <cell r="F530" t="str">
            <v/>
          </cell>
          <cell r="G530" t="str">
            <v/>
          </cell>
        </row>
        <row r="531">
          <cell r="B531" t="str">
            <v>031-01</v>
          </cell>
          <cell r="C531" t="str">
            <v>分解組立（油圧伸縮ｼﾞﾌﾞ型ﾄﾗｯｸｸﾚｰﾝ）</v>
          </cell>
          <cell r="E531" t="str">
            <v>100t吊り 分解部品運搬別途</v>
          </cell>
          <cell r="G531" t="str">
            <v>往復</v>
          </cell>
        </row>
        <row r="532">
          <cell r="B532" t="str">
            <v>031-02</v>
          </cell>
          <cell r="C532" t="str">
            <v>分解組立（油圧伸縮ｼﾞﾌﾞ型ﾄﾗｯｸｸﾚｰﾝ）</v>
          </cell>
          <cell r="E532" t="str">
            <v>120t吊り 分解部品運搬別途</v>
          </cell>
          <cell r="G532" t="str">
            <v>往復</v>
          </cell>
        </row>
        <row r="533">
          <cell r="B533" t="str">
            <v>031-03</v>
          </cell>
          <cell r="C533" t="str">
            <v>分解組立（油圧伸縮ｼﾞﾌﾞ型ﾄﾗｯｸｸﾚｰﾝ）</v>
          </cell>
          <cell r="E533" t="str">
            <v>160t吊り 分解部品運搬別途</v>
          </cell>
          <cell r="G533" t="str">
            <v>往復</v>
          </cell>
        </row>
        <row r="534">
          <cell r="B534" t="str">
            <v>031-04</v>
          </cell>
          <cell r="C534" t="str">
            <v>分解組立（油圧伸縮ｼﾞﾌﾞ型ﾄﾗｯｸｸﾚｰﾝ）</v>
          </cell>
          <cell r="E534" t="str">
            <v>200t吊り 分解部品運搬別途</v>
          </cell>
          <cell r="G534" t="str">
            <v>往復</v>
          </cell>
        </row>
        <row r="535">
          <cell r="B535" t="str">
            <v>031-05</v>
          </cell>
          <cell r="C535" t="str">
            <v>分解部品運搬（油圧伸縮ｼﾞﾌﾞ型ﾄﾗｯｸｸﾚｰﾝ）</v>
          </cell>
          <cell r="E535" t="str">
            <v>100t吊り</v>
          </cell>
          <cell r="G535" t="str">
            <v>往復</v>
          </cell>
        </row>
        <row r="536">
          <cell r="B536" t="str">
            <v>031-06</v>
          </cell>
          <cell r="C536" t="str">
            <v>分解部品運搬（油圧伸縮ｼﾞﾌﾞ型ﾄﾗｯｸｸﾚｰﾝ）</v>
          </cell>
          <cell r="E536" t="str">
            <v>120t吊り</v>
          </cell>
          <cell r="F536" t="str">
            <v/>
          </cell>
          <cell r="G536" t="str">
            <v>往復</v>
          </cell>
        </row>
        <row r="537">
          <cell r="B537" t="str">
            <v>031-07</v>
          </cell>
          <cell r="C537" t="str">
            <v>分解部品運搬（油圧伸縮ｼﾞﾌﾞ型ﾄﾗｯｸｸﾚｰﾝ）</v>
          </cell>
          <cell r="E537" t="str">
            <v>160t吊り</v>
          </cell>
          <cell r="F537" t="str">
            <v/>
          </cell>
          <cell r="G537" t="str">
            <v>往復</v>
          </cell>
        </row>
        <row r="538">
          <cell r="B538" t="str">
            <v>031-08</v>
          </cell>
          <cell r="C538" t="str">
            <v>分解部品運搬（油圧伸縮ｼﾞﾌﾞ型ﾄﾗｯｸｸﾚｰﾝ）</v>
          </cell>
          <cell r="E538" t="str">
            <v>200t吊り</v>
          </cell>
          <cell r="F538" t="str">
            <v/>
          </cell>
          <cell r="G538" t="str">
            <v>往復</v>
          </cell>
        </row>
        <row r="539">
          <cell r="B539" t="str">
            <v>031-09</v>
          </cell>
          <cell r="C539" t="str">
            <v>仮　囲　い</v>
          </cell>
          <cell r="D539" t="str">
            <v/>
          </cell>
          <cell r="E539" t="str">
            <v>設置費 仮囲鉄板 H=2.0m</v>
          </cell>
          <cell r="F539" t="str">
            <v/>
          </cell>
          <cell r="G539" t="str">
            <v>ｍ</v>
          </cell>
        </row>
        <row r="540">
          <cell r="B540" t="str">
            <v>031-10</v>
          </cell>
          <cell r="C540" t="str">
            <v>仮　囲　い</v>
          </cell>
          <cell r="D540" t="str">
            <v/>
          </cell>
          <cell r="E540" t="str">
            <v>設置費 仮囲鉄板 H=3.0m</v>
          </cell>
          <cell r="F540" t="str">
            <v/>
          </cell>
          <cell r="G540" t="str">
            <v>ｍ</v>
          </cell>
        </row>
        <row r="541">
          <cell r="B541" t="str">
            <v>031-11</v>
          </cell>
          <cell r="C541" t="str">
            <v>仮　囲　い</v>
          </cell>
          <cell r="D541" t="str">
            <v/>
          </cell>
          <cell r="E541" t="str">
            <v>撤去費 仮囲鉄板 H=2.0m</v>
          </cell>
          <cell r="F541" t="str">
            <v/>
          </cell>
          <cell r="G541" t="str">
            <v>ｍ</v>
          </cell>
        </row>
        <row r="542">
          <cell r="B542" t="str">
            <v>031-12</v>
          </cell>
          <cell r="C542" t="str">
            <v>仮　囲　い</v>
          </cell>
          <cell r="D542" t="str">
            <v/>
          </cell>
          <cell r="E542" t="str">
            <v>撤去費 仮囲鉄板 H=3.0m</v>
          </cell>
          <cell r="G542" t="str">
            <v>ｍ</v>
          </cell>
        </row>
        <row r="543">
          <cell r="B543" t="str">
            <v>031-13</v>
          </cell>
          <cell r="C543" t="str">
            <v>仮　囲　い</v>
          </cell>
          <cell r="D543" t="str">
            <v/>
          </cell>
          <cell r="E543" t="str">
            <v>供用1日賃料 修理費含む 仮囲鉄板 H=2.0m t=1.2mm w=500 無塗装</v>
          </cell>
          <cell r="G543" t="str">
            <v>ｍ</v>
          </cell>
        </row>
        <row r="544">
          <cell r="B544" t="str">
            <v>031-14</v>
          </cell>
          <cell r="C544" t="str">
            <v/>
          </cell>
          <cell r="D544" t="str">
            <v/>
          </cell>
          <cell r="E544" t="str">
            <v/>
          </cell>
          <cell r="F544" t="str">
            <v/>
          </cell>
          <cell r="G544" t="str">
            <v/>
          </cell>
        </row>
        <row r="545">
          <cell r="B545" t="str">
            <v>032-01</v>
          </cell>
          <cell r="C545" t="str">
            <v>仮　囲　い</v>
          </cell>
          <cell r="D545" t="str">
            <v/>
          </cell>
          <cell r="E545" t="str">
            <v>供用1日賃料 修理費含む 仮囲鉄板 H=3.0m t=1.2mm w=500 無塗装</v>
          </cell>
          <cell r="G545" t="str">
            <v>ｍ</v>
          </cell>
        </row>
        <row r="546">
          <cell r="B546" t="str">
            <v>032-02</v>
          </cell>
          <cell r="C546" t="str">
            <v>仮　囲　い</v>
          </cell>
          <cell r="D546" t="str">
            <v/>
          </cell>
          <cell r="E546" t="str">
            <v>基本料 修理費含む 仮囲鉄板 H=2.0m t=1.2mm w=500 無塗装</v>
          </cell>
          <cell r="G546" t="str">
            <v>ｍ</v>
          </cell>
        </row>
        <row r="547">
          <cell r="B547" t="str">
            <v>032-03</v>
          </cell>
          <cell r="C547" t="str">
            <v>仮　囲　い</v>
          </cell>
          <cell r="D547" t="str">
            <v/>
          </cell>
          <cell r="E547" t="str">
            <v>基本料 修理費含む 仮囲鉄板 H=3.0m t=1.2mm w=500 無塗装</v>
          </cell>
          <cell r="G547" t="str">
            <v>ｍ</v>
          </cell>
        </row>
        <row r="548">
          <cell r="B548" t="str">
            <v>032-04</v>
          </cell>
          <cell r="C548" t="str">
            <v>仮囲い運搬</v>
          </cell>
          <cell r="D548" t="str">
            <v/>
          </cell>
          <cell r="E548" t="str">
            <v>H=2.0m</v>
          </cell>
          <cell r="F548" t="str">
            <v/>
          </cell>
          <cell r="G548" t="str">
            <v>ｍ</v>
          </cell>
        </row>
        <row r="549">
          <cell r="B549" t="str">
            <v>032-05</v>
          </cell>
          <cell r="C549" t="str">
            <v>仮囲い運搬</v>
          </cell>
          <cell r="D549" t="str">
            <v/>
          </cell>
          <cell r="E549" t="str">
            <v>H=3.0m</v>
          </cell>
          <cell r="F549" t="str">
            <v/>
          </cell>
          <cell r="G549" t="str">
            <v>ｍ</v>
          </cell>
        </row>
        <row r="550">
          <cell r="B550" t="str">
            <v>032-06</v>
          </cell>
          <cell r="C550" t="str">
            <v>仮設鉄板敷</v>
          </cell>
          <cell r="D550" t="str">
            <v/>
          </cell>
          <cell r="E550" t="str">
            <v>設置費 敷鉄板 1524×6096×22mm</v>
          </cell>
          <cell r="F550" t="str">
            <v/>
          </cell>
          <cell r="G550" t="str">
            <v>㎡</v>
          </cell>
        </row>
        <row r="551">
          <cell r="B551" t="str">
            <v>032-07</v>
          </cell>
          <cell r="C551" t="str">
            <v>仮設鉄板敷</v>
          </cell>
          <cell r="D551" t="str">
            <v/>
          </cell>
          <cell r="E551" t="str">
            <v>撤去費 敷鉄板 1524×6096×22mm</v>
          </cell>
          <cell r="F551" t="str">
            <v/>
          </cell>
          <cell r="G551" t="str">
            <v>㎡</v>
          </cell>
        </row>
        <row r="552">
          <cell r="B552" t="str">
            <v>032-08</v>
          </cell>
          <cell r="C552" t="str">
            <v>組立式仮設ﾊｳｽ</v>
          </cell>
          <cell r="D552" t="str">
            <v/>
          </cell>
          <cell r="E552" t="str">
            <v>10㎡～20㎡ 材工共 但し基礎別途</v>
          </cell>
          <cell r="G552" t="str">
            <v>㎡</v>
          </cell>
        </row>
        <row r="553">
          <cell r="B553" t="str">
            <v>032-09</v>
          </cell>
          <cell r="C553" t="str">
            <v>組立式仮設ﾊｳｽ</v>
          </cell>
          <cell r="D553" t="str">
            <v/>
          </cell>
          <cell r="E553" t="str">
            <v>21㎡～30㎡ 材工共 但し基礎別途</v>
          </cell>
          <cell r="G553" t="str">
            <v>㎡</v>
          </cell>
        </row>
        <row r="554">
          <cell r="B554" t="str">
            <v>032-10</v>
          </cell>
          <cell r="C554" t="str">
            <v>組立式仮設ﾊｳｽ</v>
          </cell>
          <cell r="D554" t="str">
            <v/>
          </cell>
          <cell r="E554" t="str">
            <v>31㎡～40㎡ 材工共 但し基礎別途</v>
          </cell>
          <cell r="G554" t="str">
            <v>㎡</v>
          </cell>
        </row>
        <row r="555">
          <cell r="B555" t="str">
            <v>032-11</v>
          </cell>
          <cell r="C555" t="str">
            <v>組立式仮設ﾊｳｽ</v>
          </cell>
          <cell r="D555" t="str">
            <v/>
          </cell>
          <cell r="E555" t="str">
            <v>41㎡～50㎡ 材工共 但し基礎別途</v>
          </cell>
          <cell r="G555" t="str">
            <v>㎡</v>
          </cell>
        </row>
        <row r="556">
          <cell r="B556" t="str">
            <v>032-12</v>
          </cell>
          <cell r="C556" t="str">
            <v>組立式仮設ﾊｳｽ</v>
          </cell>
          <cell r="D556" t="str">
            <v/>
          </cell>
          <cell r="E556" t="str">
            <v>51㎡～60㎡ 材工共 但し基礎別途</v>
          </cell>
          <cell r="G556" t="str">
            <v>㎡</v>
          </cell>
        </row>
        <row r="557">
          <cell r="B557" t="str">
            <v>032-13</v>
          </cell>
          <cell r="C557" t="str">
            <v/>
          </cell>
          <cell r="D557" t="str">
            <v/>
          </cell>
          <cell r="E557" t="str">
            <v/>
          </cell>
          <cell r="F557" t="str">
            <v/>
          </cell>
          <cell r="G557" t="str">
            <v/>
          </cell>
        </row>
        <row r="558">
          <cell r="B558" t="str">
            <v>032-14</v>
          </cell>
          <cell r="C558" t="str">
            <v/>
          </cell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</row>
        <row r="559">
          <cell r="B559" t="str">
            <v>033-01</v>
          </cell>
          <cell r="C559" t="str">
            <v>組立式仮設ﾊｳｽ</v>
          </cell>
          <cell r="D559" t="str">
            <v/>
          </cell>
          <cell r="E559" t="str">
            <v>61㎡～70㎡ 材工共 但し基礎別途</v>
          </cell>
          <cell r="G559" t="str">
            <v>㎡</v>
          </cell>
        </row>
        <row r="560">
          <cell r="B560" t="str">
            <v>033-02</v>
          </cell>
          <cell r="C560" t="str">
            <v>組立式仮設ﾊｳｽ</v>
          </cell>
          <cell r="D560" t="str">
            <v/>
          </cell>
          <cell r="E560" t="str">
            <v>71㎡～80㎡ 材工共 但し基礎別途</v>
          </cell>
          <cell r="G560" t="str">
            <v>㎡</v>
          </cell>
        </row>
        <row r="561">
          <cell r="B561" t="str">
            <v>033-03</v>
          </cell>
          <cell r="C561" t="str">
            <v>組立式仮設ﾊｳｽ</v>
          </cell>
          <cell r="D561" t="str">
            <v/>
          </cell>
          <cell r="E561" t="str">
            <v>81㎡～90㎡ 材工共 但し基礎別途</v>
          </cell>
          <cell r="G561" t="str">
            <v>㎡</v>
          </cell>
        </row>
        <row r="562">
          <cell r="B562" t="str">
            <v>033-04</v>
          </cell>
          <cell r="C562" t="str">
            <v>組立式仮設ﾊｳｽ</v>
          </cell>
          <cell r="D562" t="str">
            <v/>
          </cell>
          <cell r="E562" t="str">
            <v>91㎡～100㎡ 材工共 但し基礎別途</v>
          </cell>
          <cell r="G562" t="str">
            <v>㎡</v>
          </cell>
        </row>
        <row r="563">
          <cell r="B563" t="str">
            <v>033-05</v>
          </cell>
          <cell r="C563" t="str">
            <v>組立式仮設ﾊｳｽ</v>
          </cell>
          <cell r="D563" t="str">
            <v/>
          </cell>
          <cell r="E563" t="str">
            <v>101㎡以上 材工共 但し基礎別途</v>
          </cell>
          <cell r="G563" t="str">
            <v>㎡</v>
          </cell>
        </row>
        <row r="564">
          <cell r="B564" t="str">
            <v>033-06</v>
          </cell>
          <cell r="C564" t="str">
            <v>遣　り　方</v>
          </cell>
          <cell r="D564" t="str">
            <v/>
          </cell>
          <cell r="E564" t="str">
            <v>一　般</v>
          </cell>
          <cell r="F564" t="str">
            <v/>
          </cell>
          <cell r="G564" t="str">
            <v>㎡</v>
          </cell>
        </row>
        <row r="565">
          <cell r="B565" t="str">
            <v>033-07</v>
          </cell>
          <cell r="C565" t="str">
            <v>遣　り　方</v>
          </cell>
          <cell r="D565" t="str">
            <v/>
          </cell>
          <cell r="E565" t="str">
            <v>複　雑</v>
          </cell>
          <cell r="F565" t="str">
            <v/>
          </cell>
          <cell r="G565" t="str">
            <v>㎡</v>
          </cell>
        </row>
        <row r="566">
          <cell r="B566" t="str">
            <v>033-08</v>
          </cell>
          <cell r="C566" t="str">
            <v>遣　り　方</v>
          </cell>
          <cell r="D566" t="str">
            <v/>
          </cell>
          <cell r="E566" t="str">
            <v>小規模</v>
          </cell>
          <cell r="F566" t="str">
            <v/>
          </cell>
          <cell r="G566" t="str">
            <v>㎡</v>
          </cell>
        </row>
        <row r="567">
          <cell r="B567" t="str">
            <v>033-09</v>
          </cell>
          <cell r="C567" t="str">
            <v>平　遣　方</v>
          </cell>
          <cell r="D567" t="str">
            <v/>
          </cell>
          <cell r="E567" t="str">
            <v/>
          </cell>
          <cell r="F567" t="str">
            <v/>
          </cell>
          <cell r="G567" t="str">
            <v>か所</v>
          </cell>
        </row>
        <row r="568">
          <cell r="B568" t="str">
            <v>033-10</v>
          </cell>
          <cell r="C568" t="str">
            <v>隅　遣　方</v>
          </cell>
          <cell r="G568" t="str">
            <v>か所</v>
          </cell>
        </row>
        <row r="569">
          <cell r="B569" t="str">
            <v>033-11</v>
          </cell>
          <cell r="C569" t="str">
            <v>墨　出　し</v>
          </cell>
          <cell r="E569" t="str">
            <v>一　般</v>
          </cell>
          <cell r="G569" t="str">
            <v>㎡</v>
          </cell>
        </row>
        <row r="570">
          <cell r="B570" t="str">
            <v>033-12</v>
          </cell>
          <cell r="C570" t="str">
            <v>墨　出　し</v>
          </cell>
          <cell r="E570" t="str">
            <v>一般  RC･SRC造  地上階</v>
          </cell>
          <cell r="G570" t="str">
            <v>㎡</v>
          </cell>
        </row>
        <row r="571">
          <cell r="B571" t="str">
            <v>033-13</v>
          </cell>
          <cell r="C571" t="str">
            <v>墨　出　し</v>
          </cell>
          <cell r="E571" t="str">
            <v>一般  RC･SRC造  地下階</v>
          </cell>
          <cell r="G571" t="str">
            <v>㎡</v>
          </cell>
        </row>
        <row r="572">
          <cell r="B572" t="str">
            <v>033-14</v>
          </cell>
        </row>
        <row r="573">
          <cell r="B573" t="str">
            <v>034-01</v>
          </cell>
          <cell r="C573" t="str">
            <v>墨　出　し</v>
          </cell>
          <cell r="E573" t="str">
            <v>一般  RC･SRC造  ﾄﾞﾗｲｴﾘｱ</v>
          </cell>
          <cell r="G573" t="str">
            <v>㎡</v>
          </cell>
        </row>
        <row r="574">
          <cell r="B574" t="str">
            <v>034-02</v>
          </cell>
          <cell r="C574" t="str">
            <v>墨　出　し</v>
          </cell>
          <cell r="E574" t="str">
            <v>一般  RC･SRC造  ﾊﾞﾙｺﾆｰ</v>
          </cell>
          <cell r="G574" t="str">
            <v>㎡</v>
          </cell>
        </row>
        <row r="575">
          <cell r="B575" t="str">
            <v>034-03</v>
          </cell>
          <cell r="C575" t="str">
            <v>墨　出　し</v>
          </cell>
          <cell r="E575" t="str">
            <v>一般  RC･SRC造  外部階段</v>
          </cell>
          <cell r="G575" t="str">
            <v>㎡</v>
          </cell>
        </row>
        <row r="576">
          <cell r="B576" t="str">
            <v>034-04</v>
          </cell>
          <cell r="C576" t="str">
            <v>墨　出　し</v>
          </cell>
          <cell r="E576" t="str">
            <v>一般  RC･SRC造  外部廊下(屋根有り)</v>
          </cell>
          <cell r="G576" t="str">
            <v>㎡</v>
          </cell>
        </row>
        <row r="577">
          <cell r="B577" t="str">
            <v>034-05</v>
          </cell>
          <cell r="C577" t="str">
            <v>墨　出　し</v>
          </cell>
          <cell r="E577" t="str">
            <v>一般  RC･SRC造  ﾋﾟﾛﾃｨｰ</v>
          </cell>
          <cell r="G577" t="str">
            <v>㎡</v>
          </cell>
        </row>
        <row r="578">
          <cell r="B578" t="str">
            <v>034-06</v>
          </cell>
          <cell r="C578" t="str">
            <v>墨　出　し</v>
          </cell>
          <cell r="E578" t="str">
            <v>一般  RC･SRC造  ﾋﾟｯﾄ</v>
          </cell>
          <cell r="G578" t="str">
            <v>㎡</v>
          </cell>
        </row>
        <row r="579">
          <cell r="B579" t="str">
            <v>034-07</v>
          </cell>
          <cell r="C579" t="str">
            <v>墨　出　し</v>
          </cell>
          <cell r="E579" t="str">
            <v>一般  RC･SRC造  大規模ﾋﾟｯﾄ</v>
          </cell>
          <cell r="G579" t="str">
            <v>㎡</v>
          </cell>
        </row>
        <row r="580">
          <cell r="B580" t="str">
            <v>034-08</v>
          </cell>
          <cell r="C580" t="str">
            <v>墨　出　し</v>
          </cell>
          <cell r="E580" t="str">
            <v>一般  RC･SRC造  吹き抜け(柱･梁等有り)</v>
          </cell>
          <cell r="G580" t="str">
            <v>㎡</v>
          </cell>
        </row>
        <row r="581">
          <cell r="B581" t="str">
            <v>034-09</v>
          </cell>
          <cell r="C581" t="str">
            <v>墨　出　し</v>
          </cell>
          <cell r="E581" t="str">
            <v>一般  RC･SRC造  吹き抜け(その他)</v>
          </cell>
          <cell r="G581" t="str">
            <v>㎡</v>
          </cell>
        </row>
        <row r="582">
          <cell r="B582" t="str">
            <v>034-10</v>
          </cell>
          <cell r="C582" t="str">
            <v>墨　出　し</v>
          </cell>
          <cell r="E582" t="str">
            <v>一般  S造  地上階</v>
          </cell>
          <cell r="G582" t="str">
            <v>㎡</v>
          </cell>
        </row>
        <row r="583">
          <cell r="B583" t="str">
            <v>034-11</v>
          </cell>
          <cell r="C583" t="str">
            <v>墨　出　し</v>
          </cell>
          <cell r="E583" t="str">
            <v>一般  S造  ﾊﾞﾙｺﾆｰ</v>
          </cell>
          <cell r="G583" t="str">
            <v>㎡</v>
          </cell>
        </row>
        <row r="584">
          <cell r="B584" t="str">
            <v>034-12</v>
          </cell>
          <cell r="C584" t="str">
            <v>墨　出　し</v>
          </cell>
          <cell r="E584" t="str">
            <v>一般  S造  外部階段</v>
          </cell>
          <cell r="G584" t="str">
            <v>㎡</v>
          </cell>
        </row>
        <row r="585">
          <cell r="B585" t="str">
            <v>034-13</v>
          </cell>
          <cell r="C585" t="str">
            <v>墨　出　し</v>
          </cell>
          <cell r="E585" t="str">
            <v>一般  S造  外部廊下(屋根有り)</v>
          </cell>
          <cell r="G585" t="str">
            <v>㎡</v>
          </cell>
        </row>
        <row r="586">
          <cell r="B586" t="str">
            <v>034-14</v>
          </cell>
          <cell r="C586" t="str">
            <v>墨　出　し</v>
          </cell>
          <cell r="E586" t="str">
            <v>一般  S造  ﾋﾟﾛﾃｨｰ</v>
          </cell>
          <cell r="G586" t="str">
            <v>㎡</v>
          </cell>
        </row>
        <row r="587">
          <cell r="B587" t="str">
            <v>035-01</v>
          </cell>
          <cell r="C587" t="str">
            <v>墨　出　し</v>
          </cell>
          <cell r="E587" t="str">
            <v>一般  S造  吹き抜け(柱･梁等有り)</v>
          </cell>
          <cell r="G587" t="str">
            <v>㎡</v>
          </cell>
        </row>
        <row r="588">
          <cell r="B588" t="str">
            <v>035-02</v>
          </cell>
          <cell r="C588" t="str">
            <v>墨　出　し</v>
          </cell>
          <cell r="E588" t="str">
            <v>一般  S造  吹き抜け(その他)</v>
          </cell>
          <cell r="G588" t="str">
            <v>㎡</v>
          </cell>
        </row>
        <row r="589">
          <cell r="B589" t="str">
            <v>035-03</v>
          </cell>
          <cell r="C589" t="str">
            <v>墨　出　し</v>
          </cell>
          <cell r="E589" t="str">
            <v>複　雑</v>
          </cell>
          <cell r="G589" t="str">
            <v>㎡</v>
          </cell>
        </row>
        <row r="590">
          <cell r="B590" t="str">
            <v>035-04</v>
          </cell>
          <cell r="C590" t="str">
            <v>墨　出　し</v>
          </cell>
          <cell r="E590" t="str">
            <v>複雑  RC･SRC造  地上階</v>
          </cell>
          <cell r="G590" t="str">
            <v>㎡</v>
          </cell>
        </row>
        <row r="591">
          <cell r="B591" t="str">
            <v>035-05</v>
          </cell>
          <cell r="C591" t="str">
            <v>墨　出　し</v>
          </cell>
          <cell r="E591" t="str">
            <v>複雑  RC･SRC造  地下階</v>
          </cell>
          <cell r="G591" t="str">
            <v>㎡</v>
          </cell>
        </row>
        <row r="592">
          <cell r="B592" t="str">
            <v>035-06</v>
          </cell>
          <cell r="C592" t="str">
            <v>墨　出　し</v>
          </cell>
          <cell r="E592" t="str">
            <v>複雑  RC･SRC造  ﾄﾞﾗｲｴﾘｱ</v>
          </cell>
          <cell r="G592" t="str">
            <v>㎡</v>
          </cell>
        </row>
        <row r="593">
          <cell r="B593" t="str">
            <v>035-07</v>
          </cell>
          <cell r="C593" t="str">
            <v>墨　出　し</v>
          </cell>
          <cell r="E593" t="str">
            <v>複雑  RC･SRC造  ﾊﾞﾙｺﾆｰ</v>
          </cell>
          <cell r="G593" t="str">
            <v>㎡</v>
          </cell>
        </row>
        <row r="594">
          <cell r="B594" t="str">
            <v>035-08</v>
          </cell>
          <cell r="C594" t="str">
            <v>墨　出　し</v>
          </cell>
          <cell r="E594" t="str">
            <v>複雑  RC･SRC造  外部階段</v>
          </cell>
          <cell r="G594" t="str">
            <v>㎡</v>
          </cell>
        </row>
        <row r="595">
          <cell r="B595" t="str">
            <v>035-09</v>
          </cell>
          <cell r="C595" t="str">
            <v>墨　出　し</v>
          </cell>
          <cell r="E595" t="str">
            <v>複雑  RC･SRC造  外部廊下(屋根有り)</v>
          </cell>
          <cell r="G595" t="str">
            <v>㎡</v>
          </cell>
        </row>
        <row r="596">
          <cell r="B596" t="str">
            <v>035-10</v>
          </cell>
          <cell r="C596" t="str">
            <v>墨　出　し</v>
          </cell>
          <cell r="E596" t="str">
            <v>複雑  RC･SRC造  ﾋﾟﾛﾃｨｰ</v>
          </cell>
          <cell r="G596" t="str">
            <v>㎡</v>
          </cell>
        </row>
        <row r="597">
          <cell r="B597" t="str">
            <v>035-11</v>
          </cell>
          <cell r="C597" t="str">
            <v>墨　出　し</v>
          </cell>
          <cell r="E597" t="str">
            <v>複雑  RC･SRC造  ﾋﾟｯﾄ</v>
          </cell>
          <cell r="G597" t="str">
            <v>㎡</v>
          </cell>
        </row>
        <row r="598">
          <cell r="B598" t="str">
            <v>035-12</v>
          </cell>
          <cell r="C598" t="str">
            <v>墨　出　し</v>
          </cell>
          <cell r="E598" t="str">
            <v>複雑  RC･SRC造  大規模ﾋﾟｯﾄ</v>
          </cell>
          <cell r="G598" t="str">
            <v>㎡</v>
          </cell>
        </row>
        <row r="599">
          <cell r="B599" t="str">
            <v>035-13</v>
          </cell>
          <cell r="C599" t="str">
            <v>墨　出　し</v>
          </cell>
          <cell r="E599" t="str">
            <v>複雑  RC･SRC造  吹き抜け(柱･梁等有り)</v>
          </cell>
          <cell r="G599" t="str">
            <v>㎡</v>
          </cell>
        </row>
        <row r="600">
          <cell r="B600" t="str">
            <v>035-14</v>
          </cell>
          <cell r="C600" t="str">
            <v>墨　出　し</v>
          </cell>
          <cell r="E600" t="str">
            <v>複雑  RC･SRC造  吹き抜け(その他)</v>
          </cell>
          <cell r="G600" t="str">
            <v>㎡</v>
          </cell>
        </row>
        <row r="601">
          <cell r="B601" t="str">
            <v>036-01</v>
          </cell>
          <cell r="C601" t="str">
            <v>墨　出　し</v>
          </cell>
          <cell r="E601" t="str">
            <v>複雑  S造  地上階</v>
          </cell>
          <cell r="G601" t="str">
            <v>㎡</v>
          </cell>
        </row>
        <row r="602">
          <cell r="B602" t="str">
            <v>036-02</v>
          </cell>
          <cell r="C602" t="str">
            <v>墨　出　し</v>
          </cell>
          <cell r="E602" t="str">
            <v>複雑  S造  ﾊﾞﾙｺﾆｰ</v>
          </cell>
          <cell r="G602" t="str">
            <v>㎡</v>
          </cell>
        </row>
        <row r="603">
          <cell r="B603" t="str">
            <v>036-03</v>
          </cell>
          <cell r="C603" t="str">
            <v>墨　出　し</v>
          </cell>
          <cell r="E603" t="str">
            <v>複雑  S造  外部階段</v>
          </cell>
          <cell r="G603" t="str">
            <v>㎡</v>
          </cell>
        </row>
        <row r="604">
          <cell r="B604" t="str">
            <v>036-04</v>
          </cell>
          <cell r="C604" t="str">
            <v>墨　出　し</v>
          </cell>
          <cell r="E604" t="str">
            <v>複雑  S造  外部廊下(屋根有り)</v>
          </cell>
          <cell r="G604" t="str">
            <v>㎡</v>
          </cell>
        </row>
        <row r="605">
          <cell r="B605" t="str">
            <v>036-05</v>
          </cell>
          <cell r="C605" t="str">
            <v>墨　出　し</v>
          </cell>
          <cell r="E605" t="str">
            <v>複雑  S造  ﾋﾟﾛﾃｨｰ</v>
          </cell>
          <cell r="G605" t="str">
            <v>㎡</v>
          </cell>
        </row>
        <row r="606">
          <cell r="B606" t="str">
            <v>036-06</v>
          </cell>
          <cell r="C606" t="str">
            <v>墨　出　し</v>
          </cell>
          <cell r="E606" t="str">
            <v>複雑  S造  吹き抜け(柱･梁等有り)</v>
          </cell>
          <cell r="G606" t="str">
            <v>㎡</v>
          </cell>
        </row>
        <row r="607">
          <cell r="B607" t="str">
            <v>036-07</v>
          </cell>
          <cell r="C607" t="str">
            <v>墨　出　し</v>
          </cell>
          <cell r="E607" t="str">
            <v>複雑  S造  吹き抜け(その他)</v>
          </cell>
          <cell r="G607" t="str">
            <v>㎡</v>
          </cell>
        </row>
        <row r="608">
          <cell r="B608" t="str">
            <v>036-08</v>
          </cell>
          <cell r="C608" t="str">
            <v>墨　出　し</v>
          </cell>
          <cell r="E608" t="str">
            <v>小規模</v>
          </cell>
          <cell r="G608" t="str">
            <v>㎡</v>
          </cell>
        </row>
        <row r="609">
          <cell r="B609" t="str">
            <v>036-09</v>
          </cell>
          <cell r="C609" t="str">
            <v>墨　出　し</v>
          </cell>
          <cell r="E609" t="str">
            <v>小規模  RC･SRC造  地上階</v>
          </cell>
          <cell r="G609" t="str">
            <v>㎡</v>
          </cell>
        </row>
        <row r="610">
          <cell r="B610" t="str">
            <v>036-10</v>
          </cell>
          <cell r="C610" t="str">
            <v>墨　出　し</v>
          </cell>
          <cell r="E610" t="str">
            <v>小規模  RC･SRC造  地下階</v>
          </cell>
          <cell r="G610" t="str">
            <v>㎡</v>
          </cell>
        </row>
        <row r="611">
          <cell r="B611" t="str">
            <v>036-11</v>
          </cell>
          <cell r="C611" t="str">
            <v>墨　出　し</v>
          </cell>
          <cell r="E611" t="str">
            <v>小規模  RC･SRC造  ﾄﾞﾗｲｴﾘｱ</v>
          </cell>
          <cell r="G611" t="str">
            <v>㎡</v>
          </cell>
        </row>
        <row r="612">
          <cell r="B612" t="str">
            <v>036-12</v>
          </cell>
          <cell r="C612" t="str">
            <v>墨　出　し</v>
          </cell>
          <cell r="E612" t="str">
            <v>小規模  RC･SRC造  ﾊﾞﾙｺﾆｰ</v>
          </cell>
          <cell r="G612" t="str">
            <v>㎡</v>
          </cell>
        </row>
        <row r="613">
          <cell r="B613" t="str">
            <v>036-13</v>
          </cell>
          <cell r="C613" t="str">
            <v>墨　出　し</v>
          </cell>
          <cell r="E613" t="str">
            <v>小規模  RC･SRC造  外部階段</v>
          </cell>
          <cell r="G613" t="str">
            <v>㎡</v>
          </cell>
        </row>
        <row r="614">
          <cell r="B614" t="str">
            <v>036-14</v>
          </cell>
          <cell r="C614" t="str">
            <v>墨　出　し</v>
          </cell>
          <cell r="E614" t="str">
            <v>小規模  RC･SRC造  外部廊下(屋根有り)</v>
          </cell>
          <cell r="G614" t="str">
            <v>㎡</v>
          </cell>
        </row>
        <row r="615">
          <cell r="B615" t="str">
            <v>037-01</v>
          </cell>
          <cell r="C615" t="str">
            <v>墨　出　し</v>
          </cell>
          <cell r="E615" t="str">
            <v>小規模  RC･SRC造  ﾋﾟﾛﾃｨｰ</v>
          </cell>
          <cell r="G615" t="str">
            <v>㎡</v>
          </cell>
        </row>
        <row r="616">
          <cell r="B616" t="str">
            <v>037-02</v>
          </cell>
          <cell r="C616" t="str">
            <v>墨　出　し</v>
          </cell>
          <cell r="E616" t="str">
            <v>小規模  RC･SRC造  ﾋﾟｯﾄ</v>
          </cell>
          <cell r="G616" t="str">
            <v>㎡</v>
          </cell>
        </row>
        <row r="617">
          <cell r="B617" t="str">
            <v>037-03</v>
          </cell>
          <cell r="C617" t="str">
            <v>墨　出　し</v>
          </cell>
          <cell r="E617" t="str">
            <v>小規模  RC･SRC造  吹き抜け(柱･梁等有り)</v>
          </cell>
          <cell r="G617" t="str">
            <v>㎡</v>
          </cell>
        </row>
        <row r="618">
          <cell r="B618" t="str">
            <v>037-04</v>
          </cell>
          <cell r="C618" t="str">
            <v>墨　出　し</v>
          </cell>
          <cell r="E618" t="str">
            <v>小規模  RC･SRC造  吹き抜け(その他)</v>
          </cell>
          <cell r="G618" t="str">
            <v>㎡</v>
          </cell>
        </row>
        <row r="619">
          <cell r="B619" t="str">
            <v>037-05</v>
          </cell>
          <cell r="C619" t="str">
            <v>墨　出　し</v>
          </cell>
          <cell r="E619" t="str">
            <v>小規模  S造  地上階</v>
          </cell>
          <cell r="G619" t="str">
            <v>㎡</v>
          </cell>
        </row>
        <row r="620">
          <cell r="B620" t="str">
            <v>037-06</v>
          </cell>
          <cell r="C620" t="str">
            <v>墨　出　し</v>
          </cell>
          <cell r="E620" t="str">
            <v>小規模  S造  ﾊﾞﾙｺﾆｰ</v>
          </cell>
          <cell r="G620" t="str">
            <v>㎡</v>
          </cell>
        </row>
        <row r="621">
          <cell r="B621" t="str">
            <v>037-07</v>
          </cell>
          <cell r="C621" t="str">
            <v>墨　出　し</v>
          </cell>
          <cell r="E621" t="str">
            <v>小規模  S造  外部階段</v>
          </cell>
          <cell r="G621" t="str">
            <v>㎡</v>
          </cell>
        </row>
        <row r="622">
          <cell r="B622" t="str">
            <v>037-08</v>
          </cell>
          <cell r="C622" t="str">
            <v>墨　出　し</v>
          </cell>
          <cell r="E622" t="str">
            <v>小規模  S造  外部廊下(屋根有り)</v>
          </cell>
          <cell r="G622" t="str">
            <v>㎡</v>
          </cell>
        </row>
        <row r="623">
          <cell r="B623" t="str">
            <v>037-09</v>
          </cell>
          <cell r="C623" t="str">
            <v>墨　出　し</v>
          </cell>
          <cell r="E623" t="str">
            <v>小規模  S造  ﾋﾟﾛﾃｨｰ</v>
          </cell>
          <cell r="G623" t="str">
            <v>㎡</v>
          </cell>
        </row>
        <row r="624">
          <cell r="B624" t="str">
            <v>037-10</v>
          </cell>
          <cell r="C624" t="str">
            <v>墨　出　し</v>
          </cell>
          <cell r="E624" t="str">
            <v>小規模  S造  吹き抜け(柱･梁等有り)</v>
          </cell>
          <cell r="G624" t="str">
            <v>㎡</v>
          </cell>
        </row>
        <row r="625">
          <cell r="B625" t="str">
            <v>037-11</v>
          </cell>
          <cell r="C625" t="str">
            <v>墨　出　し</v>
          </cell>
          <cell r="E625" t="str">
            <v>小規模  S造  吹き抜け(その他)</v>
          </cell>
          <cell r="G625" t="str">
            <v>㎡</v>
          </cell>
        </row>
        <row r="626">
          <cell r="B626" t="str">
            <v>037-12</v>
          </cell>
          <cell r="C626" t="str">
            <v>養　　　生</v>
          </cell>
          <cell r="E626" t="str">
            <v>一　般</v>
          </cell>
          <cell r="G626" t="str">
            <v>㎡</v>
          </cell>
        </row>
        <row r="627">
          <cell r="B627" t="str">
            <v>037-13</v>
          </cell>
          <cell r="C627" t="str">
            <v>養　　　生</v>
          </cell>
          <cell r="E627" t="str">
            <v>一般  RC･SRC造  地上階</v>
          </cell>
          <cell r="G627" t="str">
            <v>㎡</v>
          </cell>
        </row>
        <row r="628">
          <cell r="B628" t="str">
            <v>037-14</v>
          </cell>
          <cell r="C628" t="str">
            <v>養　　　生</v>
          </cell>
          <cell r="E628" t="str">
            <v>一般  RC･SRC造  地下階</v>
          </cell>
          <cell r="G628" t="str">
            <v>㎡</v>
          </cell>
        </row>
        <row r="629">
          <cell r="B629" t="str">
            <v>038-01</v>
          </cell>
          <cell r="C629" t="str">
            <v>養　　　生</v>
          </cell>
          <cell r="E629" t="str">
            <v>一般  RC･SRC造  ﾄﾞﾗｲｴﾘｱ</v>
          </cell>
          <cell r="G629" t="str">
            <v>㎡</v>
          </cell>
        </row>
        <row r="630">
          <cell r="B630" t="str">
            <v>038-02</v>
          </cell>
          <cell r="C630" t="str">
            <v>養　　　生</v>
          </cell>
          <cell r="E630" t="str">
            <v>一般  RC･SRC造  ﾊﾞﾙｺﾆｰ</v>
          </cell>
          <cell r="G630" t="str">
            <v>㎡</v>
          </cell>
        </row>
        <row r="631">
          <cell r="B631" t="str">
            <v>038-03</v>
          </cell>
          <cell r="C631" t="str">
            <v>養　　　生</v>
          </cell>
          <cell r="E631" t="str">
            <v>一般  RC･SRC造  外部階段</v>
          </cell>
          <cell r="G631" t="str">
            <v>㎡</v>
          </cell>
        </row>
        <row r="632">
          <cell r="B632" t="str">
            <v>038-04</v>
          </cell>
          <cell r="C632" t="str">
            <v>養　　　生</v>
          </cell>
          <cell r="E632" t="str">
            <v>一般  RC･SRC造  外部廊下(屋根有り)</v>
          </cell>
          <cell r="G632" t="str">
            <v>㎡</v>
          </cell>
        </row>
        <row r="633">
          <cell r="B633" t="str">
            <v>038-05</v>
          </cell>
          <cell r="C633" t="str">
            <v>養　　　生</v>
          </cell>
          <cell r="E633" t="str">
            <v>一般  RC･SRC造  ﾋﾟﾛﾃｨｰ</v>
          </cell>
          <cell r="G633" t="str">
            <v>㎡</v>
          </cell>
        </row>
        <row r="634">
          <cell r="B634" t="str">
            <v>038-06</v>
          </cell>
          <cell r="C634" t="str">
            <v>養　　　生</v>
          </cell>
          <cell r="E634" t="str">
            <v>一般  RC･SRC造  ﾋﾟｯﾄ</v>
          </cell>
          <cell r="G634" t="str">
            <v>㎡</v>
          </cell>
        </row>
        <row r="635">
          <cell r="B635" t="str">
            <v>038-07</v>
          </cell>
          <cell r="C635" t="str">
            <v>養　　　生</v>
          </cell>
          <cell r="E635" t="str">
            <v>一般  RC･SRC造  大規模ﾋﾟｯﾄ</v>
          </cell>
          <cell r="G635" t="str">
            <v>㎡</v>
          </cell>
        </row>
        <row r="636">
          <cell r="B636" t="str">
            <v>038-08</v>
          </cell>
          <cell r="C636" t="str">
            <v>養　　　生</v>
          </cell>
          <cell r="E636" t="str">
            <v>一般  RC･SRC造  吹き抜け(柱･梁等有り)</v>
          </cell>
          <cell r="G636" t="str">
            <v>㎡</v>
          </cell>
        </row>
        <row r="637">
          <cell r="B637" t="str">
            <v>038-09</v>
          </cell>
          <cell r="C637" t="str">
            <v>養　　　生</v>
          </cell>
          <cell r="E637" t="str">
            <v>一般  RC･SRC造  吹き抜け(その他)</v>
          </cell>
          <cell r="G637" t="str">
            <v>㎡</v>
          </cell>
        </row>
        <row r="638">
          <cell r="B638" t="str">
            <v>038-10</v>
          </cell>
          <cell r="C638" t="str">
            <v>養　　　生</v>
          </cell>
          <cell r="E638" t="str">
            <v>一般  S造  地上階</v>
          </cell>
          <cell r="G638" t="str">
            <v>㎡</v>
          </cell>
        </row>
        <row r="639">
          <cell r="B639" t="str">
            <v>038-11</v>
          </cell>
          <cell r="C639" t="str">
            <v>養　　　生</v>
          </cell>
          <cell r="E639" t="str">
            <v>一般  S造  ﾊﾞﾙｺﾆｰ</v>
          </cell>
          <cell r="G639" t="str">
            <v>㎡</v>
          </cell>
        </row>
        <row r="640">
          <cell r="B640" t="str">
            <v>038-12</v>
          </cell>
          <cell r="C640" t="str">
            <v>養　　　生</v>
          </cell>
          <cell r="E640" t="str">
            <v>一般  S造  外部階段</v>
          </cell>
          <cell r="G640" t="str">
            <v>㎡</v>
          </cell>
        </row>
        <row r="641">
          <cell r="B641" t="str">
            <v>038-13</v>
          </cell>
          <cell r="C641" t="str">
            <v>養　　　生</v>
          </cell>
          <cell r="E641" t="str">
            <v>一般  S造  外部廊下(屋根有り)</v>
          </cell>
          <cell r="G641" t="str">
            <v>㎡</v>
          </cell>
        </row>
        <row r="642">
          <cell r="B642" t="str">
            <v>038-14</v>
          </cell>
          <cell r="C642" t="str">
            <v>養　　　生</v>
          </cell>
          <cell r="E642" t="str">
            <v>一般  S造  ﾋﾟﾛﾃｨｰ</v>
          </cell>
          <cell r="G642" t="str">
            <v>㎡</v>
          </cell>
        </row>
        <row r="643">
          <cell r="B643" t="str">
            <v>039-01</v>
          </cell>
          <cell r="C643" t="str">
            <v>養　　　生</v>
          </cell>
          <cell r="E643" t="str">
            <v>一般  S造  吹き抜け(柱･梁等有り)</v>
          </cell>
          <cell r="G643" t="str">
            <v>㎡</v>
          </cell>
        </row>
        <row r="644">
          <cell r="B644" t="str">
            <v>039-02</v>
          </cell>
          <cell r="C644" t="str">
            <v>養　　　生</v>
          </cell>
          <cell r="E644" t="str">
            <v>一般  S造  吹き抜け(その他)</v>
          </cell>
          <cell r="G644" t="str">
            <v>㎡</v>
          </cell>
        </row>
        <row r="645">
          <cell r="B645" t="str">
            <v>039-03</v>
          </cell>
          <cell r="C645" t="str">
            <v>養　　　生</v>
          </cell>
          <cell r="E645" t="str">
            <v>複　雑</v>
          </cell>
          <cell r="G645" t="str">
            <v>㎡</v>
          </cell>
        </row>
        <row r="646">
          <cell r="B646" t="str">
            <v>039-04</v>
          </cell>
          <cell r="C646" t="str">
            <v>養　　　生</v>
          </cell>
          <cell r="E646" t="str">
            <v>複雑  RC･SRC造  地上階</v>
          </cell>
          <cell r="G646" t="str">
            <v>㎡</v>
          </cell>
        </row>
        <row r="647">
          <cell r="B647" t="str">
            <v>039-05</v>
          </cell>
          <cell r="C647" t="str">
            <v>養　　　生</v>
          </cell>
          <cell r="E647" t="str">
            <v>複雑  RC･SRC造  地下階</v>
          </cell>
          <cell r="G647" t="str">
            <v>㎡</v>
          </cell>
        </row>
        <row r="648">
          <cell r="B648" t="str">
            <v>039-06</v>
          </cell>
          <cell r="C648" t="str">
            <v>養　　　生</v>
          </cell>
          <cell r="E648" t="str">
            <v>複雑  RC･SRC造  ﾄﾞﾗｲｴﾘｱ</v>
          </cell>
          <cell r="G648" t="str">
            <v>㎡</v>
          </cell>
        </row>
        <row r="649">
          <cell r="B649" t="str">
            <v>039-07</v>
          </cell>
          <cell r="C649" t="str">
            <v>養　　　生</v>
          </cell>
          <cell r="E649" t="str">
            <v>複雑  RC･SRC造  ﾊﾞﾙｺﾆｰ</v>
          </cell>
          <cell r="G649" t="str">
            <v>㎡</v>
          </cell>
        </row>
        <row r="650">
          <cell r="B650" t="str">
            <v>039-08</v>
          </cell>
          <cell r="C650" t="str">
            <v>養　　　生</v>
          </cell>
          <cell r="E650" t="str">
            <v>複雑  RC･SRC造  外部階段</v>
          </cell>
          <cell r="G650" t="str">
            <v>㎡</v>
          </cell>
        </row>
        <row r="651">
          <cell r="B651" t="str">
            <v>039-09</v>
          </cell>
          <cell r="C651" t="str">
            <v>養　　　生</v>
          </cell>
          <cell r="E651" t="str">
            <v>複雑  RC･SRC造  外部廊下(屋根有り)</v>
          </cell>
          <cell r="G651" t="str">
            <v>㎡</v>
          </cell>
        </row>
        <row r="652">
          <cell r="B652" t="str">
            <v>039-10</v>
          </cell>
          <cell r="C652" t="str">
            <v>養　　　生</v>
          </cell>
          <cell r="E652" t="str">
            <v>複雑  RC･SRC造  ﾋﾟﾛﾃｨｰ</v>
          </cell>
          <cell r="G652" t="str">
            <v>㎡</v>
          </cell>
        </row>
        <row r="653">
          <cell r="B653" t="str">
            <v>039-11</v>
          </cell>
          <cell r="C653" t="str">
            <v>養　　　生</v>
          </cell>
          <cell r="E653" t="str">
            <v>複雑  RC･SRC造  ﾋﾟｯﾄ</v>
          </cell>
          <cell r="G653" t="str">
            <v>㎡</v>
          </cell>
        </row>
        <row r="654">
          <cell r="B654" t="str">
            <v>039-12</v>
          </cell>
          <cell r="C654" t="str">
            <v>養　　　生</v>
          </cell>
          <cell r="E654" t="str">
            <v>複雑  RC･SRC造  大規模ﾋﾟｯﾄ</v>
          </cell>
          <cell r="G654" t="str">
            <v>㎡</v>
          </cell>
        </row>
        <row r="655">
          <cell r="B655" t="str">
            <v>039-13</v>
          </cell>
          <cell r="C655" t="str">
            <v>養　　　生</v>
          </cell>
          <cell r="E655" t="str">
            <v>複雑  RC･SRC造  吹き抜け(柱･梁等有り)</v>
          </cell>
          <cell r="G655" t="str">
            <v>㎡</v>
          </cell>
        </row>
        <row r="656">
          <cell r="B656" t="str">
            <v>039-14</v>
          </cell>
          <cell r="C656" t="str">
            <v>養　　　生</v>
          </cell>
          <cell r="E656" t="str">
            <v>複雑  RC･SRC造  吹き抜け(その他)</v>
          </cell>
          <cell r="G656" t="str">
            <v>㎡</v>
          </cell>
        </row>
        <row r="657">
          <cell r="B657" t="str">
            <v>040-01</v>
          </cell>
          <cell r="C657" t="str">
            <v>養　　　生</v>
          </cell>
          <cell r="E657" t="str">
            <v>複雑  S造  地上階</v>
          </cell>
          <cell r="G657" t="str">
            <v>㎡</v>
          </cell>
        </row>
        <row r="658">
          <cell r="B658" t="str">
            <v>040-02</v>
          </cell>
          <cell r="C658" t="str">
            <v>養　　　生</v>
          </cell>
          <cell r="E658" t="str">
            <v>複雑  S造  ﾊﾞﾙｺﾆｰ</v>
          </cell>
          <cell r="G658" t="str">
            <v>㎡</v>
          </cell>
        </row>
        <row r="659">
          <cell r="B659" t="str">
            <v>040-03</v>
          </cell>
          <cell r="C659" t="str">
            <v>養　　　生</v>
          </cell>
          <cell r="E659" t="str">
            <v>複雑  S造  外部階段</v>
          </cell>
          <cell r="G659" t="str">
            <v>㎡</v>
          </cell>
        </row>
        <row r="660">
          <cell r="B660" t="str">
            <v>040-04</v>
          </cell>
          <cell r="C660" t="str">
            <v>養　　　生</v>
          </cell>
          <cell r="E660" t="str">
            <v>複雑  S造  外部廊下(屋根有り)</v>
          </cell>
          <cell r="G660" t="str">
            <v>㎡</v>
          </cell>
        </row>
        <row r="661">
          <cell r="B661" t="str">
            <v>040-05</v>
          </cell>
          <cell r="C661" t="str">
            <v>養　　　生</v>
          </cell>
          <cell r="E661" t="str">
            <v>複雑  S造  ﾋﾟﾛﾃｨｰ</v>
          </cell>
          <cell r="G661" t="str">
            <v>㎡</v>
          </cell>
        </row>
        <row r="662">
          <cell r="B662" t="str">
            <v>040-06</v>
          </cell>
          <cell r="C662" t="str">
            <v>養　　　生</v>
          </cell>
          <cell r="E662" t="str">
            <v>複雑  S造  吹き抜け(柱･梁等有り)</v>
          </cell>
          <cell r="G662" t="str">
            <v>㎡</v>
          </cell>
        </row>
        <row r="663">
          <cell r="B663" t="str">
            <v>040-07</v>
          </cell>
          <cell r="C663" t="str">
            <v>養　　　生</v>
          </cell>
          <cell r="E663" t="str">
            <v>複雑  S造  吹き抜け(その他)</v>
          </cell>
          <cell r="G663" t="str">
            <v>㎡</v>
          </cell>
        </row>
        <row r="664">
          <cell r="B664" t="str">
            <v>040-08</v>
          </cell>
          <cell r="C664" t="str">
            <v>養　　　生</v>
          </cell>
          <cell r="E664" t="str">
            <v>小規模</v>
          </cell>
          <cell r="G664" t="str">
            <v>㎡</v>
          </cell>
        </row>
        <row r="665">
          <cell r="B665" t="str">
            <v>040-09</v>
          </cell>
          <cell r="C665" t="str">
            <v>養　　　生</v>
          </cell>
          <cell r="E665" t="str">
            <v>小規模  RC･SRC造  地上階</v>
          </cell>
          <cell r="G665" t="str">
            <v>㎡</v>
          </cell>
        </row>
        <row r="666">
          <cell r="B666" t="str">
            <v>040-10</v>
          </cell>
          <cell r="C666" t="str">
            <v>養　　　生</v>
          </cell>
          <cell r="E666" t="str">
            <v>小規模  RC･SRC造  地下階</v>
          </cell>
          <cell r="G666" t="str">
            <v>㎡</v>
          </cell>
        </row>
        <row r="667">
          <cell r="B667" t="str">
            <v>040-11</v>
          </cell>
          <cell r="C667" t="str">
            <v>養　　　生</v>
          </cell>
          <cell r="E667" t="str">
            <v>小規模  RC･SRC造  ﾄﾞﾗｲｴﾘｱ</v>
          </cell>
          <cell r="G667" t="str">
            <v>㎡</v>
          </cell>
        </row>
        <row r="668">
          <cell r="B668" t="str">
            <v>040-12</v>
          </cell>
          <cell r="C668" t="str">
            <v>養　　　生</v>
          </cell>
          <cell r="E668" t="str">
            <v>小規模  RC･SRC造  ﾊﾞﾙｺﾆｰ</v>
          </cell>
          <cell r="G668" t="str">
            <v>㎡</v>
          </cell>
        </row>
        <row r="669">
          <cell r="B669" t="str">
            <v>040-13</v>
          </cell>
          <cell r="C669" t="str">
            <v>養　　　生</v>
          </cell>
          <cell r="E669" t="str">
            <v>小規模  RC･SRC造  外部階段</v>
          </cell>
          <cell r="G669" t="str">
            <v>㎡</v>
          </cell>
        </row>
        <row r="670">
          <cell r="B670" t="str">
            <v>040-14</v>
          </cell>
          <cell r="C670" t="str">
            <v>養　　　生</v>
          </cell>
          <cell r="E670" t="str">
            <v>小規模  RC･SRC造  外部廊下(屋根有り)</v>
          </cell>
          <cell r="G670" t="str">
            <v>㎡</v>
          </cell>
        </row>
        <row r="671">
          <cell r="B671" t="str">
            <v>041-01</v>
          </cell>
          <cell r="C671" t="str">
            <v>養　　　生</v>
          </cell>
          <cell r="E671" t="str">
            <v>小規模  RC･SRC造  ﾋﾟﾛﾃｨｰ</v>
          </cell>
          <cell r="G671" t="str">
            <v>㎡</v>
          </cell>
        </row>
        <row r="672">
          <cell r="B672" t="str">
            <v>041-02</v>
          </cell>
          <cell r="C672" t="str">
            <v>養　　　生</v>
          </cell>
          <cell r="E672" t="str">
            <v>小規模  RC･SRC造  ﾋﾟｯﾄ</v>
          </cell>
          <cell r="G672" t="str">
            <v>㎡</v>
          </cell>
        </row>
        <row r="673">
          <cell r="B673" t="str">
            <v>041-03</v>
          </cell>
          <cell r="C673" t="str">
            <v>養　　　生</v>
          </cell>
          <cell r="E673" t="str">
            <v>小規模  RC･SRC造  吹き抜け(柱･梁等有り)</v>
          </cell>
          <cell r="G673" t="str">
            <v>㎡</v>
          </cell>
        </row>
        <row r="674">
          <cell r="B674" t="str">
            <v>041-04</v>
          </cell>
          <cell r="C674" t="str">
            <v>養　　　生</v>
          </cell>
          <cell r="E674" t="str">
            <v>小規模  RC･SRC造  吹き抜け(その他)</v>
          </cell>
          <cell r="G674" t="str">
            <v>㎡</v>
          </cell>
        </row>
        <row r="675">
          <cell r="B675" t="str">
            <v>041-05</v>
          </cell>
          <cell r="C675" t="str">
            <v>養　　　生</v>
          </cell>
          <cell r="E675" t="str">
            <v>小規模  S造  地上階</v>
          </cell>
          <cell r="G675" t="str">
            <v>㎡</v>
          </cell>
        </row>
        <row r="676">
          <cell r="B676" t="str">
            <v>041-06</v>
          </cell>
          <cell r="C676" t="str">
            <v>養　　　生</v>
          </cell>
          <cell r="E676" t="str">
            <v>小規模  S造  ﾊﾞﾙｺﾆｰ</v>
          </cell>
          <cell r="G676" t="str">
            <v>㎡</v>
          </cell>
        </row>
        <row r="677">
          <cell r="B677" t="str">
            <v>041-07</v>
          </cell>
          <cell r="C677" t="str">
            <v>養　　　生</v>
          </cell>
          <cell r="E677" t="str">
            <v>小規模  S造  外部階段</v>
          </cell>
          <cell r="G677" t="str">
            <v>㎡</v>
          </cell>
        </row>
        <row r="678">
          <cell r="B678" t="str">
            <v>041-08</v>
          </cell>
          <cell r="C678" t="str">
            <v>養　　　生</v>
          </cell>
          <cell r="E678" t="str">
            <v>小規模  S造  外部廊下(屋根有り)</v>
          </cell>
          <cell r="G678" t="str">
            <v>㎡</v>
          </cell>
        </row>
        <row r="679">
          <cell r="B679" t="str">
            <v>041-09</v>
          </cell>
          <cell r="C679" t="str">
            <v>養　　　生</v>
          </cell>
          <cell r="E679" t="str">
            <v>小規模  S造  ﾋﾟﾛﾃｨｰ</v>
          </cell>
          <cell r="G679" t="str">
            <v>㎡</v>
          </cell>
        </row>
        <row r="680">
          <cell r="B680" t="str">
            <v>041-10</v>
          </cell>
          <cell r="C680" t="str">
            <v>養　　　生</v>
          </cell>
          <cell r="E680" t="str">
            <v>小規模  S造  吹き抜け(柱･梁等有り)</v>
          </cell>
          <cell r="G680" t="str">
            <v>㎡</v>
          </cell>
        </row>
        <row r="681">
          <cell r="B681" t="str">
            <v>041-11</v>
          </cell>
          <cell r="C681" t="str">
            <v>養　　　生</v>
          </cell>
          <cell r="E681" t="str">
            <v>小規模  S造  吹き抜け(その他)</v>
          </cell>
          <cell r="G681" t="str">
            <v>㎡</v>
          </cell>
        </row>
        <row r="682">
          <cell r="B682" t="str">
            <v>041-12</v>
          </cell>
          <cell r="C682" t="str">
            <v>整理清掃・後片付け</v>
          </cell>
          <cell r="E682" t="str">
            <v>一　般</v>
          </cell>
          <cell r="G682" t="str">
            <v>㎡</v>
          </cell>
        </row>
        <row r="683">
          <cell r="B683" t="str">
            <v>041-13</v>
          </cell>
          <cell r="C683" t="str">
            <v>整理清掃・後片付け</v>
          </cell>
          <cell r="E683" t="str">
            <v>一般  RC･SRC造  地上階</v>
          </cell>
          <cell r="G683" t="str">
            <v>㎡</v>
          </cell>
        </row>
        <row r="684">
          <cell r="B684" t="str">
            <v>041-14</v>
          </cell>
          <cell r="C684" t="str">
            <v>整理清掃・後片付け</v>
          </cell>
          <cell r="E684" t="str">
            <v>一般  RC･SRC造  地下階</v>
          </cell>
          <cell r="G684" t="str">
            <v>㎡</v>
          </cell>
        </row>
        <row r="685">
          <cell r="B685" t="str">
            <v>042-01</v>
          </cell>
          <cell r="C685" t="str">
            <v>整理清掃・後片付け</v>
          </cell>
          <cell r="E685" t="str">
            <v>一般  RC･SRC造  ﾄﾞﾗｲｴﾘｱ</v>
          </cell>
          <cell r="G685" t="str">
            <v>㎡</v>
          </cell>
        </row>
        <row r="686">
          <cell r="B686" t="str">
            <v>042-02</v>
          </cell>
          <cell r="C686" t="str">
            <v>整理清掃・後片付け</v>
          </cell>
          <cell r="E686" t="str">
            <v>一般  RC･SRC造  ﾊﾞﾙｺﾆｰ</v>
          </cell>
          <cell r="G686" t="str">
            <v>㎡</v>
          </cell>
        </row>
        <row r="687">
          <cell r="B687" t="str">
            <v>042-03</v>
          </cell>
          <cell r="C687" t="str">
            <v>整理清掃・後片付け</v>
          </cell>
          <cell r="E687" t="str">
            <v>一般  RC･SRC造  外部階段</v>
          </cell>
          <cell r="G687" t="str">
            <v>㎡</v>
          </cell>
        </row>
        <row r="688">
          <cell r="B688" t="str">
            <v>042-04</v>
          </cell>
          <cell r="C688" t="str">
            <v>整理清掃・後片付け</v>
          </cell>
          <cell r="E688" t="str">
            <v>一般  RC･SRC造  外部廊下(屋根有り)</v>
          </cell>
          <cell r="G688" t="str">
            <v>㎡</v>
          </cell>
        </row>
        <row r="689">
          <cell r="B689" t="str">
            <v>042-05</v>
          </cell>
          <cell r="C689" t="str">
            <v>整理清掃・後片付け</v>
          </cell>
          <cell r="E689" t="str">
            <v>一般  RC･SRC造  ﾋﾟﾛﾃｨｰ</v>
          </cell>
          <cell r="G689" t="str">
            <v>㎡</v>
          </cell>
        </row>
        <row r="690">
          <cell r="B690" t="str">
            <v>042-06</v>
          </cell>
          <cell r="C690" t="str">
            <v>整理清掃・後片付け</v>
          </cell>
          <cell r="E690" t="str">
            <v>一般  RC･SRC造  ﾋﾟｯﾄ</v>
          </cell>
          <cell r="G690" t="str">
            <v>㎡</v>
          </cell>
        </row>
        <row r="691">
          <cell r="B691" t="str">
            <v>042-07</v>
          </cell>
          <cell r="C691" t="str">
            <v>整理清掃・後片付け</v>
          </cell>
          <cell r="E691" t="str">
            <v>一般  RC･SRC造  大規模ﾋﾟｯﾄ</v>
          </cell>
          <cell r="G691" t="str">
            <v>㎡</v>
          </cell>
        </row>
        <row r="692">
          <cell r="B692" t="str">
            <v>042-08</v>
          </cell>
          <cell r="C692" t="str">
            <v>整理清掃・後片付け</v>
          </cell>
          <cell r="E692" t="str">
            <v>一般  RC･SRC造  吹き抜け(柱･梁等有り)</v>
          </cell>
          <cell r="G692" t="str">
            <v>㎡</v>
          </cell>
        </row>
        <row r="693">
          <cell r="B693" t="str">
            <v>042-09</v>
          </cell>
          <cell r="C693" t="str">
            <v>整理清掃・後片付け</v>
          </cell>
          <cell r="E693" t="str">
            <v>一般  RC･SRC造  吹き抜け(その他)</v>
          </cell>
          <cell r="G693" t="str">
            <v>㎡</v>
          </cell>
        </row>
        <row r="694">
          <cell r="B694" t="str">
            <v>042-10</v>
          </cell>
          <cell r="C694" t="str">
            <v>整理清掃・後片付け</v>
          </cell>
          <cell r="E694" t="str">
            <v>一般  S造  地上階</v>
          </cell>
          <cell r="G694" t="str">
            <v>㎡</v>
          </cell>
        </row>
        <row r="695">
          <cell r="B695" t="str">
            <v>042-11</v>
          </cell>
          <cell r="C695" t="str">
            <v>整理清掃・後片付け</v>
          </cell>
          <cell r="E695" t="str">
            <v>一般  S造  ﾊﾞﾙｺﾆｰ</v>
          </cell>
          <cell r="G695" t="str">
            <v>㎡</v>
          </cell>
        </row>
        <row r="696">
          <cell r="B696" t="str">
            <v>042-12</v>
          </cell>
          <cell r="C696" t="str">
            <v>整理清掃・後片付け</v>
          </cell>
          <cell r="E696" t="str">
            <v>一般  S造  外部階段</v>
          </cell>
          <cell r="G696" t="str">
            <v>㎡</v>
          </cell>
        </row>
        <row r="697">
          <cell r="B697" t="str">
            <v>042-13</v>
          </cell>
          <cell r="C697" t="str">
            <v>整理清掃・後片付け</v>
          </cell>
          <cell r="E697" t="str">
            <v>一般  S造  外部廊下(屋根有り)</v>
          </cell>
          <cell r="G697" t="str">
            <v>㎡</v>
          </cell>
        </row>
        <row r="698">
          <cell r="B698" t="str">
            <v>042-14</v>
          </cell>
          <cell r="C698" t="str">
            <v>整理清掃・後片付け</v>
          </cell>
          <cell r="E698" t="str">
            <v>一般  S造  ﾋﾟﾛﾃｨｰ</v>
          </cell>
          <cell r="G698" t="str">
            <v>㎡</v>
          </cell>
        </row>
        <row r="699">
          <cell r="B699" t="str">
            <v>043-01</v>
          </cell>
          <cell r="C699" t="str">
            <v>整理清掃・後片付け</v>
          </cell>
          <cell r="E699" t="str">
            <v>一般  S造  吹き抜け(柱･梁等有り)</v>
          </cell>
          <cell r="G699" t="str">
            <v>㎡</v>
          </cell>
        </row>
        <row r="700">
          <cell r="B700" t="str">
            <v>043-02</v>
          </cell>
          <cell r="C700" t="str">
            <v>整理清掃・後片付け</v>
          </cell>
          <cell r="E700" t="str">
            <v>一般  S造  吹き抜け(その他)</v>
          </cell>
          <cell r="G700" t="str">
            <v>㎡</v>
          </cell>
        </row>
        <row r="701">
          <cell r="B701" t="str">
            <v>043-03</v>
          </cell>
          <cell r="C701" t="str">
            <v>整理清掃・後片付け</v>
          </cell>
          <cell r="E701" t="str">
            <v>複　雑</v>
          </cell>
          <cell r="G701" t="str">
            <v>㎡</v>
          </cell>
        </row>
        <row r="702">
          <cell r="B702" t="str">
            <v>043-04</v>
          </cell>
          <cell r="C702" t="str">
            <v>整理清掃・後片付け</v>
          </cell>
          <cell r="E702" t="str">
            <v>複雑  RC･SRC造  地上階</v>
          </cell>
          <cell r="G702" t="str">
            <v>㎡</v>
          </cell>
        </row>
        <row r="703">
          <cell r="B703" t="str">
            <v>043-05</v>
          </cell>
          <cell r="C703" t="str">
            <v>整理清掃・後片付け</v>
          </cell>
          <cell r="E703" t="str">
            <v>複雑  RC･SRC造  地下階</v>
          </cell>
          <cell r="G703" t="str">
            <v>㎡</v>
          </cell>
        </row>
        <row r="704">
          <cell r="B704" t="str">
            <v>043-06</v>
          </cell>
          <cell r="C704" t="str">
            <v>整理清掃・後片付け</v>
          </cell>
          <cell r="E704" t="str">
            <v>複雑  RC･SRC造  ﾄﾞﾗｲｴﾘｱ</v>
          </cell>
          <cell r="G704" t="str">
            <v>㎡</v>
          </cell>
        </row>
        <row r="705">
          <cell r="B705" t="str">
            <v>043-07</v>
          </cell>
          <cell r="C705" t="str">
            <v>整理清掃・後片付け</v>
          </cell>
          <cell r="E705" t="str">
            <v>複雑  RC･SRC造  ﾊﾞﾙｺﾆｰ</v>
          </cell>
          <cell r="G705" t="str">
            <v>㎡</v>
          </cell>
        </row>
        <row r="706">
          <cell r="B706" t="str">
            <v>043-08</v>
          </cell>
          <cell r="C706" t="str">
            <v>整理清掃・後片付け</v>
          </cell>
          <cell r="E706" t="str">
            <v>複雑  RC･SRC造  外部階段</v>
          </cell>
          <cell r="G706" t="str">
            <v>㎡</v>
          </cell>
        </row>
        <row r="707">
          <cell r="B707" t="str">
            <v>043-09</v>
          </cell>
          <cell r="C707" t="str">
            <v>整理清掃・後片付け</v>
          </cell>
          <cell r="E707" t="str">
            <v>複雑  RC･SRC造  外部廊下(屋根有り)</v>
          </cell>
          <cell r="G707" t="str">
            <v>㎡</v>
          </cell>
        </row>
        <row r="708">
          <cell r="B708" t="str">
            <v>043-10</v>
          </cell>
          <cell r="C708" t="str">
            <v>整理清掃・後片付け</v>
          </cell>
          <cell r="E708" t="str">
            <v>複雑  RC･SRC造  ﾋﾟﾛﾃｨｰ</v>
          </cell>
          <cell r="G708" t="str">
            <v>㎡</v>
          </cell>
        </row>
        <row r="709">
          <cell r="B709" t="str">
            <v>043-11</v>
          </cell>
          <cell r="C709" t="str">
            <v>整理清掃・後片付け</v>
          </cell>
          <cell r="E709" t="str">
            <v>複雑  RC･SRC造  ﾋﾟｯﾄ</v>
          </cell>
          <cell r="G709" t="str">
            <v>㎡</v>
          </cell>
        </row>
        <row r="710">
          <cell r="B710" t="str">
            <v>043-12</v>
          </cell>
          <cell r="C710" t="str">
            <v>整理清掃・後片付け</v>
          </cell>
          <cell r="E710" t="str">
            <v>複雑  RC･SRC造  大規模ﾋﾟｯﾄ</v>
          </cell>
          <cell r="G710" t="str">
            <v>㎡</v>
          </cell>
        </row>
        <row r="711">
          <cell r="B711" t="str">
            <v>043-13</v>
          </cell>
          <cell r="C711" t="str">
            <v>整理清掃・後片付け</v>
          </cell>
          <cell r="E711" t="str">
            <v>複雑  RC･SRC造  吹き抜け(柱･梁等有り)</v>
          </cell>
          <cell r="G711" t="str">
            <v>㎡</v>
          </cell>
        </row>
        <row r="712">
          <cell r="B712" t="str">
            <v>043-14</v>
          </cell>
          <cell r="C712" t="str">
            <v>整理清掃・後片付け</v>
          </cell>
          <cell r="E712" t="str">
            <v>複雑  RC･SRC造  吹き抜け(その他)</v>
          </cell>
          <cell r="G712" t="str">
            <v>㎡</v>
          </cell>
        </row>
        <row r="713">
          <cell r="B713" t="str">
            <v>044-01</v>
          </cell>
          <cell r="C713" t="str">
            <v>整理清掃・後片付け</v>
          </cell>
          <cell r="E713" t="str">
            <v>複雑  S造  地上階</v>
          </cell>
          <cell r="G713" t="str">
            <v>㎡</v>
          </cell>
        </row>
        <row r="714">
          <cell r="B714" t="str">
            <v>044-02</v>
          </cell>
          <cell r="C714" t="str">
            <v>整理清掃・後片付け</v>
          </cell>
          <cell r="E714" t="str">
            <v>複雑  S造  ﾊﾞﾙｺﾆｰ</v>
          </cell>
          <cell r="G714" t="str">
            <v>㎡</v>
          </cell>
        </row>
        <row r="715">
          <cell r="B715" t="str">
            <v>044-03</v>
          </cell>
          <cell r="C715" t="str">
            <v>整理清掃・後片付け</v>
          </cell>
          <cell r="E715" t="str">
            <v>複雑  S造  外部階段</v>
          </cell>
          <cell r="G715" t="str">
            <v>㎡</v>
          </cell>
        </row>
        <row r="716">
          <cell r="B716" t="str">
            <v>044-04</v>
          </cell>
          <cell r="C716" t="str">
            <v>整理清掃・後片付け</v>
          </cell>
          <cell r="E716" t="str">
            <v>複雑  S造  外部廊下(屋根有り)</v>
          </cell>
          <cell r="G716" t="str">
            <v>㎡</v>
          </cell>
        </row>
        <row r="717">
          <cell r="B717" t="str">
            <v>044-05</v>
          </cell>
          <cell r="C717" t="str">
            <v>整理清掃・後片付け</v>
          </cell>
          <cell r="E717" t="str">
            <v>複雑  S造  ﾋﾟﾛﾃｨｰ</v>
          </cell>
          <cell r="G717" t="str">
            <v>㎡</v>
          </cell>
        </row>
        <row r="718">
          <cell r="B718" t="str">
            <v>044-06</v>
          </cell>
          <cell r="C718" t="str">
            <v>整理清掃・後片付け</v>
          </cell>
          <cell r="E718" t="str">
            <v>複雑  S造  吹き抜け(柱･梁等有り)</v>
          </cell>
          <cell r="G718" t="str">
            <v>㎡</v>
          </cell>
        </row>
        <row r="719">
          <cell r="B719" t="str">
            <v>044-07</v>
          </cell>
          <cell r="C719" t="str">
            <v>整理清掃・後片付け</v>
          </cell>
          <cell r="E719" t="str">
            <v>複雑  S造  吹き抜け(その他)</v>
          </cell>
          <cell r="G719" t="str">
            <v>㎡</v>
          </cell>
        </row>
        <row r="720">
          <cell r="B720" t="str">
            <v>044-08</v>
          </cell>
          <cell r="C720" t="str">
            <v>整理清掃・後片付け</v>
          </cell>
          <cell r="E720" t="str">
            <v>小規模</v>
          </cell>
          <cell r="G720" t="str">
            <v>㎡</v>
          </cell>
        </row>
        <row r="721">
          <cell r="B721" t="str">
            <v>044-09</v>
          </cell>
          <cell r="C721" t="str">
            <v>整理清掃・後片付け</v>
          </cell>
          <cell r="E721" t="str">
            <v>小規模  RC･SRC造  地上階</v>
          </cell>
          <cell r="G721" t="str">
            <v>㎡</v>
          </cell>
        </row>
        <row r="722">
          <cell r="B722" t="str">
            <v>044-10</v>
          </cell>
          <cell r="C722" t="str">
            <v>整理清掃・後片付け</v>
          </cell>
          <cell r="E722" t="str">
            <v>小規模  RC･SRC造  地下階</v>
          </cell>
          <cell r="G722" t="str">
            <v>㎡</v>
          </cell>
        </row>
        <row r="723">
          <cell r="B723" t="str">
            <v>044-11</v>
          </cell>
          <cell r="C723" t="str">
            <v>整理清掃・後片付け</v>
          </cell>
          <cell r="E723" t="str">
            <v>小規模  RC･SRC造  ﾄﾞﾗｲｴﾘｱ</v>
          </cell>
          <cell r="G723" t="str">
            <v>㎡</v>
          </cell>
        </row>
        <row r="724">
          <cell r="B724" t="str">
            <v>044-12</v>
          </cell>
          <cell r="C724" t="str">
            <v>整理清掃・後片付け</v>
          </cell>
          <cell r="E724" t="str">
            <v>小規模  RC･SRC造  ﾊﾞﾙｺﾆｰ</v>
          </cell>
          <cell r="G724" t="str">
            <v>㎡</v>
          </cell>
        </row>
        <row r="725">
          <cell r="B725" t="str">
            <v>044-13</v>
          </cell>
          <cell r="C725" t="str">
            <v>整理清掃・後片付け</v>
          </cell>
          <cell r="E725" t="str">
            <v>小規模  RC･SRC造  外部階段</v>
          </cell>
          <cell r="G725" t="str">
            <v>㎡</v>
          </cell>
        </row>
        <row r="726">
          <cell r="B726" t="str">
            <v>044-14</v>
          </cell>
          <cell r="C726" t="str">
            <v>整理清掃・後片付け</v>
          </cell>
          <cell r="E726" t="str">
            <v>小規模  RC･SRC造  外部廊下(屋根有り)</v>
          </cell>
          <cell r="G726" t="str">
            <v>㎡</v>
          </cell>
        </row>
        <row r="727">
          <cell r="B727" t="str">
            <v>045-01</v>
          </cell>
          <cell r="C727" t="str">
            <v>整理清掃・後片付け</v>
          </cell>
          <cell r="E727" t="str">
            <v>小規模  RC･SRC造  ﾋﾟﾛﾃｨｰ</v>
          </cell>
          <cell r="G727" t="str">
            <v>㎡</v>
          </cell>
        </row>
        <row r="728">
          <cell r="B728" t="str">
            <v>045-02</v>
          </cell>
          <cell r="C728" t="str">
            <v>整理清掃・後片付け</v>
          </cell>
          <cell r="E728" t="str">
            <v>小規模  RC･SRC造  ﾋﾟｯﾄ</v>
          </cell>
          <cell r="G728" t="str">
            <v>㎡</v>
          </cell>
        </row>
        <row r="729">
          <cell r="B729" t="str">
            <v>045-03</v>
          </cell>
          <cell r="C729" t="str">
            <v>整理清掃・後片付け</v>
          </cell>
          <cell r="E729" t="str">
            <v>小規模  RC･SRC造  吹き抜け(柱･梁等有り)</v>
          </cell>
          <cell r="G729" t="str">
            <v>㎡</v>
          </cell>
        </row>
        <row r="730">
          <cell r="B730" t="str">
            <v>045-04</v>
          </cell>
          <cell r="C730" t="str">
            <v>整理清掃・後片付け</v>
          </cell>
          <cell r="E730" t="str">
            <v>小規模  RC･SRC造  吹き抜け(その他)</v>
          </cell>
          <cell r="G730" t="str">
            <v>㎡</v>
          </cell>
        </row>
        <row r="731">
          <cell r="B731" t="str">
            <v>045-05</v>
          </cell>
          <cell r="C731" t="str">
            <v>整理清掃・後片付け</v>
          </cell>
          <cell r="E731" t="str">
            <v>小規模  S造  地上階</v>
          </cell>
          <cell r="G731" t="str">
            <v>㎡</v>
          </cell>
        </row>
        <row r="732">
          <cell r="B732" t="str">
            <v>045-06</v>
          </cell>
          <cell r="C732" t="str">
            <v>整理清掃・後片付け</v>
          </cell>
          <cell r="E732" t="str">
            <v>小規模  S造  ﾊﾞﾙｺﾆｰ</v>
          </cell>
          <cell r="G732" t="str">
            <v>㎡</v>
          </cell>
        </row>
        <row r="733">
          <cell r="B733" t="str">
            <v>045-07</v>
          </cell>
          <cell r="C733" t="str">
            <v>整理清掃・後片付け</v>
          </cell>
          <cell r="E733" t="str">
            <v>小規模  S造  外部階段</v>
          </cell>
          <cell r="G733" t="str">
            <v>㎡</v>
          </cell>
        </row>
        <row r="734">
          <cell r="B734" t="str">
            <v>045-08</v>
          </cell>
          <cell r="C734" t="str">
            <v>整理清掃・後片付け</v>
          </cell>
          <cell r="E734" t="str">
            <v>小規模  S造  外部廊下(屋根有り)</v>
          </cell>
          <cell r="G734" t="str">
            <v>㎡</v>
          </cell>
        </row>
        <row r="735">
          <cell r="B735" t="str">
            <v>045-09</v>
          </cell>
          <cell r="C735" t="str">
            <v>整理清掃・後片付け</v>
          </cell>
          <cell r="E735" t="str">
            <v>小規模  S造  ﾋﾟﾛﾃｨｰ</v>
          </cell>
          <cell r="G735" t="str">
            <v>㎡</v>
          </cell>
        </row>
        <row r="736">
          <cell r="B736" t="str">
            <v>045-10</v>
          </cell>
          <cell r="C736" t="str">
            <v>整理清掃・後片付け</v>
          </cell>
          <cell r="E736" t="str">
            <v>小規模  S造  吹き抜け(柱･梁等有り)</v>
          </cell>
          <cell r="G736" t="str">
            <v>㎡</v>
          </cell>
        </row>
        <row r="737">
          <cell r="B737" t="str">
            <v>045-11</v>
          </cell>
          <cell r="C737" t="str">
            <v>整理清掃・後片付け</v>
          </cell>
          <cell r="E737" t="str">
            <v>小規模  S造  吹き抜け(その他)</v>
          </cell>
          <cell r="G737" t="str">
            <v>㎡</v>
          </cell>
        </row>
        <row r="738">
          <cell r="B738" t="str">
            <v>045-12</v>
          </cell>
          <cell r="C738" t="str">
            <v>地　足　場</v>
          </cell>
          <cell r="D738" t="str">
            <v/>
          </cell>
          <cell r="E738" t="str">
            <v>掛払い手間</v>
          </cell>
          <cell r="F738" t="str">
            <v/>
          </cell>
          <cell r="G738" t="str">
            <v>㎡</v>
          </cell>
        </row>
        <row r="739">
          <cell r="B739" t="str">
            <v>045-13</v>
          </cell>
          <cell r="C739" t="str">
            <v>地　足　場</v>
          </cell>
          <cell r="D739" t="str">
            <v/>
          </cell>
          <cell r="E739" t="str">
            <v>供用1日賃料 修理費含む</v>
          </cell>
          <cell r="F739" t="str">
            <v/>
          </cell>
          <cell r="G739" t="str">
            <v>㎡</v>
          </cell>
        </row>
        <row r="740">
          <cell r="B740" t="str">
            <v>045-14</v>
          </cell>
        </row>
        <row r="741">
          <cell r="B741" t="str">
            <v>046-01</v>
          </cell>
          <cell r="C741" t="str">
            <v>地　足　場</v>
          </cell>
          <cell r="E741" t="str">
            <v>基本料 修理費含む</v>
          </cell>
          <cell r="G741" t="str">
            <v>㎡</v>
          </cell>
        </row>
        <row r="742">
          <cell r="B742" t="str">
            <v>046-02</v>
          </cell>
          <cell r="C742" t="str">
            <v>地　足　場</v>
          </cell>
          <cell r="E742" t="str">
            <v>RC造標準日数 修理費含む</v>
          </cell>
          <cell r="G742" t="str">
            <v>㎡</v>
          </cell>
        </row>
        <row r="743">
          <cell r="B743" t="str">
            <v>046-03</v>
          </cell>
          <cell r="C743" t="str">
            <v>枠組本足場（手すり先行足場）</v>
          </cell>
          <cell r="E743" t="str">
            <v>建枠 600×1700 布枠500×1枚 掛払い手間 12m未満</v>
          </cell>
          <cell r="G743" t="str">
            <v>㎡</v>
          </cell>
        </row>
        <row r="744">
          <cell r="B744" t="str">
            <v>046-04</v>
          </cell>
          <cell r="C744" t="str">
            <v>枠組本足場（手すり先行足場）</v>
          </cell>
          <cell r="E744" t="str">
            <v>建枠 600×1700 布枠500×1枚 供用1日賃料 修理費含む 12m未満</v>
          </cell>
          <cell r="G744" t="str">
            <v>㎡</v>
          </cell>
        </row>
        <row r="745">
          <cell r="B745" t="str">
            <v>046-05</v>
          </cell>
          <cell r="C745" t="str">
            <v>枠組本足場（手すり先行足場）</v>
          </cell>
          <cell r="E745" t="str">
            <v>建枠 600×1700 布枠500×1枚 基本料 修理費含む 12m未満</v>
          </cell>
          <cell r="G745" t="str">
            <v>㎡</v>
          </cell>
        </row>
        <row r="746">
          <cell r="B746" t="str">
            <v>046-06</v>
          </cell>
          <cell r="C746" t="str">
            <v>枠組本足場（手すり先行足場）</v>
          </cell>
          <cell r="E746" t="str">
            <v>建枠 600×1700 布枠500×1枚 RC造標準日数 修理費含む 12m未満 1階建 建築面積 300㎡</v>
          </cell>
          <cell r="G746" t="str">
            <v>㎡</v>
          </cell>
        </row>
        <row r="747">
          <cell r="B747" t="str">
            <v>046-07</v>
          </cell>
          <cell r="C747" t="str">
            <v>枠組本足場（手すり先行足場）</v>
          </cell>
          <cell r="E747" t="str">
            <v>建枠 600×1700 布枠500×1枚 RC造標準日数 修理費含む 12m未満 1階建 建築面積 450㎡</v>
          </cell>
          <cell r="G747" t="str">
            <v>㎡</v>
          </cell>
        </row>
        <row r="748">
          <cell r="B748" t="str">
            <v>046-08</v>
          </cell>
          <cell r="C748" t="str">
            <v>枠組本足場（手すり先行足場）</v>
          </cell>
          <cell r="E748" t="str">
            <v>建枠 600×1700 布枠500×1枚 RC造標準日数 修理費含む 12m未満 1階建 建築面積 750㎡</v>
          </cell>
          <cell r="G748" t="str">
            <v>㎡</v>
          </cell>
        </row>
        <row r="749">
          <cell r="B749" t="str">
            <v>046-09</v>
          </cell>
          <cell r="C749" t="str">
            <v>枠組本足場（手すり先行足場）</v>
          </cell>
          <cell r="E749" t="str">
            <v>建枠 600×1700 布枠500×1枚 RC造標準日数 修理費含む 12m未満 1階建 建築面積 1,000㎡</v>
          </cell>
          <cell r="G749" t="str">
            <v>㎡</v>
          </cell>
        </row>
        <row r="750">
          <cell r="B750" t="str">
            <v>046-10</v>
          </cell>
          <cell r="C750" t="str">
            <v>枠組本足場（手すり先行足場）</v>
          </cell>
          <cell r="E750" t="str">
            <v>建枠 600×1700 布枠500×1枚 RC造標準日数 修理費含む 12m未満 1階建 建築面積 1,500㎡</v>
          </cell>
          <cell r="G750" t="str">
            <v>㎡</v>
          </cell>
        </row>
        <row r="751">
          <cell r="B751" t="str">
            <v>046-11</v>
          </cell>
          <cell r="C751" t="str">
            <v>枠組本足場（手すり先行足場）</v>
          </cell>
          <cell r="E751" t="str">
            <v>建枠 600×1700 布枠500×1枚 RC造標準日数 修理費含む 12m未満 1階建 建築面積 2,000㎡</v>
          </cell>
          <cell r="G751" t="str">
            <v>㎡</v>
          </cell>
        </row>
        <row r="752">
          <cell r="B752" t="str">
            <v>046-12</v>
          </cell>
          <cell r="C752" t="str">
            <v>枠組本足場（手すり先行足場）</v>
          </cell>
          <cell r="E752" t="str">
            <v>建枠 600×1700 布枠500×1枚 RC造標準日数 修理費含む 12m未満 1階建 建築面積 3,000㎡</v>
          </cell>
          <cell r="G752" t="str">
            <v>㎡</v>
          </cell>
        </row>
        <row r="753">
          <cell r="B753" t="str">
            <v>046-13</v>
          </cell>
          <cell r="C753" t="str">
            <v>枠組本足場（手すり先行足場）</v>
          </cell>
          <cell r="E753" t="str">
            <v>建枠 900×1700 布枠500+240 掛払い手間 12m未満</v>
          </cell>
          <cell r="G753" t="str">
            <v>㎡</v>
          </cell>
        </row>
        <row r="754">
          <cell r="B754" t="str">
            <v>046-14</v>
          </cell>
          <cell r="C754" t="str">
            <v>枠組本足場（手すり先行足場）</v>
          </cell>
          <cell r="E754" t="str">
            <v>建枠 900×1700 布枠500+240 掛払い手間 22m未満</v>
          </cell>
          <cell r="G754" t="str">
            <v>㎡</v>
          </cell>
        </row>
        <row r="755">
          <cell r="B755" t="str">
            <v>047-01</v>
          </cell>
          <cell r="C755" t="str">
            <v>枠組本足場（手すり先行足場）</v>
          </cell>
          <cell r="E755" t="str">
            <v>建枠 900×1700 布枠500+240 掛払い手間 22m以上</v>
          </cell>
          <cell r="G755" t="str">
            <v>㎡</v>
          </cell>
        </row>
        <row r="756">
          <cell r="B756" t="str">
            <v>047-02</v>
          </cell>
          <cell r="C756" t="str">
            <v>枠組本足場（手すり先行足場）</v>
          </cell>
          <cell r="E756" t="str">
            <v>建枠 900×1700 布枠500+240 供用1日賃料 修理費含む 12m未満</v>
          </cell>
          <cell r="G756" t="str">
            <v>㎡</v>
          </cell>
        </row>
        <row r="757">
          <cell r="B757" t="str">
            <v>047-03</v>
          </cell>
          <cell r="C757" t="str">
            <v>枠組本足場（手すり先行足場）</v>
          </cell>
          <cell r="E757" t="str">
            <v>建枠 900×1700 布枠500+240 供用1日賃料 修理費含む 22m未満</v>
          </cell>
          <cell r="G757" t="str">
            <v>㎡</v>
          </cell>
        </row>
        <row r="758">
          <cell r="B758" t="str">
            <v>047-04</v>
          </cell>
          <cell r="C758" t="str">
            <v>枠組本足場（手すり先行足場）</v>
          </cell>
          <cell r="E758" t="str">
            <v>建枠 900×1700 布枠500+240 供用1日賃料 修理費含む 22m以上</v>
          </cell>
          <cell r="G758" t="str">
            <v>㎡</v>
          </cell>
        </row>
        <row r="759">
          <cell r="B759" t="str">
            <v>047-05</v>
          </cell>
          <cell r="C759" t="str">
            <v>枠組本足場（手すり先行足場）</v>
          </cell>
          <cell r="E759" t="str">
            <v>建枠 900×1700 布枠500+240 基本料 修理費含む 12m未満</v>
          </cell>
          <cell r="G759" t="str">
            <v>㎡</v>
          </cell>
        </row>
        <row r="760">
          <cell r="B760" t="str">
            <v>047-06</v>
          </cell>
          <cell r="C760" t="str">
            <v>枠組本足場（手すり先行足場）</v>
          </cell>
          <cell r="E760" t="str">
            <v>建枠 900×1700 布枠500+240 基本料 修理費含む 22m未満</v>
          </cell>
          <cell r="G760" t="str">
            <v>㎡</v>
          </cell>
        </row>
        <row r="761">
          <cell r="B761" t="str">
            <v>047-07</v>
          </cell>
          <cell r="C761" t="str">
            <v>枠組本足場（手すり先行足場）</v>
          </cell>
          <cell r="E761" t="str">
            <v>建枠 900×1700 布枠500+240 基本料 修理費含む 22m以上</v>
          </cell>
          <cell r="G761" t="str">
            <v>㎡</v>
          </cell>
        </row>
        <row r="762">
          <cell r="B762" t="str">
            <v>047-08</v>
          </cell>
          <cell r="C762" t="str">
            <v>枠組本足場（手すり先行足場）</v>
          </cell>
          <cell r="E762" t="str">
            <v>建枠 900×1700 布枠500+240 RC造標準日数 修理費含む 12m未満 1階建 建築面積 300㎡</v>
          </cell>
          <cell r="G762" t="str">
            <v>㎡</v>
          </cell>
        </row>
        <row r="763">
          <cell r="B763" t="str">
            <v>047-09</v>
          </cell>
          <cell r="C763" t="str">
            <v>枠組本足場（手すり先行足場）</v>
          </cell>
          <cell r="E763" t="str">
            <v>建枠 900×1700 布枠500+240 RC造標準日数 修理費含む 12m未満 1階建 建築面積 450㎡</v>
          </cell>
          <cell r="G763" t="str">
            <v>㎡</v>
          </cell>
        </row>
        <row r="764">
          <cell r="B764" t="str">
            <v>047-10</v>
          </cell>
          <cell r="C764" t="str">
            <v>枠組本足場（手すり先行足場）</v>
          </cell>
          <cell r="E764" t="str">
            <v>建枠 900×1700 布枠500+240 RC造標準日数 修理費含む 12m未満 1階建 建築面積 750㎡</v>
          </cell>
          <cell r="G764" t="str">
            <v>㎡</v>
          </cell>
        </row>
        <row r="765">
          <cell r="B765" t="str">
            <v>047-11</v>
          </cell>
          <cell r="C765" t="str">
            <v>枠組本足場（手すり先行足場）</v>
          </cell>
          <cell r="E765" t="str">
            <v>建枠 900×1700 布枠500+240 RC造標準日数 修理費含む 12m未満 1階建 建築面積 1,000㎡</v>
          </cell>
          <cell r="G765" t="str">
            <v>㎡</v>
          </cell>
        </row>
        <row r="766">
          <cell r="B766" t="str">
            <v>047-12</v>
          </cell>
          <cell r="C766" t="str">
            <v>枠組本足場（手すり先行足場）</v>
          </cell>
          <cell r="E766" t="str">
            <v>建枠 900×1700 布枠500+240 RC造標準日数 修理費含む 12m未満 1階建 建築面積 1,500㎡</v>
          </cell>
          <cell r="G766" t="str">
            <v>㎡</v>
          </cell>
        </row>
        <row r="767">
          <cell r="B767" t="str">
            <v>047-13</v>
          </cell>
          <cell r="C767" t="str">
            <v>枠組本足場（手すり先行足場）</v>
          </cell>
          <cell r="E767" t="str">
            <v>建枠 900×1700 布枠500+240 RC造標準日数 修理費含む 12m未満 1階建 建築面積 2,000㎡</v>
          </cell>
          <cell r="G767" t="str">
            <v>㎡</v>
          </cell>
        </row>
        <row r="768">
          <cell r="B768" t="str">
            <v>047-14</v>
          </cell>
          <cell r="C768" t="str">
            <v>枠組本足場（手すり先行足場）</v>
          </cell>
          <cell r="E768" t="str">
            <v>建枠 900×1700 布枠500+240 RC造標準日数 修理費含む 12m未満 1階建 建築面積 3,000㎡</v>
          </cell>
          <cell r="G768" t="str">
            <v>㎡</v>
          </cell>
        </row>
        <row r="769">
          <cell r="B769" t="str">
            <v>048-01</v>
          </cell>
          <cell r="C769" t="str">
            <v>枠組本足場（手すり先行足場）</v>
          </cell>
          <cell r="E769" t="str">
            <v>建枠 900×1700 布枠500+240 RC造標準日数 修理費含む 12m未満 2階建 建築面積 300㎡</v>
          </cell>
          <cell r="G769" t="str">
            <v>㎡</v>
          </cell>
        </row>
        <row r="770">
          <cell r="B770" t="str">
            <v>048-02</v>
          </cell>
          <cell r="C770" t="str">
            <v>枠組本足場（手すり先行足場）</v>
          </cell>
          <cell r="E770" t="str">
            <v>建枠 900×1700 布枠500+240 RC造標準日数 修理費含む 12m未満 2階建 建築面積 450㎡</v>
          </cell>
          <cell r="G770" t="str">
            <v>㎡</v>
          </cell>
        </row>
        <row r="771">
          <cell r="B771" t="str">
            <v>048-03</v>
          </cell>
          <cell r="C771" t="str">
            <v>枠組本足場（手すり先行足場）</v>
          </cell>
          <cell r="E771" t="str">
            <v>建枠 900×1700 布枠500+240 RC造標準日数 修理費含む 12m未満 2階建 建築面積 750㎡</v>
          </cell>
          <cell r="G771" t="str">
            <v>㎡</v>
          </cell>
        </row>
        <row r="772">
          <cell r="B772" t="str">
            <v>048-04</v>
          </cell>
          <cell r="C772" t="str">
            <v>枠組本足場（手すり先行足場）</v>
          </cell>
          <cell r="E772" t="str">
            <v>建枠 900×1700 布枠500+240 RC造標準日数 修理費含む 12m未満 2階建 建築面積 1,000㎡</v>
          </cell>
          <cell r="G772" t="str">
            <v>㎡</v>
          </cell>
        </row>
        <row r="773">
          <cell r="B773" t="str">
            <v>048-05</v>
          </cell>
          <cell r="C773" t="str">
            <v>枠組本足場（手すり先行足場）</v>
          </cell>
          <cell r="E773" t="str">
            <v>建枠 900×1700 布枠500+240 RC造標準日数 修理費含む 12m未満 2階建 建築面積 1,500㎡</v>
          </cell>
          <cell r="G773" t="str">
            <v>㎡</v>
          </cell>
        </row>
        <row r="774">
          <cell r="B774" t="str">
            <v>048-06</v>
          </cell>
          <cell r="C774" t="str">
            <v>枠組本足場（手すり先行足場）</v>
          </cell>
          <cell r="E774" t="str">
            <v>建枠 900×1700 布枠500+240 RC造標準日数 修理費含む 12m未満 2階建 建築面積 2,000㎡</v>
          </cell>
          <cell r="G774" t="str">
            <v>㎡</v>
          </cell>
        </row>
        <row r="775">
          <cell r="B775" t="str">
            <v>048-07</v>
          </cell>
          <cell r="C775" t="str">
            <v>枠組本足場（手すり先行足場）</v>
          </cell>
          <cell r="E775" t="str">
            <v>建枠 900×1700 布枠500+240 RC造標準日数 修理費含む 12m未満 2階建 建築面積 3,000㎡</v>
          </cell>
          <cell r="G775" t="str">
            <v>㎡</v>
          </cell>
        </row>
        <row r="776">
          <cell r="B776" t="str">
            <v>048-08</v>
          </cell>
          <cell r="C776" t="str">
            <v>枠組本足場（手すり先行足場）</v>
          </cell>
          <cell r="E776" t="str">
            <v>建枠 900×1700 布枠500+240 RC造標準日数 修理費含む 12m未満 3階建 建築面積 300㎡</v>
          </cell>
          <cell r="G776" t="str">
            <v>㎡</v>
          </cell>
        </row>
        <row r="777">
          <cell r="B777" t="str">
            <v>048-09</v>
          </cell>
          <cell r="C777" t="str">
            <v>枠組本足場（手すり先行足場）</v>
          </cell>
          <cell r="E777" t="str">
            <v>建枠 900×1700 布枠500+240 RC造標準日数 修理費含む 12m未満 3階建 建築面積 450㎡</v>
          </cell>
          <cell r="G777" t="str">
            <v>㎡</v>
          </cell>
        </row>
        <row r="778">
          <cell r="B778" t="str">
            <v>048-10</v>
          </cell>
          <cell r="C778" t="str">
            <v>枠組本足場（手すり先行足場）</v>
          </cell>
          <cell r="E778" t="str">
            <v>建枠 900×1700 布枠500+240 RC造標準日数 修理費含む 12m未満 3階建 建築面積 750㎡</v>
          </cell>
          <cell r="G778" t="str">
            <v>㎡</v>
          </cell>
        </row>
        <row r="779">
          <cell r="B779" t="str">
            <v>048-11</v>
          </cell>
          <cell r="C779" t="str">
            <v>枠組本足場（手すり先行足場）</v>
          </cell>
          <cell r="E779" t="str">
            <v>建枠 900×1700 布枠500+240 RC造標準日数 修理費含む 12m未満 3階建 建築面積 1,000㎡</v>
          </cell>
          <cell r="G779" t="str">
            <v>㎡</v>
          </cell>
        </row>
        <row r="780">
          <cell r="B780" t="str">
            <v>048-12</v>
          </cell>
          <cell r="C780" t="str">
            <v>枠組本足場（手すり先行足場）</v>
          </cell>
          <cell r="E780" t="str">
            <v>建枠 900×1700 布枠500+240 RC造標準日数 修理費含む 12m未満 3階建 建築面積 1,500㎡</v>
          </cell>
          <cell r="G780" t="str">
            <v>㎡</v>
          </cell>
        </row>
        <row r="781">
          <cell r="B781" t="str">
            <v>048-13</v>
          </cell>
          <cell r="C781" t="str">
            <v>枠組本足場（手すり先行足場）</v>
          </cell>
          <cell r="E781" t="str">
            <v>建枠 900×1700 布枠500+240 RC造標準日数 修理費含む 12m未満 3階建 建築面積 2,000㎡</v>
          </cell>
          <cell r="G781" t="str">
            <v>㎡</v>
          </cell>
        </row>
        <row r="782">
          <cell r="B782" t="str">
            <v>048-14</v>
          </cell>
          <cell r="C782" t="str">
            <v>枠組本足場（手すり先行足場）</v>
          </cell>
          <cell r="E782" t="str">
            <v>建枠 900×1700 布枠500+240 RC造標準日数 修理費含む 12m未満 3階建 建築面積 3,000㎡</v>
          </cell>
          <cell r="G782" t="str">
            <v>㎡</v>
          </cell>
        </row>
        <row r="783">
          <cell r="B783" t="str">
            <v>049-01</v>
          </cell>
          <cell r="C783" t="str">
            <v>枠組本足場（手すり先行足場）</v>
          </cell>
          <cell r="E783" t="str">
            <v>建枠 900×1700 布枠500+240 RC造標準日数 修理費含む 22m未満 4階建 建築面積 300㎡</v>
          </cell>
          <cell r="G783" t="str">
            <v>㎡</v>
          </cell>
        </row>
        <row r="784">
          <cell r="B784" t="str">
            <v>049-02</v>
          </cell>
          <cell r="C784" t="str">
            <v>枠組本足場（手すり先行足場）</v>
          </cell>
          <cell r="E784" t="str">
            <v>建枠 900×1700 布枠500+240 RC造標準日数 修理費含む 22m未満 4階建 建築面積 450㎡</v>
          </cell>
          <cell r="G784" t="str">
            <v>㎡</v>
          </cell>
        </row>
        <row r="785">
          <cell r="B785" t="str">
            <v>049-03</v>
          </cell>
          <cell r="C785" t="str">
            <v>枠組本足場（手すり先行足場）</v>
          </cell>
          <cell r="E785" t="str">
            <v>建枠 900×1700 布枠500+240 RC造標準日数 修理費含む 22m未満 4階建 建築面積 750㎡</v>
          </cell>
          <cell r="G785" t="str">
            <v>㎡</v>
          </cell>
        </row>
        <row r="786">
          <cell r="B786" t="str">
            <v>049-04</v>
          </cell>
          <cell r="C786" t="str">
            <v>枠組本足場（手すり先行足場）</v>
          </cell>
          <cell r="E786" t="str">
            <v>建枠 900×1700 布枠500+240 RC造標準日数 修理費含む 22m未満 4階建 建築面積 1,000㎡</v>
          </cell>
          <cell r="G786" t="str">
            <v>㎡</v>
          </cell>
        </row>
        <row r="787">
          <cell r="B787" t="str">
            <v>049-05</v>
          </cell>
          <cell r="C787" t="str">
            <v>枠組本足場（手すり先行足場）</v>
          </cell>
          <cell r="E787" t="str">
            <v>建枠 900×1700 布枠500+240 RC造標準日数 修理費含む 22m未満 4階建 建築面積 1,500㎡</v>
          </cell>
          <cell r="G787" t="str">
            <v>㎡</v>
          </cell>
        </row>
        <row r="788">
          <cell r="B788" t="str">
            <v>049-06</v>
          </cell>
          <cell r="C788" t="str">
            <v>枠組本足場（手すり先行足場）</v>
          </cell>
          <cell r="E788" t="str">
            <v>建枠 900×1700 布枠500+240 RC造標準日数 修理費含む 22m未満 4階建 建築面積 2,000㎡</v>
          </cell>
          <cell r="G788" t="str">
            <v>㎡</v>
          </cell>
        </row>
        <row r="789">
          <cell r="B789" t="str">
            <v>049-07</v>
          </cell>
          <cell r="C789" t="str">
            <v>枠組本足場（手すり先行足場）</v>
          </cell>
          <cell r="E789" t="str">
            <v>建枠 900×1700 布枠500+240 RC造標準日数 修理費含む 22m未満 4階建 建築面積 3,000㎡</v>
          </cell>
          <cell r="G789" t="str">
            <v>㎡</v>
          </cell>
        </row>
        <row r="790">
          <cell r="B790" t="str">
            <v>049-08</v>
          </cell>
          <cell r="C790" t="str">
            <v>枠組本足場（手すり先行足場）</v>
          </cell>
          <cell r="E790" t="str">
            <v>建枠 900×1700 布枠500+240 RC造標準日数 修理費含む 22m未満 5階建 建築面積 300㎡</v>
          </cell>
          <cell r="G790" t="str">
            <v>㎡</v>
          </cell>
        </row>
        <row r="791">
          <cell r="B791" t="str">
            <v>049-09</v>
          </cell>
          <cell r="C791" t="str">
            <v>枠組本足場（手すり先行足場）</v>
          </cell>
          <cell r="E791" t="str">
            <v>建枠 900×1700 布枠500+240 RC造標準日数 修理費含む 22m未満 5階建 建築面積 450㎡</v>
          </cell>
          <cell r="G791" t="str">
            <v>㎡</v>
          </cell>
        </row>
        <row r="792">
          <cell r="B792" t="str">
            <v>049-10</v>
          </cell>
          <cell r="C792" t="str">
            <v>枠組本足場（手すり先行足場）</v>
          </cell>
          <cell r="E792" t="str">
            <v>建枠 900×1700 布枠500+240 RC造標準日数 修理費含む 22m未満 5階建 建築面積 750㎡</v>
          </cell>
          <cell r="G792" t="str">
            <v>㎡</v>
          </cell>
        </row>
        <row r="793">
          <cell r="B793" t="str">
            <v>049-11</v>
          </cell>
          <cell r="C793" t="str">
            <v>枠組本足場（手すり先行足場）</v>
          </cell>
          <cell r="E793" t="str">
            <v>建枠 900×1700 布枠500+240 RC造標準日数 修理費含む 22m未満 5階建 建築面積 1,000㎡</v>
          </cell>
          <cell r="G793" t="str">
            <v>㎡</v>
          </cell>
        </row>
        <row r="794">
          <cell r="B794" t="str">
            <v>049-12</v>
          </cell>
          <cell r="C794" t="str">
            <v>枠組本足場（手すり先行足場）</v>
          </cell>
          <cell r="E794" t="str">
            <v>建枠 900×1700 布枠500+240 RC造標準日数 修理費含む 22m未満 5階建 建築面積 1,500㎡</v>
          </cell>
          <cell r="G794" t="str">
            <v>㎡</v>
          </cell>
        </row>
        <row r="795">
          <cell r="B795" t="str">
            <v>049-13</v>
          </cell>
          <cell r="C795" t="str">
            <v>枠組本足場（手すり先行足場）</v>
          </cell>
          <cell r="E795" t="str">
            <v>建枠 900×1700 布枠500+240 RC造標準日数 修理費含む 22m未満 5階建 建築面積 2,000㎡</v>
          </cell>
          <cell r="G795" t="str">
            <v>㎡</v>
          </cell>
        </row>
        <row r="796">
          <cell r="B796" t="str">
            <v>049-14</v>
          </cell>
          <cell r="C796" t="str">
            <v>枠組本足場（手すり先行足場）</v>
          </cell>
          <cell r="E796" t="str">
            <v>建枠 900×1700 布枠500+240 RC造標準日数 修理費含む 22m未満 5階建 建築面積 3,000㎡</v>
          </cell>
          <cell r="G796" t="str">
            <v>㎡</v>
          </cell>
        </row>
        <row r="797">
          <cell r="B797" t="str">
            <v>050-01</v>
          </cell>
          <cell r="C797" t="str">
            <v>枠組本足場（手すり先行足場）</v>
          </cell>
          <cell r="E797" t="str">
            <v>建枠 1200×1700 布枠500×2枚 掛払い手間 12m未満</v>
          </cell>
          <cell r="G797" t="str">
            <v>㎡</v>
          </cell>
        </row>
        <row r="798">
          <cell r="B798" t="str">
            <v>050-02</v>
          </cell>
          <cell r="C798" t="str">
            <v>枠組本足場（手すり先行足場）</v>
          </cell>
          <cell r="E798" t="str">
            <v>建枠 1200×1700 布枠500×2枚 掛払い手間 22m未満</v>
          </cell>
          <cell r="G798" t="str">
            <v>㎡</v>
          </cell>
        </row>
        <row r="799">
          <cell r="B799" t="str">
            <v>050-03</v>
          </cell>
          <cell r="C799" t="str">
            <v>枠組本足場（手すり先行足場）</v>
          </cell>
          <cell r="E799" t="str">
            <v>建枠 1200×1700 布枠500×2枚 掛払い手間 22m以上</v>
          </cell>
          <cell r="G799" t="str">
            <v>㎡</v>
          </cell>
        </row>
        <row r="800">
          <cell r="B800" t="str">
            <v>050-04</v>
          </cell>
          <cell r="C800" t="str">
            <v>枠組本足場（手すり先行足場）</v>
          </cell>
          <cell r="E800" t="str">
            <v>建枠 1200×1700 布枠500×2枚 供用1日賃料 修理費含む 12m未満</v>
          </cell>
          <cell r="G800" t="str">
            <v>㎡</v>
          </cell>
        </row>
        <row r="801">
          <cell r="B801" t="str">
            <v>050-05</v>
          </cell>
          <cell r="C801" t="str">
            <v>枠組本足場（手すり先行足場）</v>
          </cell>
          <cell r="E801" t="str">
            <v>建枠 1200×1700 布枠500×2枚 供用1日賃料 修理費含む 22m未満</v>
          </cell>
          <cell r="G801" t="str">
            <v>㎡</v>
          </cell>
        </row>
        <row r="802">
          <cell r="B802" t="str">
            <v>050-06</v>
          </cell>
          <cell r="C802" t="str">
            <v>枠組本足場（手すり先行足場）</v>
          </cell>
          <cell r="E802" t="str">
            <v>建枠 1200×1700 布枠500×2枚 供用1日賃料 修理費含む 22m以上</v>
          </cell>
          <cell r="G802" t="str">
            <v>㎡</v>
          </cell>
        </row>
        <row r="803">
          <cell r="B803" t="str">
            <v>050-07</v>
          </cell>
          <cell r="C803" t="str">
            <v>枠組本足場（手すり先行足場）</v>
          </cell>
          <cell r="E803" t="str">
            <v>建枠 1200×1700 布枠500×2枚 基本料 修理費含む 12m未満</v>
          </cell>
          <cell r="G803" t="str">
            <v>㎡</v>
          </cell>
        </row>
        <row r="804">
          <cell r="B804" t="str">
            <v>050-08</v>
          </cell>
          <cell r="C804" t="str">
            <v>枠組本足場（手すり先行足場）</v>
          </cell>
          <cell r="E804" t="str">
            <v>建枠 1200×1700 布枠500×2枚 基本料 修理費含む 22m未満</v>
          </cell>
          <cell r="G804" t="str">
            <v>㎡</v>
          </cell>
        </row>
        <row r="805">
          <cell r="B805" t="str">
            <v>050-09</v>
          </cell>
          <cell r="C805" t="str">
            <v>枠組本足場（手すり先行足場）</v>
          </cell>
          <cell r="E805" t="str">
            <v>建枠 1200×1700 布枠500×2枚 基本料 修理費含む 22m以上</v>
          </cell>
          <cell r="G805" t="str">
            <v>㎡</v>
          </cell>
        </row>
        <row r="806">
          <cell r="B806" t="str">
            <v>050-10</v>
          </cell>
          <cell r="C806" t="str">
            <v>枠組本足場（手すり先行足場）</v>
          </cell>
          <cell r="E806" t="str">
            <v>建枠 1200×1700 布枠500×2枚 RC造標準日数 修理費含む 22m以上 6階建 建築面積 300㎡</v>
          </cell>
          <cell r="G806" t="str">
            <v>㎡</v>
          </cell>
        </row>
        <row r="807">
          <cell r="B807" t="str">
            <v>050-11</v>
          </cell>
          <cell r="C807" t="str">
            <v>枠組本足場（手すり先行足場）</v>
          </cell>
          <cell r="E807" t="str">
            <v>建枠 1200×1700 布枠500×2枚 RC造標準日数 修理費含む 22m以上 6階建 建築面積 450㎡</v>
          </cell>
          <cell r="G807" t="str">
            <v>㎡</v>
          </cell>
        </row>
        <row r="808">
          <cell r="B808" t="str">
            <v>050-12</v>
          </cell>
          <cell r="C808" t="str">
            <v>枠組本足場（手すり先行足場）</v>
          </cell>
          <cell r="E808" t="str">
            <v>建枠 1200×1700 布枠500×2枚 RC造標準日数 修理費含む 22m以上 6階建 建築面積 750㎡</v>
          </cell>
          <cell r="G808" t="str">
            <v>㎡</v>
          </cell>
        </row>
        <row r="809">
          <cell r="B809" t="str">
            <v>050-13</v>
          </cell>
          <cell r="C809" t="str">
            <v>枠組本足場（手すり先行足場）</v>
          </cell>
          <cell r="E809" t="str">
            <v>建枠 1200×1700 布枠500×2枚 RC造標準日数 修理費含む 22m以上 6階建 建築面積 1,000㎡</v>
          </cell>
          <cell r="G809" t="str">
            <v>㎡</v>
          </cell>
        </row>
        <row r="810">
          <cell r="B810" t="str">
            <v>050-14</v>
          </cell>
          <cell r="C810" t="str">
            <v>枠組本足場（手すり先行足場）</v>
          </cell>
          <cell r="E810" t="str">
            <v>建枠 1200×1700 布枠500×2枚 RC造標準日数 修理費含む 22m以上 6階建 建築面積 1,500㎡</v>
          </cell>
          <cell r="G810" t="str">
            <v>㎡</v>
          </cell>
        </row>
        <row r="811">
          <cell r="B811" t="str">
            <v>051-01</v>
          </cell>
          <cell r="C811" t="str">
            <v>枠組本足場（手すり先行足場）</v>
          </cell>
          <cell r="E811" t="str">
            <v>建枠 1200×1700 布枠500×2枚 RC造標準日数 修理費含む 22m以上 6階建 建築面積 2,000㎡</v>
          </cell>
          <cell r="G811" t="str">
            <v>㎡</v>
          </cell>
        </row>
        <row r="812">
          <cell r="B812" t="str">
            <v>051-02</v>
          </cell>
          <cell r="C812" t="str">
            <v>枠組本足場（手すり先行足場）</v>
          </cell>
          <cell r="E812" t="str">
            <v>建枠 1200×1700 布枠500×2枚 RC造標準日数 修理費含む 22m以上 6階建 建築面積 3,000㎡</v>
          </cell>
          <cell r="G812" t="str">
            <v>㎡</v>
          </cell>
        </row>
        <row r="813">
          <cell r="B813" t="str">
            <v>051-03</v>
          </cell>
          <cell r="C813" t="str">
            <v>枠組本足場（手すり先行足場）</v>
          </cell>
          <cell r="E813" t="str">
            <v>建枠 1200×1700 布枠500×2枚 RC造標準日数 修理費含む 22m以上 7階建 建築面積 300㎡</v>
          </cell>
          <cell r="G813" t="str">
            <v>㎡</v>
          </cell>
        </row>
        <row r="814">
          <cell r="B814" t="str">
            <v>051-04</v>
          </cell>
          <cell r="C814" t="str">
            <v>枠組本足場（手すり先行足場）</v>
          </cell>
          <cell r="E814" t="str">
            <v>建枠 1200×1700 布枠500×2枚 RC造標準日数 修理費含む 22m以上 7階建 建築面積 450㎡</v>
          </cell>
          <cell r="G814" t="str">
            <v>㎡</v>
          </cell>
        </row>
        <row r="815">
          <cell r="B815" t="str">
            <v>051-05</v>
          </cell>
          <cell r="C815" t="str">
            <v>枠組本足場（手すり先行足場）</v>
          </cell>
          <cell r="E815" t="str">
            <v>建枠 1200×1700 布枠500×2枚 RC造標準日数 修理費含む 22m以上 7階建 建築面積 750㎡</v>
          </cell>
          <cell r="G815" t="str">
            <v>㎡</v>
          </cell>
        </row>
        <row r="816">
          <cell r="B816" t="str">
            <v>051-06</v>
          </cell>
          <cell r="C816" t="str">
            <v>枠組本足場（手すり先行足場）</v>
          </cell>
          <cell r="E816" t="str">
            <v>建枠 1200×1700 布枠500×2枚 RC造標準日数 修理費含む 22m以上 7階建 建築面積 1,000㎡</v>
          </cell>
          <cell r="G816" t="str">
            <v>㎡</v>
          </cell>
        </row>
        <row r="817">
          <cell r="B817" t="str">
            <v>051-07</v>
          </cell>
          <cell r="C817" t="str">
            <v>枠組本足場（手すり先行足場）</v>
          </cell>
          <cell r="E817" t="str">
            <v>建枠 1200×1700 布枠500×2枚 RC造標準日数 修理費含む 22m以上 7階建 建築面積 1,500㎡</v>
          </cell>
          <cell r="G817" t="str">
            <v>㎡</v>
          </cell>
        </row>
        <row r="818">
          <cell r="B818" t="str">
            <v>051-08</v>
          </cell>
          <cell r="C818" t="str">
            <v>枠組本足場（手すり先行足場）</v>
          </cell>
          <cell r="E818" t="str">
            <v>建枠 1200×1700 布枠500×2枚 RC造標準日数 修理費含む 22m以上 7階建 建築面積 2,000㎡</v>
          </cell>
          <cell r="G818" t="str">
            <v>㎡</v>
          </cell>
        </row>
        <row r="819">
          <cell r="B819" t="str">
            <v>051-09</v>
          </cell>
          <cell r="C819" t="str">
            <v>枠組本足場（手すり先行足場）</v>
          </cell>
          <cell r="E819" t="str">
            <v>建枠 1200×1700 布枠500×2枚 RC造標準日数 修理費含む 22m以上 7階建 建築面積 3,000㎡</v>
          </cell>
          <cell r="G819" t="str">
            <v>㎡</v>
          </cell>
        </row>
        <row r="820">
          <cell r="B820" t="str">
            <v>051-10</v>
          </cell>
          <cell r="C820" t="str">
            <v>枠組本足場（手すり先行足場）</v>
          </cell>
          <cell r="E820" t="str">
            <v>建枠 1200×1700 布枠500×2枚 RC造標準日数 修理費含む 22m以上 8階建 建築面積 300㎡</v>
          </cell>
          <cell r="G820" t="str">
            <v>㎡</v>
          </cell>
        </row>
        <row r="821">
          <cell r="B821" t="str">
            <v>051-11</v>
          </cell>
          <cell r="C821" t="str">
            <v>枠組本足場（手すり先行足場）</v>
          </cell>
          <cell r="E821" t="str">
            <v>建枠 1200×1700 布枠500×2枚 RC造標準日数 修理費含む 22m以上 8階建 建築面積 450㎡</v>
          </cell>
          <cell r="G821" t="str">
            <v>㎡</v>
          </cell>
        </row>
        <row r="822">
          <cell r="B822" t="str">
            <v>051-12</v>
          </cell>
          <cell r="C822" t="str">
            <v>枠組本足場（手すり先行足場）</v>
          </cell>
          <cell r="E822" t="str">
            <v>建枠 1200×1700 布枠500×2枚 RC造標準日数 修理費含む 22m以上 8階建 建築面積 750㎡</v>
          </cell>
          <cell r="G822" t="str">
            <v>㎡</v>
          </cell>
        </row>
        <row r="823">
          <cell r="B823" t="str">
            <v>051-13</v>
          </cell>
          <cell r="C823" t="str">
            <v>枠組本足場（手すり先行足場）</v>
          </cell>
          <cell r="E823" t="str">
            <v>建枠 1200×1700 布枠500×2枚 RC造標準日数 修理費含む 22m以上 8階建 建築面積 1,000㎡</v>
          </cell>
          <cell r="G823" t="str">
            <v>㎡</v>
          </cell>
        </row>
        <row r="824">
          <cell r="B824" t="str">
            <v>051-14</v>
          </cell>
          <cell r="C824" t="str">
            <v>枠組本足場（手すり先行足場）</v>
          </cell>
          <cell r="E824" t="str">
            <v>建枠 1200×1700 布枠500×2枚 RC造標準日数 修理費含む 22m以上 8階建 建築面積 1,500㎡</v>
          </cell>
          <cell r="G824" t="str">
            <v>㎡</v>
          </cell>
        </row>
        <row r="825">
          <cell r="B825" t="str">
            <v>052-01</v>
          </cell>
          <cell r="C825" t="str">
            <v>枠組本足場（手すり先行足場）</v>
          </cell>
          <cell r="E825" t="str">
            <v>建枠 1200×1700 布枠500×2枚 RC造標準日数 修理費含む 22m以上 8階建 建築面積 2,000㎡</v>
          </cell>
          <cell r="G825" t="str">
            <v>㎡</v>
          </cell>
        </row>
        <row r="826">
          <cell r="B826" t="str">
            <v>052-02</v>
          </cell>
          <cell r="C826" t="str">
            <v>枠組本足場（手すり先行足場）</v>
          </cell>
          <cell r="E826" t="str">
            <v>建枠 1200×1700 布枠500×2枚 RC造標準日数 修理費含む 22m以上 8階建 建築面積 3,000㎡</v>
          </cell>
          <cell r="G826" t="str">
            <v>㎡</v>
          </cell>
        </row>
        <row r="827">
          <cell r="B827" t="str">
            <v>052-03</v>
          </cell>
          <cell r="C827" t="str">
            <v>枠組本足場（手すり先行足場）</v>
          </cell>
          <cell r="E827" t="str">
            <v>建枠 1200×1700 布枠500×2枚 RC造標準日数 修理費含む 22m以上 9階建 建築面積 300㎡</v>
          </cell>
          <cell r="G827" t="str">
            <v>㎡</v>
          </cell>
        </row>
        <row r="828">
          <cell r="B828" t="str">
            <v>052-04</v>
          </cell>
          <cell r="C828" t="str">
            <v>枠組本足場（手すり先行足場）</v>
          </cell>
          <cell r="E828" t="str">
            <v>建枠 1200×1700 布枠500×2枚 RC造標準日数 修理費含む 22m以上 9階建 建築面積 450㎡</v>
          </cell>
          <cell r="G828" t="str">
            <v>㎡</v>
          </cell>
        </row>
        <row r="829">
          <cell r="B829" t="str">
            <v>052-05</v>
          </cell>
          <cell r="C829" t="str">
            <v>枠組本足場（手すり先行足場）</v>
          </cell>
          <cell r="E829" t="str">
            <v>建枠 1200×1700 布枠500×2枚 RC造標準日数 修理費含む 22m以上 9階建 建築面積 750㎡</v>
          </cell>
          <cell r="G829" t="str">
            <v>㎡</v>
          </cell>
        </row>
        <row r="830">
          <cell r="B830" t="str">
            <v>052-06</v>
          </cell>
          <cell r="C830" t="str">
            <v>枠組本足場（手すり先行足場）</v>
          </cell>
          <cell r="E830" t="str">
            <v>建枠 1200×1700 布枠500×2枚 RC造標準日数 修理費含む 22m以上 9階建 建築面積 1,000㎡</v>
          </cell>
          <cell r="G830" t="str">
            <v>㎡</v>
          </cell>
        </row>
        <row r="831">
          <cell r="B831" t="str">
            <v>052-07</v>
          </cell>
          <cell r="C831" t="str">
            <v>枠組本足場（手すり先行足場）</v>
          </cell>
          <cell r="E831" t="str">
            <v>建枠 1200×1700 布枠500×2枚 RC造標準日数 修理費含む 22m以上 9階建 建築面積 1,500㎡</v>
          </cell>
          <cell r="G831" t="str">
            <v>㎡</v>
          </cell>
        </row>
        <row r="832">
          <cell r="B832" t="str">
            <v>052-08</v>
          </cell>
          <cell r="C832" t="str">
            <v>枠組本足場（手すり先行足場）</v>
          </cell>
          <cell r="E832" t="str">
            <v>建枠 1200×1700 布枠500×2枚 RC造標準日数 修理費含む 22m以上 9階建 建築面積 2,000㎡</v>
          </cell>
          <cell r="G832" t="str">
            <v>㎡</v>
          </cell>
        </row>
        <row r="833">
          <cell r="B833" t="str">
            <v>052-09</v>
          </cell>
          <cell r="C833" t="str">
            <v>枠組本足場（手すり先行足場）</v>
          </cell>
          <cell r="E833" t="str">
            <v>建枠 1200×1700 布枠500×2枚 RC造標準日数 修理費含む 22m以上 9階建 建築面積 3,000㎡</v>
          </cell>
          <cell r="G833" t="str">
            <v>㎡</v>
          </cell>
        </row>
        <row r="834">
          <cell r="B834" t="str">
            <v>052-10</v>
          </cell>
          <cell r="C834" t="str">
            <v>枠組本足場（手すり先行足場）</v>
          </cell>
          <cell r="E834" t="str">
            <v>建枠 1200×1700 布枠500×2枚 RC造標準日数 修理費含む 22m以上 10階建 建築面積 300㎡</v>
          </cell>
          <cell r="G834" t="str">
            <v>㎡</v>
          </cell>
        </row>
        <row r="835">
          <cell r="B835" t="str">
            <v>052-11</v>
          </cell>
          <cell r="C835" t="str">
            <v>枠組本足場（手すり先行足場）</v>
          </cell>
          <cell r="E835" t="str">
            <v>建枠 1200×1700 布枠500×2枚 RC造標準日数 修理費含む 22m以上 10階建 建築面積 450㎡</v>
          </cell>
          <cell r="G835" t="str">
            <v>㎡</v>
          </cell>
        </row>
        <row r="836">
          <cell r="B836" t="str">
            <v>052-12</v>
          </cell>
          <cell r="C836" t="str">
            <v>枠組本足場（手すり先行足場）</v>
          </cell>
          <cell r="E836" t="str">
            <v>建枠 1200×1700 布枠500×2枚 RC造標準日数 修理費含む 22m以上 10階建 建築面積 750㎡</v>
          </cell>
          <cell r="G836" t="str">
            <v>㎡</v>
          </cell>
        </row>
        <row r="837">
          <cell r="B837" t="str">
            <v>052-13</v>
          </cell>
          <cell r="C837" t="str">
            <v>枠組本足場（手すり先行足場）</v>
          </cell>
          <cell r="E837" t="str">
            <v>建枠 1200×1700 布枠500×2枚 RC造標準日数 修理費含む 22m以上 10階建 建築面積 1,000㎡</v>
          </cell>
          <cell r="G837" t="str">
            <v>㎡</v>
          </cell>
        </row>
        <row r="838">
          <cell r="B838" t="str">
            <v>052-14</v>
          </cell>
          <cell r="C838" t="str">
            <v>枠組本足場（手すり先行足場）</v>
          </cell>
          <cell r="E838" t="str">
            <v>建枠 1200×1700 布枠500×2枚 RC造標準日数 修理費含む 22m以上 10階建 建築面積 1,500㎡</v>
          </cell>
          <cell r="G838" t="str">
            <v>㎡</v>
          </cell>
        </row>
        <row r="839">
          <cell r="B839" t="str">
            <v>053-01</v>
          </cell>
          <cell r="C839" t="str">
            <v>枠組本足場（手すり先行足場）</v>
          </cell>
          <cell r="E839" t="str">
            <v>建枠 1200×1700 布枠500×2枚 RC造標準日数 修理費含む 22m以上 10階建 建築面積 2,000㎡</v>
          </cell>
          <cell r="G839" t="str">
            <v>㎡</v>
          </cell>
        </row>
        <row r="840">
          <cell r="B840" t="str">
            <v>053-02</v>
          </cell>
          <cell r="C840" t="str">
            <v>枠組本足場（手すり先行足場）</v>
          </cell>
          <cell r="E840" t="str">
            <v>建枠 1200×1700 布枠500×2枚 RC造標準日数 修理費含む 22m以上 10階建 建築面積 3,000㎡</v>
          </cell>
          <cell r="G840" t="str">
            <v>㎡</v>
          </cell>
        </row>
        <row r="841">
          <cell r="B841" t="str">
            <v>053-03</v>
          </cell>
          <cell r="C841" t="str">
            <v>単管本足場</v>
          </cell>
          <cell r="D841" t="str">
            <v/>
          </cell>
          <cell r="E841" t="str">
            <v>掛払い手間  10m未満</v>
          </cell>
          <cell r="G841" t="str">
            <v>㎡</v>
          </cell>
        </row>
        <row r="842">
          <cell r="B842" t="str">
            <v>053-04</v>
          </cell>
          <cell r="C842" t="str">
            <v>単管本足場</v>
          </cell>
          <cell r="D842" t="str">
            <v/>
          </cell>
          <cell r="E842" t="str">
            <v>掛払い手間  20m未満</v>
          </cell>
          <cell r="G842" t="str">
            <v>㎡</v>
          </cell>
        </row>
        <row r="843">
          <cell r="B843" t="str">
            <v>053-05</v>
          </cell>
          <cell r="C843" t="str">
            <v>単管本足場</v>
          </cell>
          <cell r="D843" t="str">
            <v/>
          </cell>
          <cell r="E843" t="str">
            <v>掛払い手間  20m以上</v>
          </cell>
          <cell r="G843" t="str">
            <v>㎡</v>
          </cell>
        </row>
        <row r="844">
          <cell r="B844" t="str">
            <v>053-06</v>
          </cell>
          <cell r="C844" t="str">
            <v>単管本足場</v>
          </cell>
          <cell r="D844" t="str">
            <v/>
          </cell>
          <cell r="E844" t="str">
            <v>供用1日賃料 修理費含む 10m未満</v>
          </cell>
          <cell r="G844" t="str">
            <v>㎡</v>
          </cell>
        </row>
        <row r="845">
          <cell r="B845" t="str">
            <v>053-07</v>
          </cell>
          <cell r="C845" t="str">
            <v>単管本足場</v>
          </cell>
          <cell r="D845" t="str">
            <v/>
          </cell>
          <cell r="E845" t="str">
            <v>供用1日賃料 修理費含む 20m未満</v>
          </cell>
          <cell r="G845" t="str">
            <v>㎡</v>
          </cell>
        </row>
        <row r="846">
          <cell r="B846" t="str">
            <v>053-08</v>
          </cell>
          <cell r="C846" t="str">
            <v>単管本足場</v>
          </cell>
          <cell r="D846" t="str">
            <v/>
          </cell>
          <cell r="E846" t="str">
            <v>供用1日賃料 修理費含む 20m以上</v>
          </cell>
          <cell r="G846" t="str">
            <v>㎡</v>
          </cell>
        </row>
        <row r="847">
          <cell r="B847" t="str">
            <v>053-09</v>
          </cell>
          <cell r="C847" t="str">
            <v>単管本足場</v>
          </cell>
          <cell r="D847" t="str">
            <v/>
          </cell>
          <cell r="E847" t="str">
            <v>基本料 修理費含む 10m未満</v>
          </cell>
          <cell r="G847" t="str">
            <v>㎡</v>
          </cell>
        </row>
        <row r="848">
          <cell r="B848" t="str">
            <v>053-10</v>
          </cell>
          <cell r="C848" t="str">
            <v>単管本足場</v>
          </cell>
          <cell r="D848" t="str">
            <v/>
          </cell>
          <cell r="E848" t="str">
            <v>基本料 修理費含む 20m未満</v>
          </cell>
          <cell r="G848" t="str">
            <v>㎡</v>
          </cell>
        </row>
        <row r="849">
          <cell r="B849" t="str">
            <v>053-11</v>
          </cell>
          <cell r="C849" t="str">
            <v>単管本足場</v>
          </cell>
          <cell r="D849" t="str">
            <v/>
          </cell>
          <cell r="E849" t="str">
            <v>基本料 修理費含む 20m以上</v>
          </cell>
          <cell r="G849" t="str">
            <v>㎡</v>
          </cell>
        </row>
        <row r="850">
          <cell r="B850" t="str">
            <v>053-12</v>
          </cell>
          <cell r="C850" t="str">
            <v>単管一本足場</v>
          </cell>
          <cell r="D850" t="str">
            <v/>
          </cell>
          <cell r="E850" t="str">
            <v>掛払い手間  10m未満</v>
          </cell>
          <cell r="G850" t="str">
            <v>㎡</v>
          </cell>
        </row>
        <row r="851">
          <cell r="B851" t="str">
            <v>053-13</v>
          </cell>
          <cell r="C851" t="str">
            <v>単管一本足場</v>
          </cell>
          <cell r="D851" t="str">
            <v/>
          </cell>
          <cell r="E851" t="str">
            <v>掛払い手間  10～15m未満</v>
          </cell>
          <cell r="G851" t="str">
            <v>㎡</v>
          </cell>
        </row>
        <row r="852">
          <cell r="B852" t="str">
            <v>053-14</v>
          </cell>
          <cell r="C852" t="str">
            <v>単管一本足場</v>
          </cell>
          <cell r="D852" t="str">
            <v/>
          </cell>
          <cell r="E852" t="str">
            <v>掛払い手間  15～20m未満</v>
          </cell>
          <cell r="G852" t="str">
            <v>㎡</v>
          </cell>
        </row>
        <row r="853">
          <cell r="B853" t="str">
            <v>054-01</v>
          </cell>
          <cell r="C853" t="str">
            <v>単管一本足場</v>
          </cell>
          <cell r="E853" t="str">
            <v>供用1日賃料 修理費含む 10m未満</v>
          </cell>
          <cell r="G853" t="str">
            <v>㎡</v>
          </cell>
        </row>
        <row r="854">
          <cell r="B854" t="str">
            <v>054-02</v>
          </cell>
          <cell r="C854" t="str">
            <v>単管一本足場</v>
          </cell>
          <cell r="E854" t="str">
            <v>供用1日賃料 修理費含む 10～15m未満</v>
          </cell>
          <cell r="G854" t="str">
            <v>㎡</v>
          </cell>
        </row>
        <row r="855">
          <cell r="B855" t="str">
            <v>054-03</v>
          </cell>
          <cell r="C855" t="str">
            <v>単管一本足場</v>
          </cell>
          <cell r="E855" t="str">
            <v>供用1日賃料 修理費含む 15～20m未満</v>
          </cell>
          <cell r="G855" t="str">
            <v>㎡</v>
          </cell>
        </row>
        <row r="856">
          <cell r="B856" t="str">
            <v>054-04</v>
          </cell>
          <cell r="C856" t="str">
            <v>単管一本足場</v>
          </cell>
          <cell r="E856" t="str">
            <v>基本料 修理費含む 10m未満</v>
          </cell>
          <cell r="G856" t="str">
            <v>㎡</v>
          </cell>
        </row>
        <row r="857">
          <cell r="B857" t="str">
            <v>054-05</v>
          </cell>
          <cell r="C857" t="str">
            <v>単管一本足場</v>
          </cell>
          <cell r="E857" t="str">
            <v>基本料 修理費含む 10～15m未満</v>
          </cell>
          <cell r="G857" t="str">
            <v>㎡</v>
          </cell>
        </row>
        <row r="858">
          <cell r="B858" t="str">
            <v>054-06</v>
          </cell>
          <cell r="C858" t="str">
            <v>単管一本足場</v>
          </cell>
          <cell r="E858" t="str">
            <v>基本料 修理費含む 15～20m未満</v>
          </cell>
          <cell r="G858" t="str">
            <v>㎡</v>
          </cell>
        </row>
        <row r="859">
          <cell r="B859" t="str">
            <v>054-07</v>
          </cell>
          <cell r="C859" t="str">
            <v>単管抱足場</v>
          </cell>
          <cell r="E859" t="str">
            <v>掛払い手間  10m未満</v>
          </cell>
          <cell r="G859" t="str">
            <v>㎡</v>
          </cell>
        </row>
        <row r="860">
          <cell r="B860" t="str">
            <v>054-08</v>
          </cell>
          <cell r="C860" t="str">
            <v>単管抱足場</v>
          </cell>
          <cell r="E860" t="str">
            <v>掛払い手間  10～15m未満</v>
          </cell>
          <cell r="G860" t="str">
            <v>㎡</v>
          </cell>
        </row>
        <row r="861">
          <cell r="B861" t="str">
            <v>054-09</v>
          </cell>
          <cell r="C861" t="str">
            <v>単管抱足場</v>
          </cell>
          <cell r="E861" t="str">
            <v>掛払い手間  15～20m未満</v>
          </cell>
          <cell r="G861" t="str">
            <v>㎡</v>
          </cell>
        </row>
        <row r="862">
          <cell r="B862" t="str">
            <v>054-10</v>
          </cell>
          <cell r="C862" t="str">
            <v>単管抱足場</v>
          </cell>
          <cell r="E862" t="str">
            <v>供用1日賃料 修理費含む 10m未満</v>
          </cell>
          <cell r="G862" t="str">
            <v>㎡</v>
          </cell>
        </row>
        <row r="863">
          <cell r="B863" t="str">
            <v>054-11</v>
          </cell>
          <cell r="C863" t="str">
            <v>単管抱足場</v>
          </cell>
          <cell r="E863" t="str">
            <v>供用1日賃料 修理費含む 10～15m未満</v>
          </cell>
          <cell r="G863" t="str">
            <v>㎡</v>
          </cell>
        </row>
        <row r="864">
          <cell r="B864" t="str">
            <v>054-12</v>
          </cell>
          <cell r="C864" t="str">
            <v>単管抱足場</v>
          </cell>
          <cell r="E864" t="str">
            <v>供用1日賃料 修理費含む 15～20m未満</v>
          </cell>
          <cell r="G864" t="str">
            <v>㎡</v>
          </cell>
        </row>
        <row r="865">
          <cell r="B865" t="str">
            <v>054-13</v>
          </cell>
          <cell r="C865" t="str">
            <v>単管抱足場</v>
          </cell>
          <cell r="E865" t="str">
            <v>基本料 修理費含む 10m未満</v>
          </cell>
          <cell r="G865" t="str">
            <v>㎡</v>
          </cell>
        </row>
        <row r="866">
          <cell r="B866" t="str">
            <v>054-14</v>
          </cell>
          <cell r="C866" t="str">
            <v>単管抱足場</v>
          </cell>
          <cell r="E866" t="str">
            <v>基本料 修理費含む 10～15m未満</v>
          </cell>
          <cell r="G866" t="str">
            <v>㎡</v>
          </cell>
        </row>
        <row r="867">
          <cell r="B867" t="str">
            <v>055-01</v>
          </cell>
          <cell r="C867" t="str">
            <v>単管抱足場</v>
          </cell>
          <cell r="E867" t="str">
            <v>基本料 修理費含む 15～20m未満</v>
          </cell>
          <cell r="G867" t="str">
            <v>㎡</v>
          </cell>
        </row>
        <row r="868">
          <cell r="B868" t="str">
            <v>055-02</v>
          </cell>
          <cell r="C868" t="str">
            <v>安全手すり</v>
          </cell>
          <cell r="E868" t="str">
            <v>単管本足場用 掛払い手間</v>
          </cell>
          <cell r="G868" t="str">
            <v>ｍ</v>
          </cell>
        </row>
        <row r="869">
          <cell r="B869" t="str">
            <v>055-03</v>
          </cell>
          <cell r="C869" t="str">
            <v>安全手すり</v>
          </cell>
          <cell r="E869" t="str">
            <v>単管本足場 供用1日賃料 修理費含む</v>
          </cell>
          <cell r="G869" t="str">
            <v>ｍ</v>
          </cell>
        </row>
        <row r="870">
          <cell r="B870" t="str">
            <v>055-04</v>
          </cell>
          <cell r="C870" t="str">
            <v>安全手すり</v>
          </cell>
          <cell r="E870" t="str">
            <v>単管本足場 基本料 修理費含む</v>
          </cell>
          <cell r="G870" t="str">
            <v>ｍ</v>
          </cell>
        </row>
        <row r="871">
          <cell r="B871" t="str">
            <v>055-05</v>
          </cell>
          <cell r="C871" t="str">
            <v>安全手すり（手すり先行方式）</v>
          </cell>
          <cell r="E871" t="str">
            <v>枠組本足場用 掛払い手間</v>
          </cell>
          <cell r="G871" t="str">
            <v>ｍ</v>
          </cell>
        </row>
        <row r="872">
          <cell r="B872" t="str">
            <v>055-06</v>
          </cell>
          <cell r="C872" t="str">
            <v>安全手すり（手すり先行方式）</v>
          </cell>
          <cell r="E872" t="str">
            <v>枠組本足場用 供用1日賃料 修理費含む</v>
          </cell>
          <cell r="G872" t="str">
            <v>ｍ</v>
          </cell>
        </row>
        <row r="873">
          <cell r="B873" t="str">
            <v>055-07</v>
          </cell>
          <cell r="C873" t="str">
            <v>安全手すり（手すり先行方式）</v>
          </cell>
          <cell r="E873" t="str">
            <v>枠組本足場用 基本料 修理費含む</v>
          </cell>
          <cell r="G873" t="str">
            <v>ｍ</v>
          </cell>
        </row>
        <row r="874">
          <cell r="B874" t="str">
            <v>055-08</v>
          </cell>
          <cell r="C874" t="str">
            <v>安全手すり（手すり先行方式）</v>
          </cell>
          <cell r="E874" t="str">
            <v>枠組本足場用 RC造標準日数 修理費含む 建築面積 300㎡</v>
          </cell>
          <cell r="G874" t="str">
            <v>ｍ</v>
          </cell>
        </row>
        <row r="875">
          <cell r="B875" t="str">
            <v>055-09</v>
          </cell>
          <cell r="C875" t="str">
            <v>安全手すり（手すり先行方式）</v>
          </cell>
          <cell r="E875" t="str">
            <v>枠組本足場用 RC造標準日数 修理費含む 建築面積 450㎡</v>
          </cell>
          <cell r="G875" t="str">
            <v>ｍ</v>
          </cell>
        </row>
        <row r="876">
          <cell r="B876" t="str">
            <v>055-10</v>
          </cell>
          <cell r="C876" t="str">
            <v>安全手すり（手すり先行方式）</v>
          </cell>
          <cell r="E876" t="str">
            <v>枠組本足場用 RC造標準日数 修理費含む 建築面積 750㎡</v>
          </cell>
          <cell r="G876" t="str">
            <v>ｍ</v>
          </cell>
        </row>
        <row r="877">
          <cell r="B877" t="str">
            <v>055-11</v>
          </cell>
          <cell r="C877" t="str">
            <v>安全手すり（手すり先行方式）</v>
          </cell>
          <cell r="E877" t="str">
            <v>枠組本足場用 RC造標準日数 修理費含む 建築面積 1,000㎡</v>
          </cell>
          <cell r="G877" t="str">
            <v>ｍ</v>
          </cell>
        </row>
        <row r="878">
          <cell r="B878" t="str">
            <v>055-12</v>
          </cell>
          <cell r="C878" t="str">
            <v>安全手すり（手すり先行方式）</v>
          </cell>
          <cell r="E878" t="str">
            <v>枠組本足場用 RC造標準日数 修理費含む 建築面積 1,500㎡</v>
          </cell>
          <cell r="G878" t="str">
            <v>ｍ</v>
          </cell>
        </row>
        <row r="879">
          <cell r="B879" t="str">
            <v>055-13</v>
          </cell>
          <cell r="C879" t="str">
            <v>安全手すり（手すり先行方式）</v>
          </cell>
          <cell r="E879" t="str">
            <v>枠組本足場用 RC造標準日数 修理費含む 建築面積 2,000㎡</v>
          </cell>
          <cell r="G879" t="str">
            <v>ｍ</v>
          </cell>
        </row>
        <row r="880">
          <cell r="B880" t="str">
            <v>055-14</v>
          </cell>
          <cell r="C880" t="str">
            <v>安全手すり（手すり先行方式）</v>
          </cell>
          <cell r="E880" t="str">
            <v>枠組本足場用 RC造標準日数 修理費含む 建築面積 3,000㎡</v>
          </cell>
          <cell r="G880" t="str">
            <v>ｍ</v>
          </cell>
        </row>
        <row r="881">
          <cell r="B881" t="str">
            <v>056-01</v>
          </cell>
          <cell r="C881" t="str">
            <v>登 り 桟 橋</v>
          </cell>
          <cell r="D881" t="str">
            <v/>
          </cell>
          <cell r="E881" t="str">
            <v>単管本足場用 掛払い手間</v>
          </cell>
          <cell r="F881" t="str">
            <v/>
          </cell>
          <cell r="G881" t="str">
            <v>ｍ</v>
          </cell>
        </row>
        <row r="882">
          <cell r="B882" t="str">
            <v>056-02</v>
          </cell>
          <cell r="C882" t="str">
            <v>登 り 桟 橋</v>
          </cell>
          <cell r="D882" t="str">
            <v/>
          </cell>
          <cell r="E882" t="str">
            <v>単管本足場用 供用1日賃料 修理費含む</v>
          </cell>
          <cell r="G882" t="str">
            <v>ｍ</v>
          </cell>
        </row>
        <row r="883">
          <cell r="B883" t="str">
            <v>056-03</v>
          </cell>
          <cell r="C883" t="str">
            <v>登 り 桟 橋</v>
          </cell>
          <cell r="D883" t="str">
            <v/>
          </cell>
          <cell r="E883" t="str">
            <v>単管本足場用 基本料 修理費含む</v>
          </cell>
          <cell r="G883" t="str">
            <v>ｍ</v>
          </cell>
        </row>
        <row r="884">
          <cell r="B884" t="str">
            <v>056-04</v>
          </cell>
          <cell r="C884" t="str">
            <v>内部躯体足場</v>
          </cell>
          <cell r="D884" t="str">
            <v/>
          </cell>
          <cell r="E884" t="str">
            <v>掛払い手間 階高4.0m以下 鉄筋･型枠足場</v>
          </cell>
          <cell r="G884" t="str">
            <v>㎡</v>
          </cell>
        </row>
        <row r="885">
          <cell r="B885" t="str">
            <v>056-05</v>
          </cell>
          <cell r="C885" t="str">
            <v>内部躯体足場</v>
          </cell>
          <cell r="D885" t="str">
            <v/>
          </cell>
          <cell r="E885" t="str">
            <v>掛払い手間 階高4.0m超5.0m未満 鉄筋･型枠足場</v>
          </cell>
          <cell r="G885" t="str">
            <v>㎡</v>
          </cell>
        </row>
        <row r="886">
          <cell r="B886" t="str">
            <v>056-06</v>
          </cell>
          <cell r="C886" t="str">
            <v>内部躯体足場</v>
          </cell>
          <cell r="D886" t="str">
            <v/>
          </cell>
          <cell r="E886" t="str">
            <v>掛払い手間 階高5.0m以上5.7m未満 躯体支保工</v>
          </cell>
          <cell r="G886" t="str">
            <v>㎡</v>
          </cell>
        </row>
        <row r="887">
          <cell r="B887" t="str">
            <v>056-07</v>
          </cell>
          <cell r="C887" t="str">
            <v>内部躯体足場</v>
          </cell>
          <cell r="D887" t="str">
            <v/>
          </cell>
          <cell r="E887" t="str">
            <v>掛払い手間 階高5.7m以上7.4m未満 躯体支保工</v>
          </cell>
          <cell r="G887" t="str">
            <v>㎡</v>
          </cell>
        </row>
        <row r="888">
          <cell r="B888" t="str">
            <v>056-08</v>
          </cell>
          <cell r="C888" t="str">
            <v>内部躯体足場</v>
          </cell>
          <cell r="D888" t="str">
            <v/>
          </cell>
          <cell r="E888" t="str">
            <v>掛払い手間 階高7.4m以上9.1m未満 躯体支保工</v>
          </cell>
          <cell r="G888" t="str">
            <v>㎡</v>
          </cell>
        </row>
        <row r="889">
          <cell r="B889" t="str">
            <v>056-09</v>
          </cell>
          <cell r="C889" t="str">
            <v>内部躯体足場</v>
          </cell>
          <cell r="D889" t="str">
            <v/>
          </cell>
          <cell r="E889" t="str">
            <v>掛払い手間 階高9.1m以上10.8m未満 躯体支保工</v>
          </cell>
          <cell r="G889" t="str">
            <v>㎡</v>
          </cell>
        </row>
        <row r="890">
          <cell r="B890" t="str">
            <v>056-10</v>
          </cell>
          <cell r="C890" t="str">
            <v>内部躯体足場</v>
          </cell>
          <cell r="D890" t="str">
            <v/>
          </cell>
          <cell r="E890" t="str">
            <v>掛払い手間 階高10.8m以上12.5m未満 躯体支保工</v>
          </cell>
          <cell r="G890" t="str">
            <v>㎡</v>
          </cell>
        </row>
        <row r="891">
          <cell r="B891" t="str">
            <v>056-11</v>
          </cell>
          <cell r="C891" t="str">
            <v>内部躯体足場</v>
          </cell>
          <cell r="D891" t="str">
            <v/>
          </cell>
          <cell r="E891" t="str">
            <v>供用1日賃料 修理費含む 階高4.0m以下 鉄筋･型枠足場</v>
          </cell>
          <cell r="G891" t="str">
            <v>㎡</v>
          </cell>
        </row>
        <row r="892">
          <cell r="B892" t="str">
            <v>056-12</v>
          </cell>
          <cell r="C892" t="str">
            <v>内部躯体足場</v>
          </cell>
          <cell r="D892" t="str">
            <v/>
          </cell>
          <cell r="E892" t="str">
            <v>供用1日賃料 修理費含む 階高4.0m超5.0m未満 鉄筋･型枠足場</v>
          </cell>
          <cell r="G892" t="str">
            <v>㎡</v>
          </cell>
        </row>
        <row r="893">
          <cell r="B893" t="str">
            <v>056-13</v>
          </cell>
          <cell r="C893" t="str">
            <v>内部躯体足場</v>
          </cell>
          <cell r="D893" t="str">
            <v/>
          </cell>
          <cell r="E893" t="str">
            <v>供用1日賃料 修理費含む 階高5.0m以上5.7m未満 躯体支保工</v>
          </cell>
          <cell r="G893" t="str">
            <v>㎡</v>
          </cell>
        </row>
        <row r="894">
          <cell r="B894" t="str">
            <v>056-14</v>
          </cell>
          <cell r="C894" t="str">
            <v>内部躯体足場</v>
          </cell>
          <cell r="D894" t="str">
            <v/>
          </cell>
          <cell r="E894" t="str">
            <v>供用1日賃料 修理費含む 階高5.7m以上7.4m未満 躯体支保工</v>
          </cell>
          <cell r="G894" t="str">
            <v>㎡</v>
          </cell>
        </row>
        <row r="895">
          <cell r="B895" t="str">
            <v>057-01</v>
          </cell>
          <cell r="C895" t="str">
            <v>内部躯体足場</v>
          </cell>
          <cell r="D895" t="str">
            <v/>
          </cell>
          <cell r="E895" t="str">
            <v>供用1日賃料 修理費含む 階高7.4m以上9.1m未満 躯体支保工</v>
          </cell>
          <cell r="G895" t="str">
            <v>㎡</v>
          </cell>
        </row>
        <row r="896">
          <cell r="B896" t="str">
            <v>057-02</v>
          </cell>
          <cell r="C896" t="str">
            <v>内部躯体足場</v>
          </cell>
          <cell r="D896" t="str">
            <v/>
          </cell>
          <cell r="E896" t="str">
            <v>供用1日賃料 修理費含む 階高9.1m以上10.8m未満 躯体支保工</v>
          </cell>
          <cell r="G896" t="str">
            <v>㎡</v>
          </cell>
        </row>
        <row r="897">
          <cell r="B897" t="str">
            <v>057-03</v>
          </cell>
          <cell r="C897" t="str">
            <v>内部躯体足場</v>
          </cell>
          <cell r="D897" t="str">
            <v/>
          </cell>
          <cell r="E897" t="str">
            <v>供用1日賃料 修理費含む 階高10.8m以上12.5m未満 躯体支保工</v>
          </cell>
          <cell r="G897" t="str">
            <v>㎡</v>
          </cell>
        </row>
        <row r="898">
          <cell r="B898" t="str">
            <v>057-04</v>
          </cell>
          <cell r="C898" t="str">
            <v>内部躯体足場</v>
          </cell>
          <cell r="D898" t="str">
            <v/>
          </cell>
          <cell r="E898" t="str">
            <v>基本料 修理費含む 階高4.0m超5.0m未満 鉄筋･型枠足場</v>
          </cell>
          <cell r="G898" t="str">
            <v>㎡</v>
          </cell>
        </row>
        <row r="899">
          <cell r="B899" t="str">
            <v>057-05</v>
          </cell>
          <cell r="C899" t="str">
            <v>内部躯体足場</v>
          </cell>
          <cell r="D899" t="str">
            <v/>
          </cell>
          <cell r="E899" t="str">
            <v>基本料 修理費含む 階高4.0m超5.0m未満 鉄筋･型枠足場 転用数1</v>
          </cell>
          <cell r="G899" t="str">
            <v>㎡</v>
          </cell>
        </row>
        <row r="900">
          <cell r="B900" t="str">
            <v>057-06</v>
          </cell>
          <cell r="C900" t="str">
            <v>内部躯体足場</v>
          </cell>
          <cell r="D900" t="str">
            <v/>
          </cell>
          <cell r="E900" t="str">
            <v>基本料 修理費含む 階高4.0m超5.0m未満 鉄筋･型枠足場 転用数2</v>
          </cell>
          <cell r="G900" t="str">
            <v>㎡</v>
          </cell>
        </row>
        <row r="901">
          <cell r="B901" t="str">
            <v>057-07</v>
          </cell>
          <cell r="C901" t="str">
            <v>内部躯体足場</v>
          </cell>
          <cell r="D901" t="str">
            <v/>
          </cell>
          <cell r="E901" t="str">
            <v>基本料 修理費含む 階高4.0m超5.0m未満 鉄筋･型枠足場 転用数3</v>
          </cell>
          <cell r="G901" t="str">
            <v>㎡</v>
          </cell>
        </row>
        <row r="902">
          <cell r="B902" t="str">
            <v>057-08</v>
          </cell>
          <cell r="C902" t="str">
            <v>内部躯体足場</v>
          </cell>
          <cell r="D902" t="str">
            <v/>
          </cell>
          <cell r="E902" t="str">
            <v>基本料 修理費含む 階高4.0m超5.0m未満 鉄筋･型枠足場 転用数4</v>
          </cell>
          <cell r="G902" t="str">
            <v>㎡</v>
          </cell>
        </row>
        <row r="903">
          <cell r="B903" t="str">
            <v>057-09</v>
          </cell>
          <cell r="C903" t="str">
            <v>内部躯体足場</v>
          </cell>
          <cell r="D903" t="str">
            <v/>
          </cell>
          <cell r="E903" t="str">
            <v>基本料 修理費含む 階高4.0m超5.0m未満 鉄筋･型枠足場 転用数5</v>
          </cell>
          <cell r="G903" t="str">
            <v>㎡</v>
          </cell>
        </row>
        <row r="904">
          <cell r="B904" t="str">
            <v>057-10</v>
          </cell>
          <cell r="C904" t="str">
            <v>内部躯体足場</v>
          </cell>
          <cell r="D904" t="str">
            <v/>
          </cell>
          <cell r="E904" t="str">
            <v>基本料 修理費含む 階高4.0m超5.0m未満 鉄筋･型枠足場 転用数6</v>
          </cell>
          <cell r="G904" t="str">
            <v>㎡</v>
          </cell>
        </row>
        <row r="905">
          <cell r="B905" t="str">
            <v>057-11</v>
          </cell>
          <cell r="C905" t="str">
            <v>内部躯体足場</v>
          </cell>
          <cell r="D905" t="str">
            <v/>
          </cell>
          <cell r="E905" t="str">
            <v>基本料 修理費含む 階高4.0m超5.0m未満 鉄筋･型枠足場 転用数7</v>
          </cell>
          <cell r="G905" t="str">
            <v>㎡</v>
          </cell>
        </row>
        <row r="906">
          <cell r="B906" t="str">
            <v>057-12</v>
          </cell>
          <cell r="C906" t="str">
            <v>内部躯体足場</v>
          </cell>
          <cell r="D906" t="str">
            <v/>
          </cell>
          <cell r="E906" t="str">
            <v>基本料 修理費含む 階高4.0m超5.0m未満 鉄筋･型枠足場 転用数8</v>
          </cell>
          <cell r="G906" t="str">
            <v>㎡</v>
          </cell>
        </row>
        <row r="907">
          <cell r="B907" t="str">
            <v>057-13</v>
          </cell>
          <cell r="C907" t="str">
            <v>内部躯体足場</v>
          </cell>
          <cell r="D907" t="str">
            <v/>
          </cell>
          <cell r="E907" t="str">
            <v>基本料 修理費含む 階高4.0m超5.0m未満 鉄筋･型枠足場 転用数9</v>
          </cell>
          <cell r="G907" t="str">
            <v>㎡</v>
          </cell>
        </row>
        <row r="908">
          <cell r="B908" t="str">
            <v>057-14</v>
          </cell>
          <cell r="C908" t="str">
            <v>内部躯体足場</v>
          </cell>
          <cell r="D908" t="str">
            <v/>
          </cell>
          <cell r="E908" t="str">
            <v>基本料 修理費含む 階高4.0m超5.0m未満 鉄筋･型枠足場 転用数10</v>
          </cell>
          <cell r="G908" t="str">
            <v>㎡</v>
          </cell>
        </row>
        <row r="909">
          <cell r="B909" t="str">
            <v>058-01</v>
          </cell>
          <cell r="C909" t="str">
            <v>内部躯体足場</v>
          </cell>
          <cell r="D909" t="str">
            <v/>
          </cell>
          <cell r="E909" t="str">
            <v>基本料 修理費含む 階高5.0m以上5.7m未満 躯体支保工</v>
          </cell>
          <cell r="G909" t="str">
            <v>㎡</v>
          </cell>
        </row>
        <row r="910">
          <cell r="B910" t="str">
            <v>058-02</v>
          </cell>
          <cell r="C910" t="str">
            <v>内部躯体足場</v>
          </cell>
          <cell r="D910" t="str">
            <v/>
          </cell>
          <cell r="E910" t="str">
            <v>基本料 修理費含む 階高5.0m以上5.7m未満 躯体支保工 転用数1</v>
          </cell>
          <cell r="G910" t="str">
            <v>㎡</v>
          </cell>
        </row>
        <row r="911">
          <cell r="B911" t="str">
            <v>058-03</v>
          </cell>
          <cell r="C911" t="str">
            <v>内部躯体足場</v>
          </cell>
          <cell r="E911" t="str">
            <v>基本料 修理費含む 階高5.7m以上7.4m未満 躯体支保工</v>
          </cell>
          <cell r="G911" t="str">
            <v>㎡</v>
          </cell>
        </row>
        <row r="912">
          <cell r="B912" t="str">
            <v>058-04</v>
          </cell>
          <cell r="C912" t="str">
            <v>内部躯体足場</v>
          </cell>
          <cell r="E912" t="str">
            <v>基本料 修理費含む 階高5.7m以上7.4m未満 躯体支保工 転用数1</v>
          </cell>
          <cell r="G912" t="str">
            <v>㎡</v>
          </cell>
        </row>
        <row r="913">
          <cell r="B913" t="str">
            <v>058-05</v>
          </cell>
          <cell r="C913" t="str">
            <v>内部躯体足場</v>
          </cell>
          <cell r="E913" t="str">
            <v>基本料 修理費含む 階高7.4m以上9.1m未満 躯体支保工</v>
          </cell>
          <cell r="G913" t="str">
            <v>㎡</v>
          </cell>
        </row>
        <row r="914">
          <cell r="B914" t="str">
            <v>058-06</v>
          </cell>
          <cell r="C914" t="str">
            <v>内部躯体足場</v>
          </cell>
          <cell r="E914" t="str">
            <v>基本料 修理費含む 階高7.4m以上9.1m未満 躯体支保工 転用数1</v>
          </cell>
          <cell r="G914" t="str">
            <v>㎡</v>
          </cell>
        </row>
        <row r="915">
          <cell r="B915" t="str">
            <v>058-07</v>
          </cell>
          <cell r="C915" t="str">
            <v>内部躯体足場</v>
          </cell>
          <cell r="E915" t="str">
            <v>基本料 修理費含む 階高9.1m以上10.8m未満 躯体支保工</v>
          </cell>
          <cell r="G915" t="str">
            <v>㎡</v>
          </cell>
        </row>
        <row r="916">
          <cell r="B916" t="str">
            <v>058-08</v>
          </cell>
          <cell r="C916" t="str">
            <v>内部躯体足場</v>
          </cell>
          <cell r="E916" t="str">
            <v>基本料 修理費含む 階高9.1m以上10.8m未満 躯体支保工 転用数1</v>
          </cell>
          <cell r="G916" t="str">
            <v>㎡</v>
          </cell>
        </row>
        <row r="917">
          <cell r="B917" t="str">
            <v>058-09</v>
          </cell>
          <cell r="C917" t="str">
            <v>内部躯体足場</v>
          </cell>
          <cell r="E917" t="str">
            <v>基本料 修理費含む 階高10.8m以上12.5m未満 躯体支保工</v>
          </cell>
          <cell r="G917" t="str">
            <v>㎡</v>
          </cell>
        </row>
        <row r="918">
          <cell r="B918" t="str">
            <v>058-10</v>
          </cell>
          <cell r="C918" t="str">
            <v>内部躯体足場</v>
          </cell>
          <cell r="E918" t="str">
            <v>基本料 修理費含む 階高10.8m以上12.5m未満 躯体支保工 転用数1</v>
          </cell>
          <cell r="G918" t="str">
            <v>㎡</v>
          </cell>
        </row>
        <row r="919">
          <cell r="B919" t="str">
            <v>058-11</v>
          </cell>
          <cell r="C919" t="str">
            <v>内部躯体足場</v>
          </cell>
          <cell r="E919" t="str">
            <v>RC造標準日数 修理費含む 階高4.0m以下 鉄筋･型枠足場</v>
          </cell>
          <cell r="G919" t="str">
            <v>㎡</v>
          </cell>
        </row>
        <row r="920">
          <cell r="B920" t="str">
            <v>058-12</v>
          </cell>
          <cell r="C920" t="str">
            <v>内部躯体足場</v>
          </cell>
          <cell r="E920" t="str">
            <v>RC造標準日数 修理費含む 階高4.0m以下 鉄筋･型枠足場 平屋用</v>
          </cell>
          <cell r="G920" t="str">
            <v>㎡</v>
          </cell>
        </row>
        <row r="921">
          <cell r="B921" t="str">
            <v>058-13</v>
          </cell>
          <cell r="C921" t="str">
            <v>内部躯体足場</v>
          </cell>
          <cell r="E921" t="str">
            <v>RC造標準日数 修理費含む 階高4.0m超5.0m未満 鉄筋･型枠足場 平屋用</v>
          </cell>
          <cell r="G921" t="str">
            <v>㎡</v>
          </cell>
        </row>
        <row r="922">
          <cell r="B922" t="str">
            <v>058-14</v>
          </cell>
          <cell r="C922" t="str">
            <v>内部躯体足場</v>
          </cell>
          <cell r="E922" t="str">
            <v>RC造標準日数 修理費含む 階高4.0m超5.0m未満 鉄筋･型枠足場 転用数1</v>
          </cell>
          <cell r="G922" t="str">
            <v>㎡</v>
          </cell>
        </row>
        <row r="923">
          <cell r="B923" t="str">
            <v>059-01</v>
          </cell>
          <cell r="C923" t="str">
            <v>内部躯体足場</v>
          </cell>
          <cell r="E923" t="str">
            <v>RC造標準日数 修理費含む 階高4.0m超5.0m未満 鉄筋･型枠足場 転用数2</v>
          </cell>
          <cell r="G923" t="str">
            <v>㎡</v>
          </cell>
        </row>
        <row r="924">
          <cell r="B924" t="str">
            <v>059-02</v>
          </cell>
          <cell r="C924" t="str">
            <v>内部躯体足場</v>
          </cell>
          <cell r="E924" t="str">
            <v>RC造標準日数 修理費含む 階高4.0m超5.0m未満 鉄筋･型枠足場 転用数3</v>
          </cell>
          <cell r="G924" t="str">
            <v>㎡</v>
          </cell>
        </row>
        <row r="925">
          <cell r="B925" t="str">
            <v>059-03</v>
          </cell>
          <cell r="C925" t="str">
            <v>内部躯体足場</v>
          </cell>
          <cell r="E925" t="str">
            <v>RC造標準日数 修理費含む 階高4.0m超5.0m未満 鉄筋･型枠足場 転用数4</v>
          </cell>
          <cell r="G925" t="str">
            <v>㎡</v>
          </cell>
        </row>
        <row r="926">
          <cell r="B926" t="str">
            <v>059-04</v>
          </cell>
          <cell r="C926" t="str">
            <v>内部躯体足場</v>
          </cell>
          <cell r="E926" t="str">
            <v>RC造標準日数 修理費含む 階高4.0m超5.0m未満 鉄筋･型枠足場 転用数5</v>
          </cell>
          <cell r="G926" t="str">
            <v>㎡</v>
          </cell>
        </row>
        <row r="927">
          <cell r="B927" t="str">
            <v>059-05</v>
          </cell>
          <cell r="C927" t="str">
            <v>内部躯体足場</v>
          </cell>
          <cell r="E927" t="str">
            <v>RC造標準日数 修理費含む 階高4.0m超5.0m未満 鉄筋･型枠足場 転用数6</v>
          </cell>
          <cell r="G927" t="str">
            <v>㎡</v>
          </cell>
        </row>
        <row r="928">
          <cell r="B928" t="str">
            <v>059-06</v>
          </cell>
          <cell r="C928" t="str">
            <v>内部躯体足場</v>
          </cell>
          <cell r="E928" t="str">
            <v>RC造標準日数 修理費含む 階高4.0m超5.0m未満 鉄筋･型枠足場 転用数7</v>
          </cell>
          <cell r="G928" t="str">
            <v>㎡</v>
          </cell>
        </row>
        <row r="929">
          <cell r="B929" t="str">
            <v>059-07</v>
          </cell>
          <cell r="C929" t="str">
            <v>内部躯体足場</v>
          </cell>
          <cell r="E929" t="str">
            <v>RC造標準日数 修理費含む 階高4.0m超5.0m未満 鉄筋･型枠足場 転用数8</v>
          </cell>
          <cell r="G929" t="str">
            <v>㎡</v>
          </cell>
        </row>
        <row r="930">
          <cell r="B930" t="str">
            <v>059-08</v>
          </cell>
          <cell r="C930" t="str">
            <v>内部躯体足場</v>
          </cell>
          <cell r="E930" t="str">
            <v>RC造標準日数 修理費含む 階高4.0m超5.0m未満 鉄筋･型枠足場 転用数9</v>
          </cell>
          <cell r="G930" t="str">
            <v>㎡</v>
          </cell>
        </row>
        <row r="931">
          <cell r="B931" t="str">
            <v>059-09</v>
          </cell>
          <cell r="C931" t="str">
            <v>内部躯体足場</v>
          </cell>
          <cell r="E931" t="str">
            <v>RC造標準日数 修理費含む 階高4.0m超5.0m未満 鉄筋･型枠足場 転用数10</v>
          </cell>
          <cell r="G931" t="str">
            <v>㎡</v>
          </cell>
        </row>
        <row r="932">
          <cell r="B932" t="str">
            <v>059-10</v>
          </cell>
          <cell r="C932" t="str">
            <v>内部躯体足場</v>
          </cell>
          <cell r="E932" t="str">
            <v>RC造標準日数 修理費含む 階高5.0m以上5.7m未満 躯体支保工 転用数1</v>
          </cell>
          <cell r="G932" t="str">
            <v>㎡</v>
          </cell>
        </row>
        <row r="933">
          <cell r="B933" t="str">
            <v>059-11</v>
          </cell>
          <cell r="C933" t="str">
            <v>内部躯体足場</v>
          </cell>
          <cell r="E933" t="str">
            <v>RC造標準日数 修理費含む 階高5.7m以上7.4m未満 躯体支保工 転用数1</v>
          </cell>
          <cell r="G933" t="str">
            <v>㎡</v>
          </cell>
        </row>
        <row r="934">
          <cell r="B934" t="str">
            <v>059-12</v>
          </cell>
          <cell r="C934" t="str">
            <v>内部躯体足場</v>
          </cell>
          <cell r="E934" t="str">
            <v>RC造標準日数 修理費含む 階高7.4m以上9.1m未満 躯体支保工 転用数1</v>
          </cell>
          <cell r="G934" t="str">
            <v>㎡</v>
          </cell>
        </row>
        <row r="935">
          <cell r="B935" t="str">
            <v>059-13</v>
          </cell>
          <cell r="C935" t="str">
            <v>内部躯体足場</v>
          </cell>
          <cell r="E935" t="str">
            <v>RC造標準日数 修理費含む 階高9.1m以上10.8m未満 躯体支保工 転用数1</v>
          </cell>
          <cell r="G935" t="str">
            <v>㎡</v>
          </cell>
        </row>
        <row r="936">
          <cell r="B936" t="str">
            <v>059-14</v>
          </cell>
          <cell r="C936" t="str">
            <v>内部躯体足場</v>
          </cell>
          <cell r="E936" t="str">
            <v>RC造標準日数 修理費含む 階高10.8m以上12.5m未満 躯体支保工 転用数1</v>
          </cell>
          <cell r="G936" t="str">
            <v>㎡</v>
          </cell>
        </row>
        <row r="937">
          <cell r="B937" t="str">
            <v>060-01</v>
          </cell>
          <cell r="C937" t="str">
            <v>内部躯体足場（手すり先行方式）</v>
          </cell>
          <cell r="E937" t="str">
            <v>掛払い手間 階高4.0m超5.0m未満 鉄筋･型枠足場</v>
          </cell>
          <cell r="G937" t="str">
            <v>㎡</v>
          </cell>
        </row>
        <row r="938">
          <cell r="B938" t="str">
            <v>060-02</v>
          </cell>
          <cell r="C938" t="str">
            <v>内部躯体足場（手すり先行方式）</v>
          </cell>
          <cell r="E938" t="str">
            <v>掛払い手間 階高5.0m以上5.7m未満 躯体支保工</v>
          </cell>
          <cell r="G938" t="str">
            <v>㎡</v>
          </cell>
        </row>
        <row r="939">
          <cell r="B939" t="str">
            <v>060-03</v>
          </cell>
          <cell r="C939" t="str">
            <v>内部躯体足場（手すり先行方式）</v>
          </cell>
          <cell r="E939" t="str">
            <v>掛払い手間 階高5.7m以上7.4m未満 躯体支保工</v>
          </cell>
          <cell r="G939" t="str">
            <v>㎡</v>
          </cell>
        </row>
        <row r="940">
          <cell r="B940" t="str">
            <v>060-04</v>
          </cell>
          <cell r="C940" t="str">
            <v>内部躯体足場（手すり先行方式）</v>
          </cell>
          <cell r="E940" t="str">
            <v>掛払い手間 階高7.4m以上9.1m未満 躯体支保工</v>
          </cell>
          <cell r="G940" t="str">
            <v>㎡</v>
          </cell>
        </row>
        <row r="941">
          <cell r="B941" t="str">
            <v>060-05</v>
          </cell>
          <cell r="C941" t="str">
            <v>内部躯体足場（手すり先行方式）</v>
          </cell>
          <cell r="E941" t="str">
            <v>掛払い手間 階高9.1m以上10.8m未満 躯体支保工</v>
          </cell>
          <cell r="G941" t="str">
            <v>㎡</v>
          </cell>
        </row>
        <row r="942">
          <cell r="B942" t="str">
            <v>060-06</v>
          </cell>
          <cell r="C942" t="str">
            <v>内部躯体足場（手すり先行方式）</v>
          </cell>
          <cell r="E942" t="str">
            <v>掛払い手間 階高10.8m以上12.5m未満 躯体支保工</v>
          </cell>
          <cell r="G942" t="str">
            <v>㎡</v>
          </cell>
        </row>
        <row r="943">
          <cell r="B943" t="str">
            <v>060-07</v>
          </cell>
          <cell r="C943" t="str">
            <v>内部躯体足場（手すり先行方式）</v>
          </cell>
          <cell r="E943" t="str">
            <v>供用1日賃料 修理費含む 階高4.0m超5.0m未満 鉄筋･型枠足場</v>
          </cell>
          <cell r="G943" t="str">
            <v>㎡</v>
          </cell>
        </row>
        <row r="944">
          <cell r="B944" t="str">
            <v>060-08</v>
          </cell>
          <cell r="C944" t="str">
            <v>内部躯体足場（手すり先行方式）</v>
          </cell>
          <cell r="E944" t="str">
            <v>供用1日賃料 修理費含む 階高5.0m以上5.7m未満 躯体支保工</v>
          </cell>
          <cell r="G944" t="str">
            <v>㎡</v>
          </cell>
        </row>
        <row r="945">
          <cell r="B945" t="str">
            <v>060-09</v>
          </cell>
          <cell r="C945" t="str">
            <v>内部躯体足場（手すり先行方式）</v>
          </cell>
          <cell r="E945" t="str">
            <v>供用1日賃料 修理費含む 階高5.7m以上7.4m未満 躯体支保工</v>
          </cell>
          <cell r="G945" t="str">
            <v>㎡</v>
          </cell>
        </row>
        <row r="946">
          <cell r="B946" t="str">
            <v>060-10</v>
          </cell>
          <cell r="C946" t="str">
            <v>内部躯体足場（手すり先行方式）</v>
          </cell>
          <cell r="E946" t="str">
            <v>供用1日賃料 修理費含む 階高7.4m以上9.1m未満 躯体支保工</v>
          </cell>
          <cell r="G946" t="str">
            <v>㎡</v>
          </cell>
        </row>
        <row r="947">
          <cell r="B947" t="str">
            <v>060-11</v>
          </cell>
          <cell r="C947" t="str">
            <v>内部躯体足場（手すり先行方式）</v>
          </cell>
          <cell r="E947" t="str">
            <v>供用1日賃料 修理費含む 階高9.1m以上10.8m未満 躯体支保工</v>
          </cell>
          <cell r="G947" t="str">
            <v>㎡</v>
          </cell>
        </row>
        <row r="948">
          <cell r="B948" t="str">
            <v>060-12</v>
          </cell>
          <cell r="C948" t="str">
            <v>内部躯体足場（手すり先行方式）</v>
          </cell>
          <cell r="E948" t="str">
            <v>供用1日賃料 修理費含む 階高10.8m以上12.5m未満 躯体支保工</v>
          </cell>
          <cell r="G948" t="str">
            <v>㎡</v>
          </cell>
        </row>
        <row r="949">
          <cell r="B949" t="str">
            <v>060-13</v>
          </cell>
          <cell r="C949" t="str">
            <v>内部躯体足場（手すり先行方式）</v>
          </cell>
          <cell r="E949" t="str">
            <v>基本料 修理費含む 階高4.0m超5.0m未満 鉄筋･型枠足場</v>
          </cell>
          <cell r="G949" t="str">
            <v>㎡</v>
          </cell>
        </row>
        <row r="950">
          <cell r="B950" t="str">
            <v>060-14</v>
          </cell>
          <cell r="C950" t="str">
            <v>内部躯体足場（手すり先行方式）</v>
          </cell>
          <cell r="E950" t="str">
            <v>基本料 修理費含む 階高4.0m超5.0m未満 鉄筋･型枠足場 転用数1</v>
          </cell>
          <cell r="G950" t="str">
            <v>㎡</v>
          </cell>
        </row>
        <row r="951">
          <cell r="B951" t="str">
            <v>061-01</v>
          </cell>
          <cell r="C951" t="str">
            <v>内部躯体足場（手すり先行方式）</v>
          </cell>
          <cell r="E951" t="str">
            <v>基本料 修理費含む 階高4.0m超5.0m未満 鉄筋･型枠足場 転用数2</v>
          </cell>
          <cell r="G951" t="str">
            <v>㎡</v>
          </cell>
        </row>
        <row r="952">
          <cell r="B952" t="str">
            <v>061-02</v>
          </cell>
          <cell r="C952" t="str">
            <v>内部躯体足場（手すり先行方式）</v>
          </cell>
          <cell r="E952" t="str">
            <v>基本料 修理費含む 階高4.0m超5.0m未満 鉄筋･型枠足場 転用数3</v>
          </cell>
          <cell r="G952" t="str">
            <v>㎡</v>
          </cell>
        </row>
        <row r="953">
          <cell r="B953" t="str">
            <v>061-03</v>
          </cell>
          <cell r="C953" t="str">
            <v>内部躯体足場（手すり先行方式）</v>
          </cell>
          <cell r="E953" t="str">
            <v>基本料 修理費含む 階高4.0m超5.0m未満 鉄筋･型枠足場 転用数4</v>
          </cell>
          <cell r="G953" t="str">
            <v>㎡</v>
          </cell>
        </row>
        <row r="954">
          <cell r="B954" t="str">
            <v>061-04</v>
          </cell>
          <cell r="C954" t="str">
            <v>内部躯体足場（手すり先行方式）</v>
          </cell>
          <cell r="E954" t="str">
            <v>基本料 修理費含む 階高4.0m超5.0m未満 鉄筋･型枠足場 転用数5</v>
          </cell>
          <cell r="G954" t="str">
            <v>㎡</v>
          </cell>
        </row>
        <row r="955">
          <cell r="B955" t="str">
            <v>061-05</v>
          </cell>
          <cell r="C955" t="str">
            <v>内部躯体足場（手すり先行方式）</v>
          </cell>
          <cell r="E955" t="str">
            <v>基本料 修理費含む 階高4.0m超5.0m未満 鉄筋･型枠足場 転用数6</v>
          </cell>
          <cell r="G955" t="str">
            <v>㎡</v>
          </cell>
        </row>
        <row r="956">
          <cell r="B956" t="str">
            <v>061-06</v>
          </cell>
          <cell r="C956" t="str">
            <v>内部躯体足場（手すり先行方式）</v>
          </cell>
          <cell r="E956" t="str">
            <v>基本料 修理費含む 階高4.0m超5.0m未満 鉄筋･型枠足場 転用数7</v>
          </cell>
          <cell r="G956" t="str">
            <v>㎡</v>
          </cell>
        </row>
        <row r="957">
          <cell r="B957" t="str">
            <v>061-07</v>
          </cell>
          <cell r="C957" t="str">
            <v>内部躯体足場（手すり先行方式）</v>
          </cell>
          <cell r="E957" t="str">
            <v>基本料 修理費含む 階高4.0m超5.0m未満 鉄筋･型枠足場 転用数8</v>
          </cell>
          <cell r="G957" t="str">
            <v>㎡</v>
          </cell>
        </row>
        <row r="958">
          <cell r="B958" t="str">
            <v>061-08</v>
          </cell>
          <cell r="C958" t="str">
            <v>内部躯体足場（手すり先行方式）</v>
          </cell>
          <cell r="E958" t="str">
            <v>基本料 修理費含む 階高4.0m超5.0m未満 鉄筋･型枠足場 転用数9</v>
          </cell>
          <cell r="G958" t="str">
            <v>㎡</v>
          </cell>
        </row>
        <row r="959">
          <cell r="B959" t="str">
            <v>061-09</v>
          </cell>
          <cell r="C959" t="str">
            <v>内部躯体足場（手すり先行方式）</v>
          </cell>
          <cell r="E959" t="str">
            <v>基本料 修理費含む 階高4.0m超5.0m未満 鉄筋･型枠足場 転用数10</v>
          </cell>
          <cell r="G959" t="str">
            <v>㎡</v>
          </cell>
        </row>
        <row r="960">
          <cell r="B960" t="str">
            <v>061-10</v>
          </cell>
          <cell r="C960" t="str">
            <v>内部躯体足場（手すり先行方式）</v>
          </cell>
          <cell r="E960" t="str">
            <v>基本料 修理費含む 階高5.0m以上5.7m未満 躯体支保工</v>
          </cell>
          <cell r="G960" t="str">
            <v>㎡</v>
          </cell>
        </row>
        <row r="961">
          <cell r="B961" t="str">
            <v>061-11</v>
          </cell>
          <cell r="C961" t="str">
            <v>内部躯体足場（手すり先行方式）</v>
          </cell>
          <cell r="E961" t="str">
            <v>基本料 修理費含む 階高5.0m以上5.7m未満 躯体支保工 転用数1</v>
          </cell>
          <cell r="G961" t="str">
            <v>㎡</v>
          </cell>
        </row>
        <row r="962">
          <cell r="B962" t="str">
            <v>061-12</v>
          </cell>
          <cell r="C962" t="str">
            <v>内部躯体足場（手すり先行方式）</v>
          </cell>
          <cell r="E962" t="str">
            <v>基本料 修理費含む 階高5.7m以上7.4m未満 躯体支保工</v>
          </cell>
          <cell r="G962" t="str">
            <v>㎡</v>
          </cell>
        </row>
        <row r="963">
          <cell r="B963" t="str">
            <v>061-13</v>
          </cell>
          <cell r="C963" t="str">
            <v>内部躯体足場（手すり先行方式）</v>
          </cell>
          <cell r="E963" t="str">
            <v>基本料 修理費含む 階高5.7m以上7.4m未満 躯体支保工 転用数1</v>
          </cell>
          <cell r="G963" t="str">
            <v>㎡</v>
          </cell>
        </row>
        <row r="964">
          <cell r="B964" t="str">
            <v>061-14</v>
          </cell>
          <cell r="C964" t="str">
            <v>内部躯体足場（手すり先行方式）</v>
          </cell>
          <cell r="E964" t="str">
            <v>基本料 修理費含む 階高7.4m以上9.1m未満 躯体支保工</v>
          </cell>
          <cell r="G964" t="str">
            <v>㎡</v>
          </cell>
        </row>
        <row r="965">
          <cell r="B965" t="str">
            <v>062-01</v>
          </cell>
          <cell r="C965" t="str">
            <v>内部躯体足場（手すり先行方式）</v>
          </cell>
          <cell r="E965" t="str">
            <v>基本料 修理費含む 階高7.4m以上9.1m未満 躯体支保工 転用数1</v>
          </cell>
          <cell r="G965" t="str">
            <v>㎡</v>
          </cell>
        </row>
        <row r="966">
          <cell r="B966" t="str">
            <v>062-02</v>
          </cell>
          <cell r="C966" t="str">
            <v>内部躯体足場（手すり先行方式）</v>
          </cell>
          <cell r="E966" t="str">
            <v>基本料 修理費含む 階高9.1m以上10.8m未満 躯体支保工</v>
          </cell>
          <cell r="G966" t="str">
            <v>㎡</v>
          </cell>
        </row>
        <row r="967">
          <cell r="B967" t="str">
            <v>062-03</v>
          </cell>
          <cell r="C967" t="str">
            <v>内部躯体足場（手すり先行方式）</v>
          </cell>
          <cell r="E967" t="str">
            <v>基本料 修理費含む 階高9.1m以上10.8m未満 躯体支保工 転用数1</v>
          </cell>
          <cell r="G967" t="str">
            <v>㎡</v>
          </cell>
        </row>
        <row r="968">
          <cell r="B968" t="str">
            <v>062-04</v>
          </cell>
          <cell r="C968" t="str">
            <v>内部躯体足場（手すり先行方式）</v>
          </cell>
          <cell r="E968" t="str">
            <v>基本料 修理費含む 階高10.8m以上12.5m未満 躯体支保工</v>
          </cell>
          <cell r="G968" t="str">
            <v>㎡</v>
          </cell>
        </row>
        <row r="969">
          <cell r="B969" t="str">
            <v>062-05</v>
          </cell>
          <cell r="C969" t="str">
            <v>内部躯体足場（手すり先行方式）</v>
          </cell>
          <cell r="E969" t="str">
            <v>基本料 修理費含む 階高10.8m以上12.5m未満 躯体支保工 転用数1</v>
          </cell>
          <cell r="G969" t="str">
            <v>㎡</v>
          </cell>
        </row>
        <row r="970">
          <cell r="B970" t="str">
            <v>062-06</v>
          </cell>
          <cell r="C970" t="str">
            <v>内部躯体足場（手すり先行方式）</v>
          </cell>
          <cell r="E970" t="str">
            <v>RC造標準日数 修理費含む 階高4.0m超5.0m未満 鉄筋･型枠足場 平屋用</v>
          </cell>
          <cell r="G970" t="str">
            <v>㎡</v>
          </cell>
        </row>
        <row r="971">
          <cell r="B971" t="str">
            <v>062-07</v>
          </cell>
          <cell r="C971" t="str">
            <v>内部躯体足場（手すり先行方式）</v>
          </cell>
          <cell r="E971" t="str">
            <v>RC造標準日数 修理費含む 階高4.0m超5.0m未満 鉄筋･型枠足場 転用数1</v>
          </cell>
          <cell r="G971" t="str">
            <v>㎡</v>
          </cell>
        </row>
        <row r="972">
          <cell r="B972" t="str">
            <v>062-08</v>
          </cell>
          <cell r="C972" t="str">
            <v>内部躯体足場（手すり先行方式）</v>
          </cell>
          <cell r="E972" t="str">
            <v>RC造標準日数 修理費含む 階高4.0m超5.0m未満 鉄筋･型枠足場 転用数2</v>
          </cell>
          <cell r="G972" t="str">
            <v>㎡</v>
          </cell>
        </row>
        <row r="973">
          <cell r="B973" t="str">
            <v>062-09</v>
          </cell>
          <cell r="C973" t="str">
            <v>内部躯体足場（手すり先行方式）</v>
          </cell>
          <cell r="E973" t="str">
            <v>RC造標準日数 修理費含む 階高4.0m超5.0m未満 鉄筋･型枠足場 転用数3</v>
          </cell>
          <cell r="G973" t="str">
            <v>㎡</v>
          </cell>
        </row>
        <row r="974">
          <cell r="B974" t="str">
            <v>062-10</v>
          </cell>
          <cell r="C974" t="str">
            <v>内部躯体足場（手すり先行方式）</v>
          </cell>
          <cell r="E974" t="str">
            <v>RC造標準日数 修理費含む 階高4.0m超5.0m未満 鉄筋･型枠足場 転用数4</v>
          </cell>
          <cell r="G974" t="str">
            <v>㎡</v>
          </cell>
        </row>
        <row r="975">
          <cell r="B975" t="str">
            <v>062-11</v>
          </cell>
          <cell r="C975" t="str">
            <v>内部躯体足場（手すり先行方式）</v>
          </cell>
          <cell r="E975" t="str">
            <v>RC造標準日数 修理費含む 階高4.0m超5.0m未満 鉄筋･型枠足場 転用数5</v>
          </cell>
          <cell r="G975" t="str">
            <v>㎡</v>
          </cell>
        </row>
        <row r="976">
          <cell r="B976" t="str">
            <v>062-12</v>
          </cell>
          <cell r="C976" t="str">
            <v>内部躯体足場（手すり先行方式）</v>
          </cell>
          <cell r="E976" t="str">
            <v>RC造標準日数 修理費含む 階高4.0m超5.0m未満 鉄筋･型枠足場 転用数6</v>
          </cell>
          <cell r="G976" t="str">
            <v>㎡</v>
          </cell>
        </row>
        <row r="977">
          <cell r="B977" t="str">
            <v>062-13</v>
          </cell>
          <cell r="C977" t="str">
            <v>内部躯体足場（手すり先行方式）</v>
          </cell>
          <cell r="E977" t="str">
            <v>RC造標準日数 修理費含む 階高4.0m超5.0m未満 鉄筋･型枠足場 転用数7</v>
          </cell>
          <cell r="G977" t="str">
            <v>㎡</v>
          </cell>
        </row>
        <row r="978">
          <cell r="B978" t="str">
            <v>062-14</v>
          </cell>
          <cell r="C978" t="str">
            <v>内部躯体足場（手すり先行方式）</v>
          </cell>
          <cell r="E978" t="str">
            <v>RC造標準日数 修理費含む 階高4.0m超5.0m未満 鉄筋･型枠足場 転用数8</v>
          </cell>
          <cell r="G978" t="str">
            <v>㎡</v>
          </cell>
        </row>
        <row r="979">
          <cell r="B979" t="str">
            <v>063-01</v>
          </cell>
          <cell r="C979" t="str">
            <v>内部躯体足場（手すり先行方式）</v>
          </cell>
          <cell r="E979" t="str">
            <v>RC造標準日数 修理費含む 階高4.0m超5.0m未満 鉄筋･型枠足場 転用数9</v>
          </cell>
          <cell r="G979" t="str">
            <v>㎡</v>
          </cell>
        </row>
        <row r="980">
          <cell r="B980" t="str">
            <v>063-02</v>
          </cell>
          <cell r="C980" t="str">
            <v>内部躯体足場（手すり先行方式）</v>
          </cell>
          <cell r="E980" t="str">
            <v>RC造標準日数 修理費含む 階高4.0m超5.0m未満 鉄筋･型枠足場 転用数10</v>
          </cell>
          <cell r="G980" t="str">
            <v>㎡</v>
          </cell>
        </row>
        <row r="981">
          <cell r="B981" t="str">
            <v>063-03</v>
          </cell>
          <cell r="C981" t="str">
            <v>内部躯体足場（手すり先行方式）</v>
          </cell>
          <cell r="E981" t="str">
            <v>RC造標準日数 修理費含む 階高5.0m以上5.7m未満 躯体支保工 転用数1</v>
          </cell>
          <cell r="G981" t="str">
            <v>㎡</v>
          </cell>
        </row>
        <row r="982">
          <cell r="B982" t="str">
            <v>063-04</v>
          </cell>
          <cell r="C982" t="str">
            <v>内部躯体足場（手すり先行方式）</v>
          </cell>
          <cell r="E982" t="str">
            <v>RC造標準日数 修理費含む 階高5.7m以上7.4m未満 躯体支保工 転用数1</v>
          </cell>
          <cell r="G982" t="str">
            <v>㎡</v>
          </cell>
        </row>
        <row r="983">
          <cell r="B983" t="str">
            <v>063-05</v>
          </cell>
          <cell r="C983" t="str">
            <v>内部躯体足場（手すり先行方式）</v>
          </cell>
          <cell r="E983" t="str">
            <v>RC造標準日数 修理費含む 階高7.4m以上9.1m未満 躯体支保工 転用数1</v>
          </cell>
          <cell r="G983" t="str">
            <v>㎡</v>
          </cell>
        </row>
        <row r="984">
          <cell r="B984" t="str">
            <v>063-06</v>
          </cell>
          <cell r="C984" t="str">
            <v>内部躯体足場（手すり先行方式）</v>
          </cell>
          <cell r="E984" t="str">
            <v>RC造標準日数 修理費含む 階高9.1m以上10.8m未満 躯体支保工 転用数1</v>
          </cell>
          <cell r="G984" t="str">
            <v>㎡</v>
          </cell>
        </row>
        <row r="985">
          <cell r="B985" t="str">
            <v>063-07</v>
          </cell>
          <cell r="C985" t="str">
            <v>内部躯体足場（手すり先行方式）</v>
          </cell>
          <cell r="E985" t="str">
            <v>RC造標準日数 修理費含む 階高10.8m以上12.5m未満 躯体支保工 転用数1</v>
          </cell>
          <cell r="G985" t="str">
            <v>㎡</v>
          </cell>
        </row>
        <row r="986">
          <cell r="B986" t="str">
            <v>063-08</v>
          </cell>
          <cell r="C986" t="str">
            <v>内部仕上足場</v>
          </cell>
          <cell r="E986" t="str">
            <v>掛払い手間 階高4.0m以下 脚立足場</v>
          </cell>
          <cell r="G986" t="str">
            <v>㎡</v>
          </cell>
        </row>
        <row r="987">
          <cell r="B987" t="str">
            <v>063-09</v>
          </cell>
          <cell r="C987" t="str">
            <v>内部仕上足場</v>
          </cell>
          <cell r="E987" t="str">
            <v>掛払い手間 階高4.0m超5.0m未満 枠組棚足場</v>
          </cell>
          <cell r="G987" t="str">
            <v>㎡</v>
          </cell>
        </row>
        <row r="988">
          <cell r="B988" t="str">
            <v>063-10</v>
          </cell>
          <cell r="C988" t="str">
            <v>内部仕上足場</v>
          </cell>
          <cell r="E988" t="str">
            <v>掛払い手間 階高5.0m以上5.7m未満 枠組棚足場</v>
          </cell>
          <cell r="G988" t="str">
            <v>㎡</v>
          </cell>
        </row>
        <row r="989">
          <cell r="B989" t="str">
            <v>063-11</v>
          </cell>
          <cell r="C989" t="str">
            <v>内部仕上足場</v>
          </cell>
          <cell r="E989" t="str">
            <v>掛払い手間 階高5.7m以上7.4m未満 枠組棚足場</v>
          </cell>
          <cell r="G989" t="str">
            <v>㎡</v>
          </cell>
        </row>
        <row r="990">
          <cell r="B990" t="str">
            <v>063-12</v>
          </cell>
          <cell r="C990" t="str">
            <v>内部仕上足場</v>
          </cell>
          <cell r="E990" t="str">
            <v>掛払い手間 階高7.4m以上9.1m未満 枠組棚足場</v>
          </cell>
          <cell r="G990" t="str">
            <v>㎡</v>
          </cell>
        </row>
        <row r="991">
          <cell r="B991" t="str">
            <v>063-13</v>
          </cell>
          <cell r="C991" t="str">
            <v>内部仕上足場</v>
          </cell>
          <cell r="E991" t="str">
            <v>掛払い手間 階高9.1m以上10.8m未満 枠組棚足場</v>
          </cell>
          <cell r="G991" t="str">
            <v>㎡</v>
          </cell>
        </row>
        <row r="992">
          <cell r="B992" t="str">
            <v>063-14</v>
          </cell>
          <cell r="C992" t="str">
            <v>内部仕上足場</v>
          </cell>
          <cell r="E992" t="str">
            <v>掛払い手間 階高10.8m以上12.5m未満 枠組棚足場</v>
          </cell>
          <cell r="G992" t="str">
            <v>㎡</v>
          </cell>
        </row>
        <row r="993">
          <cell r="B993" t="str">
            <v>064-01</v>
          </cell>
          <cell r="C993" t="str">
            <v>内部仕上足場</v>
          </cell>
          <cell r="E993" t="str">
            <v>供用1日賃料 修理費含む 階高4.0m以下 脚立足場</v>
          </cell>
          <cell r="G993" t="str">
            <v>㎡</v>
          </cell>
        </row>
        <row r="994">
          <cell r="B994" t="str">
            <v>064-02</v>
          </cell>
          <cell r="C994" t="str">
            <v>内部仕上足場</v>
          </cell>
          <cell r="E994" t="str">
            <v>供用1日賃料 修理費含む 階高4.0m超5.0m未満 枠組棚足場</v>
          </cell>
          <cell r="G994" t="str">
            <v>㎡</v>
          </cell>
        </row>
        <row r="995">
          <cell r="B995" t="str">
            <v>064-03</v>
          </cell>
          <cell r="C995" t="str">
            <v>内部仕上足場</v>
          </cell>
          <cell r="E995" t="str">
            <v>供用1日賃料 修理費含む 階高5.0m以上5.7m未満 枠組棚足場</v>
          </cell>
          <cell r="G995" t="str">
            <v>㎡</v>
          </cell>
        </row>
        <row r="996">
          <cell r="B996" t="str">
            <v>064-04</v>
          </cell>
          <cell r="C996" t="str">
            <v>内部仕上足場</v>
          </cell>
          <cell r="E996" t="str">
            <v>供用1日賃料 修理費含む 階高5.7m以上7.4m未満 枠組棚足場</v>
          </cell>
          <cell r="G996" t="str">
            <v>㎡</v>
          </cell>
        </row>
        <row r="997">
          <cell r="B997" t="str">
            <v>064-05</v>
          </cell>
          <cell r="C997" t="str">
            <v>内部仕上足場</v>
          </cell>
          <cell r="E997" t="str">
            <v>供用1日賃料 修理費含む 階高7.4m以上9.1m未満 枠組棚足場</v>
          </cell>
          <cell r="G997" t="str">
            <v>㎡</v>
          </cell>
        </row>
        <row r="998">
          <cell r="B998" t="str">
            <v>064-06</v>
          </cell>
          <cell r="C998" t="str">
            <v>内部仕上足場</v>
          </cell>
          <cell r="E998" t="str">
            <v>供用1日賃料 修理費含む 階高9.1m以上10.8m未満 枠組棚足場</v>
          </cell>
          <cell r="G998" t="str">
            <v>㎡</v>
          </cell>
        </row>
        <row r="999">
          <cell r="B999" t="str">
            <v>064-07</v>
          </cell>
          <cell r="C999" t="str">
            <v>内部仕上足場</v>
          </cell>
          <cell r="E999" t="str">
            <v>供用1日賃料 修理費含む 階高10.8m以上12.5m未満 枠組棚足場</v>
          </cell>
          <cell r="G999" t="str">
            <v>㎡</v>
          </cell>
        </row>
        <row r="1000">
          <cell r="B1000" t="str">
            <v>064-08</v>
          </cell>
          <cell r="C1000" t="str">
            <v>内部仕上足場</v>
          </cell>
          <cell r="E1000" t="str">
            <v>基本料 修理費含む 階高4.0m以下 脚立足場</v>
          </cell>
          <cell r="G1000" t="str">
            <v>㎡</v>
          </cell>
        </row>
        <row r="1001">
          <cell r="B1001" t="str">
            <v>064-09</v>
          </cell>
          <cell r="C1001" t="str">
            <v>内部仕上足場</v>
          </cell>
          <cell r="E1001" t="str">
            <v>基本料 修理費含む 階高4.0m以下 脚立足場 転用数1</v>
          </cell>
          <cell r="G1001" t="str">
            <v>㎡</v>
          </cell>
        </row>
        <row r="1002">
          <cell r="B1002" t="str">
            <v>064-10</v>
          </cell>
          <cell r="C1002" t="str">
            <v>内部仕上足場</v>
          </cell>
          <cell r="E1002" t="str">
            <v>基本料 修理費含む 階高4.0m以下 脚立足場 転用数2</v>
          </cell>
          <cell r="G1002" t="str">
            <v>㎡</v>
          </cell>
        </row>
        <row r="1003">
          <cell r="B1003" t="str">
            <v>064-11</v>
          </cell>
          <cell r="C1003" t="str">
            <v>内部仕上足場</v>
          </cell>
          <cell r="E1003" t="str">
            <v>基本料 修理費含む 階高4.0m以下 脚立足場 転用数3</v>
          </cell>
          <cell r="G1003" t="str">
            <v>㎡</v>
          </cell>
        </row>
        <row r="1004">
          <cell r="B1004" t="str">
            <v>064-12</v>
          </cell>
          <cell r="C1004" t="str">
            <v>内部仕上足場</v>
          </cell>
          <cell r="E1004" t="str">
            <v>基本料 修理費含む 階高4.0m以下 脚立足場 転用数4</v>
          </cell>
          <cell r="G1004" t="str">
            <v>㎡</v>
          </cell>
        </row>
        <row r="1005">
          <cell r="B1005" t="str">
            <v>064-13</v>
          </cell>
          <cell r="C1005" t="str">
            <v>内部仕上足場</v>
          </cell>
          <cell r="E1005" t="str">
            <v>基本料 修理費含む 階高4.0m以下 脚立足場 転用数5</v>
          </cell>
          <cell r="G1005" t="str">
            <v>㎡</v>
          </cell>
        </row>
        <row r="1006">
          <cell r="B1006" t="str">
            <v>064-14</v>
          </cell>
          <cell r="C1006" t="str">
            <v>内部仕上足場</v>
          </cell>
          <cell r="E1006" t="str">
            <v>基本料 修理費含む 階高4.0m以下 脚立足場 転用数6</v>
          </cell>
          <cell r="G1006" t="str">
            <v>㎡</v>
          </cell>
        </row>
        <row r="1007">
          <cell r="B1007" t="str">
            <v>065-01</v>
          </cell>
          <cell r="C1007" t="str">
            <v>内部仕上足場</v>
          </cell>
          <cell r="E1007" t="str">
            <v>基本料 修理費含む 階高4.0m以下 脚立足場 転用数7</v>
          </cell>
          <cell r="G1007" t="str">
            <v>㎡</v>
          </cell>
        </row>
        <row r="1008">
          <cell r="B1008" t="str">
            <v>065-02</v>
          </cell>
          <cell r="C1008" t="str">
            <v>内部仕上足場</v>
          </cell>
          <cell r="E1008" t="str">
            <v>基本料 修理費含む 階高4.0m以下 脚立足場 転用数8</v>
          </cell>
          <cell r="G1008" t="str">
            <v>㎡</v>
          </cell>
        </row>
        <row r="1009">
          <cell r="B1009" t="str">
            <v>065-03</v>
          </cell>
          <cell r="C1009" t="str">
            <v>内部仕上足場</v>
          </cell>
          <cell r="E1009" t="str">
            <v>基本料 修理費含む 階高4.0m以下 脚立足場 転用数9</v>
          </cell>
          <cell r="G1009" t="str">
            <v>㎡</v>
          </cell>
        </row>
        <row r="1010">
          <cell r="B1010" t="str">
            <v>065-04</v>
          </cell>
          <cell r="C1010" t="str">
            <v>内部仕上足場</v>
          </cell>
          <cell r="E1010" t="str">
            <v>基本料 修理費含む 階高4.0m以下 脚立足場 転用数10</v>
          </cell>
          <cell r="G1010" t="str">
            <v>㎡</v>
          </cell>
        </row>
        <row r="1011">
          <cell r="B1011" t="str">
            <v>065-05</v>
          </cell>
          <cell r="C1011" t="str">
            <v>内部仕上足場</v>
          </cell>
          <cell r="E1011" t="str">
            <v>基本料 修理費含む 階高4.0m超5.0m未満 枠組棚足場</v>
          </cell>
          <cell r="G1011" t="str">
            <v>㎡</v>
          </cell>
        </row>
        <row r="1012">
          <cell r="B1012" t="str">
            <v>065-06</v>
          </cell>
          <cell r="C1012" t="str">
            <v>内部仕上足場</v>
          </cell>
          <cell r="E1012" t="str">
            <v>基本料 修理費含む 階高4.0m超5.0m未満 枠組棚足場 転用数1</v>
          </cell>
          <cell r="G1012" t="str">
            <v>㎡</v>
          </cell>
        </row>
        <row r="1013">
          <cell r="B1013" t="str">
            <v>065-07</v>
          </cell>
          <cell r="C1013" t="str">
            <v>内部仕上足場</v>
          </cell>
          <cell r="E1013" t="str">
            <v>基本料 修理費含む 階高4.0m超5.0m未満 枠組棚足場 転用数2</v>
          </cell>
          <cell r="G1013" t="str">
            <v>㎡</v>
          </cell>
        </row>
        <row r="1014">
          <cell r="B1014" t="str">
            <v>065-08</v>
          </cell>
          <cell r="C1014" t="str">
            <v>内部仕上足場</v>
          </cell>
          <cell r="E1014" t="str">
            <v>基本料 修理費含む 階高4.0m超5.0m未満 枠組棚足場 転用数3</v>
          </cell>
          <cell r="G1014" t="str">
            <v>㎡</v>
          </cell>
        </row>
        <row r="1015">
          <cell r="B1015" t="str">
            <v>065-09</v>
          </cell>
          <cell r="C1015" t="str">
            <v>内部仕上足場</v>
          </cell>
          <cell r="E1015" t="str">
            <v>基本料 修理費含む 階高4.0m超5.0m未満 枠組棚足場 転用数4</v>
          </cell>
          <cell r="G1015" t="str">
            <v>㎡</v>
          </cell>
        </row>
        <row r="1016">
          <cell r="B1016" t="str">
            <v>065-10</v>
          </cell>
          <cell r="C1016" t="str">
            <v>内部仕上足場</v>
          </cell>
          <cell r="E1016" t="str">
            <v>基本料 修理費含む 階高4.0m超5.0m未満 枠組棚足場 転用数5</v>
          </cell>
          <cell r="G1016" t="str">
            <v>㎡</v>
          </cell>
        </row>
        <row r="1017">
          <cell r="B1017" t="str">
            <v>065-11</v>
          </cell>
          <cell r="C1017" t="str">
            <v>内部仕上足場</v>
          </cell>
          <cell r="E1017" t="str">
            <v>基本料 修理費含む 階高4.0m超5.0m未満 枠組棚足場 転用数6</v>
          </cell>
          <cell r="G1017" t="str">
            <v>㎡</v>
          </cell>
        </row>
        <row r="1018">
          <cell r="B1018" t="str">
            <v>065-12</v>
          </cell>
          <cell r="C1018" t="str">
            <v>内部仕上足場</v>
          </cell>
          <cell r="E1018" t="str">
            <v>基本料 修理費含む 階高4.0m超5.0m未満 枠組棚足場 転用数7</v>
          </cell>
          <cell r="G1018" t="str">
            <v>㎡</v>
          </cell>
        </row>
        <row r="1019">
          <cell r="B1019" t="str">
            <v>065-13</v>
          </cell>
          <cell r="C1019" t="str">
            <v>内部仕上足場</v>
          </cell>
          <cell r="E1019" t="str">
            <v>基本料 修理費含む 階高4.0m超5.0m未満 枠組棚足場 転用数8</v>
          </cell>
          <cell r="G1019" t="str">
            <v>㎡</v>
          </cell>
        </row>
        <row r="1020">
          <cell r="B1020" t="str">
            <v>065-14</v>
          </cell>
          <cell r="C1020" t="str">
            <v>内部仕上足場</v>
          </cell>
          <cell r="E1020" t="str">
            <v>基本料 修理費含む 階高4.0m超5.0m未満 枠組棚足場 転用数9</v>
          </cell>
          <cell r="G1020" t="str">
            <v>㎡</v>
          </cell>
        </row>
        <row r="1021">
          <cell r="B1021" t="str">
            <v>066-01</v>
          </cell>
          <cell r="C1021" t="str">
            <v>内部仕上足場</v>
          </cell>
          <cell r="E1021" t="str">
            <v>基本料 修理費含む 階高4.0m超5.0m未満 枠組棚足場 転用数10</v>
          </cell>
          <cell r="G1021" t="str">
            <v>㎡</v>
          </cell>
        </row>
        <row r="1022">
          <cell r="B1022" t="str">
            <v>066-02</v>
          </cell>
          <cell r="C1022" t="str">
            <v>内部仕上足場</v>
          </cell>
          <cell r="E1022" t="str">
            <v>基本料 修理費含む 階高5.0m以上5.7m未満 枠組棚足場</v>
          </cell>
          <cell r="G1022" t="str">
            <v>㎡</v>
          </cell>
        </row>
        <row r="1023">
          <cell r="B1023" t="str">
            <v>066-03</v>
          </cell>
          <cell r="C1023" t="str">
            <v>内部仕上足場</v>
          </cell>
          <cell r="E1023" t="str">
            <v>基本料 修理費含む 階高5.0m以上5.7m未満 枠組棚足場 転用数1</v>
          </cell>
          <cell r="G1023" t="str">
            <v>㎡</v>
          </cell>
        </row>
        <row r="1024">
          <cell r="B1024" t="str">
            <v>066-04</v>
          </cell>
          <cell r="C1024" t="str">
            <v>内部仕上足場</v>
          </cell>
          <cell r="E1024" t="str">
            <v>基本料 修理費含む 階高5.7m以上7.4m未満 枠組棚足場</v>
          </cell>
          <cell r="G1024" t="str">
            <v>㎡</v>
          </cell>
        </row>
        <row r="1025">
          <cell r="B1025" t="str">
            <v>066-05</v>
          </cell>
          <cell r="C1025" t="str">
            <v>内部仕上足場</v>
          </cell>
          <cell r="E1025" t="str">
            <v>基本料 修理費含む 階高5.7m以上7.4m未満 枠組棚足場 転用数1</v>
          </cell>
          <cell r="G1025" t="str">
            <v>㎡</v>
          </cell>
        </row>
        <row r="1026">
          <cell r="B1026" t="str">
            <v>066-06</v>
          </cell>
          <cell r="C1026" t="str">
            <v>内部仕上足場</v>
          </cell>
          <cell r="E1026" t="str">
            <v>基本料 修理費含む 階高7.4m以上9.1m未満 枠組棚足場</v>
          </cell>
          <cell r="G1026" t="str">
            <v>㎡</v>
          </cell>
        </row>
        <row r="1027">
          <cell r="B1027" t="str">
            <v>066-07</v>
          </cell>
          <cell r="C1027" t="str">
            <v>内部仕上足場</v>
          </cell>
          <cell r="E1027" t="str">
            <v>基本料 修理費含む 階高7.4m以上9.1m未満 枠組棚足場 転用数1</v>
          </cell>
          <cell r="G1027" t="str">
            <v>㎡</v>
          </cell>
        </row>
        <row r="1028">
          <cell r="B1028" t="str">
            <v>066-08</v>
          </cell>
          <cell r="C1028" t="str">
            <v>内部仕上足場</v>
          </cell>
          <cell r="E1028" t="str">
            <v>基本料 修理費含む 階高9.1m以上10.8m未満 枠組棚足場</v>
          </cell>
          <cell r="G1028" t="str">
            <v>㎡</v>
          </cell>
        </row>
        <row r="1029">
          <cell r="B1029" t="str">
            <v>066-09</v>
          </cell>
          <cell r="C1029" t="str">
            <v>内部仕上足場</v>
          </cell>
          <cell r="E1029" t="str">
            <v>基本料 修理費含む 階高9.1m以上10.8m未満 枠組棚足場 転用数1</v>
          </cell>
          <cell r="G1029" t="str">
            <v>㎡</v>
          </cell>
        </row>
        <row r="1030">
          <cell r="B1030" t="str">
            <v>066-10</v>
          </cell>
          <cell r="C1030" t="str">
            <v>内部仕上足場</v>
          </cell>
          <cell r="E1030" t="str">
            <v>基本料 修理費含む 階高10.8m以上12.5m未満 枠組棚足場</v>
          </cell>
          <cell r="G1030" t="str">
            <v>㎡</v>
          </cell>
        </row>
        <row r="1031">
          <cell r="B1031" t="str">
            <v>066-11</v>
          </cell>
          <cell r="C1031" t="str">
            <v>内部仕上足場</v>
          </cell>
          <cell r="E1031" t="str">
            <v>基本料 修理費含む 階高10.8m以上12.5m未満 枠組棚足場 転用数1</v>
          </cell>
          <cell r="G1031" t="str">
            <v>㎡</v>
          </cell>
        </row>
        <row r="1032">
          <cell r="B1032" t="str">
            <v>066-12</v>
          </cell>
          <cell r="C1032" t="str">
            <v>内部仕上足場</v>
          </cell>
          <cell r="E1032" t="str">
            <v>RC造標準日数 修理費含む 階高4.0m以下 脚立足場 平屋用</v>
          </cell>
          <cell r="G1032" t="str">
            <v>㎡</v>
          </cell>
        </row>
        <row r="1033">
          <cell r="B1033" t="str">
            <v>066-13</v>
          </cell>
          <cell r="C1033" t="str">
            <v>内部仕上足場</v>
          </cell>
          <cell r="E1033" t="str">
            <v>RC造標準日数 修理費含む 階高4.0m以下 脚立足場 転用数1</v>
          </cell>
          <cell r="G1033" t="str">
            <v>㎡</v>
          </cell>
        </row>
        <row r="1034">
          <cell r="B1034" t="str">
            <v>066-14</v>
          </cell>
          <cell r="C1034" t="str">
            <v>内部仕上足場</v>
          </cell>
          <cell r="E1034" t="str">
            <v>RC造標準日数 修理費含む 階高4.0m以下 脚立足場 転用数2</v>
          </cell>
          <cell r="G1034" t="str">
            <v>㎡</v>
          </cell>
        </row>
        <row r="1035">
          <cell r="B1035" t="str">
            <v>067-01</v>
          </cell>
          <cell r="C1035" t="str">
            <v>内部仕上足場</v>
          </cell>
          <cell r="E1035" t="str">
            <v>RC造標準日数 修理費含む 階高4.0m以下 脚立足場 転用数3</v>
          </cell>
          <cell r="G1035" t="str">
            <v>㎡</v>
          </cell>
        </row>
        <row r="1036">
          <cell r="B1036" t="str">
            <v>067-02</v>
          </cell>
          <cell r="C1036" t="str">
            <v>内部仕上足場</v>
          </cell>
          <cell r="E1036" t="str">
            <v>RC造標準日数 修理費含む 階高4.0m以下 脚立足場 転用数4</v>
          </cell>
          <cell r="G1036" t="str">
            <v>㎡</v>
          </cell>
        </row>
        <row r="1037">
          <cell r="B1037" t="str">
            <v>067-03</v>
          </cell>
          <cell r="C1037" t="str">
            <v>内部仕上足場</v>
          </cell>
          <cell r="E1037" t="str">
            <v>RC造標準日数 修理費含む 階高4.0m以下 脚立足場 転用数5</v>
          </cell>
          <cell r="G1037" t="str">
            <v>㎡</v>
          </cell>
        </row>
        <row r="1038">
          <cell r="B1038" t="str">
            <v>067-04</v>
          </cell>
          <cell r="C1038" t="str">
            <v>内部仕上足場</v>
          </cell>
          <cell r="E1038" t="str">
            <v>RC造標準日数 修理費含む 階高4.0m以下 脚立足場 転用数6</v>
          </cell>
          <cell r="G1038" t="str">
            <v>㎡</v>
          </cell>
        </row>
        <row r="1039">
          <cell r="B1039" t="str">
            <v>067-05</v>
          </cell>
          <cell r="C1039" t="str">
            <v>内部仕上足場</v>
          </cell>
          <cell r="E1039" t="str">
            <v>RC造標準日数 修理費含む 階高4.0m以下 脚立足場 転用数7</v>
          </cell>
          <cell r="G1039" t="str">
            <v>㎡</v>
          </cell>
        </row>
        <row r="1040">
          <cell r="B1040" t="str">
            <v>067-06</v>
          </cell>
          <cell r="C1040" t="str">
            <v>内部仕上足場</v>
          </cell>
          <cell r="E1040" t="str">
            <v>RC造標準日数 修理費含む 階高4.0m以下 脚立足場 転用数8</v>
          </cell>
          <cell r="G1040" t="str">
            <v>㎡</v>
          </cell>
        </row>
        <row r="1041">
          <cell r="B1041" t="str">
            <v>067-07</v>
          </cell>
          <cell r="C1041" t="str">
            <v>内部仕上足場</v>
          </cell>
          <cell r="E1041" t="str">
            <v>RC造標準日数 修理費含む 階高4.0m以下 脚立足場 転用数9</v>
          </cell>
          <cell r="G1041" t="str">
            <v>㎡</v>
          </cell>
        </row>
        <row r="1042">
          <cell r="B1042" t="str">
            <v>067-08</v>
          </cell>
          <cell r="C1042" t="str">
            <v>内部仕上足場</v>
          </cell>
          <cell r="E1042" t="str">
            <v>RC造標準日数 修理費含む 階高4.0m以下 脚立足場 転用数10</v>
          </cell>
          <cell r="G1042" t="str">
            <v>㎡</v>
          </cell>
        </row>
        <row r="1043">
          <cell r="B1043" t="str">
            <v>067-09</v>
          </cell>
          <cell r="C1043" t="str">
            <v>内部仕上足場</v>
          </cell>
          <cell r="E1043" t="str">
            <v>RC造標準日数 修理費含む 階高4.0m超5.0m未満 枠組棚足場 平屋用</v>
          </cell>
          <cell r="G1043" t="str">
            <v>㎡</v>
          </cell>
        </row>
        <row r="1044">
          <cell r="B1044" t="str">
            <v>067-10</v>
          </cell>
          <cell r="C1044" t="str">
            <v>内部仕上足場</v>
          </cell>
          <cell r="E1044" t="str">
            <v>RC造標準日数 修理費含む 階高4.0m超5.0m未満 枠組棚足場 転用数1</v>
          </cell>
          <cell r="G1044" t="str">
            <v>㎡</v>
          </cell>
        </row>
        <row r="1045">
          <cell r="B1045" t="str">
            <v>067-11</v>
          </cell>
          <cell r="C1045" t="str">
            <v>内部仕上足場</v>
          </cell>
          <cell r="E1045" t="str">
            <v>RC造標準日数 修理費含む 階高4.0m超5.0m未満 枠組棚足場 転用数2</v>
          </cell>
          <cell r="G1045" t="str">
            <v>㎡</v>
          </cell>
        </row>
        <row r="1046">
          <cell r="B1046" t="str">
            <v>067-12</v>
          </cell>
          <cell r="C1046" t="str">
            <v>内部仕上足場</v>
          </cell>
          <cell r="E1046" t="str">
            <v>RC造標準日数 修理費含む 階高4.0m超5.0m未満 枠組棚足場 転用数3</v>
          </cell>
          <cell r="G1046" t="str">
            <v>㎡</v>
          </cell>
        </row>
        <row r="1047">
          <cell r="B1047" t="str">
            <v>067-13</v>
          </cell>
          <cell r="C1047" t="str">
            <v>内部仕上足場</v>
          </cell>
          <cell r="E1047" t="str">
            <v>RC造標準日数 修理費含む 階高4.0m超5.0m未満 枠組棚足場 転用数4</v>
          </cell>
          <cell r="G1047" t="str">
            <v>㎡</v>
          </cell>
        </row>
        <row r="1048">
          <cell r="B1048" t="str">
            <v>067-14</v>
          </cell>
          <cell r="C1048" t="str">
            <v>内部仕上足場</v>
          </cell>
          <cell r="E1048" t="str">
            <v>RC造標準日数 修理費含む 階高4.0m超5.0m未満 枠組棚足場 転用数5</v>
          </cell>
          <cell r="G1048" t="str">
            <v>㎡</v>
          </cell>
        </row>
        <row r="1049">
          <cell r="B1049" t="str">
            <v>068-01</v>
          </cell>
          <cell r="C1049" t="str">
            <v>内部仕上足場</v>
          </cell>
          <cell r="E1049" t="str">
            <v>RC造標準日数 修理費含む 階高4.0m超5.0m未満 枠組棚足場 転用数6</v>
          </cell>
          <cell r="G1049" t="str">
            <v>㎡</v>
          </cell>
        </row>
        <row r="1050">
          <cell r="B1050" t="str">
            <v>068-02</v>
          </cell>
          <cell r="C1050" t="str">
            <v>内部仕上足場</v>
          </cell>
          <cell r="E1050" t="str">
            <v>RC造標準日数 修理費含む 階高4.0m超5.0m未満 枠組棚足場 転用数7</v>
          </cell>
          <cell r="G1050" t="str">
            <v>㎡</v>
          </cell>
        </row>
        <row r="1051">
          <cell r="B1051" t="str">
            <v>068-03</v>
          </cell>
          <cell r="C1051" t="str">
            <v>内部仕上足場</v>
          </cell>
          <cell r="E1051" t="str">
            <v>RC造標準日数 修理費含む 階高4.0m超5.0m未満 枠組棚足場 転用数8</v>
          </cell>
          <cell r="G1051" t="str">
            <v>㎡</v>
          </cell>
        </row>
        <row r="1052">
          <cell r="B1052" t="str">
            <v>068-04</v>
          </cell>
          <cell r="C1052" t="str">
            <v>内部仕上足場</v>
          </cell>
          <cell r="E1052" t="str">
            <v>RC造標準日数 修理費含む 階高4.0m超5.0m未満 枠組棚足場 転用数9</v>
          </cell>
          <cell r="G1052" t="str">
            <v>㎡</v>
          </cell>
        </row>
        <row r="1053">
          <cell r="B1053" t="str">
            <v>068-05</v>
          </cell>
          <cell r="C1053" t="str">
            <v>内部仕上足場</v>
          </cell>
          <cell r="E1053" t="str">
            <v>RC造標準日数 修理費含む 階高4.0m超5.0m未満 枠組棚足場 転用数10</v>
          </cell>
          <cell r="G1053" t="str">
            <v>㎡</v>
          </cell>
        </row>
        <row r="1054">
          <cell r="B1054" t="str">
            <v>068-06</v>
          </cell>
          <cell r="C1054" t="str">
            <v>内部仕上足場</v>
          </cell>
          <cell r="E1054" t="str">
            <v>RC造標準日数 修理費含む 階高5.0m以上5.7m未満 枠組棚足場 平屋用</v>
          </cell>
          <cell r="G1054" t="str">
            <v>㎡</v>
          </cell>
        </row>
        <row r="1055">
          <cell r="B1055" t="str">
            <v>068-07</v>
          </cell>
          <cell r="C1055" t="str">
            <v>内部仕上足場</v>
          </cell>
          <cell r="E1055" t="str">
            <v>RC造標準日数 修理費含む 階高5.0m以上5.7m未満 枠組棚足場 転用数1</v>
          </cell>
          <cell r="G1055" t="str">
            <v>㎡</v>
          </cell>
        </row>
        <row r="1056">
          <cell r="B1056" t="str">
            <v>068-08</v>
          </cell>
          <cell r="C1056" t="str">
            <v>内部仕上足場</v>
          </cell>
          <cell r="E1056" t="str">
            <v>RC造標準日数 修理費含む 階高5.7m以上7.4m未満 枠組棚足場 平屋用</v>
          </cell>
          <cell r="G1056" t="str">
            <v>㎡</v>
          </cell>
        </row>
        <row r="1057">
          <cell r="B1057" t="str">
            <v>068-09</v>
          </cell>
          <cell r="C1057" t="str">
            <v>内部仕上足場</v>
          </cell>
          <cell r="E1057" t="str">
            <v>RC造標準日数 修理費含む 階高5.7m以上7.4m未満 枠組棚足場 転用数1</v>
          </cell>
          <cell r="G1057" t="str">
            <v>㎡</v>
          </cell>
        </row>
        <row r="1058">
          <cell r="B1058" t="str">
            <v>068-10</v>
          </cell>
          <cell r="C1058" t="str">
            <v>内部仕上足場</v>
          </cell>
          <cell r="E1058" t="str">
            <v>RC造標準日数 修理費含む 階高7.4m以上9.1m未満 枠組棚足場 平屋用</v>
          </cell>
          <cell r="G1058" t="str">
            <v>㎡</v>
          </cell>
        </row>
        <row r="1059">
          <cell r="B1059" t="str">
            <v>068-11</v>
          </cell>
          <cell r="C1059" t="str">
            <v>内部仕上足場</v>
          </cell>
          <cell r="E1059" t="str">
            <v>RC造標準日数 修理費含む 階高7.4m以上9.1m未満 枠組棚足場 転用数1</v>
          </cell>
          <cell r="G1059" t="str">
            <v>㎡</v>
          </cell>
        </row>
        <row r="1060">
          <cell r="B1060" t="str">
            <v>068-12</v>
          </cell>
          <cell r="C1060" t="str">
            <v>内部仕上足場</v>
          </cell>
          <cell r="E1060" t="str">
            <v>RC造標準日数 修理費含む 階高9.1m以上10.8m未満 枠組棚足場 平屋用</v>
          </cell>
          <cell r="G1060" t="str">
            <v>㎡</v>
          </cell>
        </row>
        <row r="1061">
          <cell r="B1061" t="str">
            <v>068-13</v>
          </cell>
          <cell r="C1061" t="str">
            <v>内部仕上足場</v>
          </cell>
          <cell r="E1061" t="str">
            <v>RC造標準日数 修理費含む 階高9.1m以上10.8m未満 枠組棚足場 転用数1</v>
          </cell>
          <cell r="G1061" t="str">
            <v>㎡</v>
          </cell>
        </row>
        <row r="1062">
          <cell r="B1062" t="str">
            <v>068-14</v>
          </cell>
          <cell r="C1062" t="str">
            <v>内部仕上足場</v>
          </cell>
          <cell r="E1062" t="str">
            <v>RC造標準日数 修理費含む 階高10.8m以上12.5m未満 枠組棚足場 平屋用</v>
          </cell>
          <cell r="G1062" t="str">
            <v>㎡</v>
          </cell>
        </row>
        <row r="1063">
          <cell r="B1063" t="str">
            <v>069-01</v>
          </cell>
          <cell r="C1063" t="str">
            <v>内部仕上足場</v>
          </cell>
          <cell r="E1063" t="str">
            <v>RC造標準日数 修理費含む 階高10.8m以上12.5m未満 枠組棚足場 転用数1</v>
          </cell>
          <cell r="G1063" t="str">
            <v>㎡</v>
          </cell>
        </row>
        <row r="1064">
          <cell r="B1064" t="str">
            <v>069-02</v>
          </cell>
          <cell r="C1064" t="str">
            <v>内部仕上足場（手すり先行方式）</v>
          </cell>
          <cell r="E1064" t="str">
            <v>掛払い手間 階高4.0m超5.0m未満 枠組棚足場</v>
          </cell>
          <cell r="G1064" t="str">
            <v>㎡</v>
          </cell>
        </row>
        <row r="1065">
          <cell r="B1065" t="str">
            <v>069-03</v>
          </cell>
          <cell r="C1065" t="str">
            <v>内部仕上足場（手すり先行方式）</v>
          </cell>
          <cell r="E1065" t="str">
            <v>掛払い手間 階高5.0m以上5.7m未満 枠組棚足場</v>
          </cell>
          <cell r="G1065" t="str">
            <v>㎡</v>
          </cell>
        </row>
        <row r="1066">
          <cell r="B1066" t="str">
            <v>069-04</v>
          </cell>
          <cell r="C1066" t="str">
            <v>内部仕上足場（手すり先行方式）</v>
          </cell>
          <cell r="E1066" t="str">
            <v>掛払い手間 階高5.7m以上7.4m未満 枠組棚足場</v>
          </cell>
          <cell r="G1066" t="str">
            <v>㎡</v>
          </cell>
        </row>
        <row r="1067">
          <cell r="B1067" t="str">
            <v>069-05</v>
          </cell>
          <cell r="C1067" t="str">
            <v>内部仕上足場（手すり先行方式）</v>
          </cell>
          <cell r="E1067" t="str">
            <v>掛払い手間 階高7.4m以上9.1m未満 枠組棚足場</v>
          </cell>
          <cell r="G1067" t="str">
            <v>㎡</v>
          </cell>
        </row>
        <row r="1068">
          <cell r="B1068" t="str">
            <v>069-06</v>
          </cell>
          <cell r="C1068" t="str">
            <v>内部仕上足場（手すり先行方式）</v>
          </cell>
          <cell r="E1068" t="str">
            <v>掛払い手間 階高9.1m以上10.8m未満 枠組棚足場</v>
          </cell>
          <cell r="G1068" t="str">
            <v>㎡</v>
          </cell>
        </row>
        <row r="1069">
          <cell r="B1069" t="str">
            <v>069-07</v>
          </cell>
          <cell r="C1069" t="str">
            <v>内部仕上足場（手すり先行方式）</v>
          </cell>
          <cell r="E1069" t="str">
            <v>掛払い手間 階高10.8m以上12.5m未満 枠組棚足場</v>
          </cell>
          <cell r="G1069" t="str">
            <v>㎡</v>
          </cell>
        </row>
        <row r="1070">
          <cell r="B1070" t="str">
            <v>069-08</v>
          </cell>
          <cell r="C1070" t="str">
            <v>内部仕上足場（手すり先行方式）</v>
          </cell>
          <cell r="E1070" t="str">
            <v>供用1日賃料 修理費含む 階高4.0m超5.0m未満 枠組棚足場</v>
          </cell>
          <cell r="G1070" t="str">
            <v>㎡</v>
          </cell>
        </row>
        <row r="1071">
          <cell r="B1071" t="str">
            <v>069-09</v>
          </cell>
          <cell r="C1071" t="str">
            <v>内部仕上足場（手すり先行方式）</v>
          </cell>
          <cell r="E1071" t="str">
            <v>供用1日賃料 修理費含む 階高5.0m以上5.7m未満 枠組棚足場</v>
          </cell>
          <cell r="G1071" t="str">
            <v>㎡</v>
          </cell>
        </row>
        <row r="1072">
          <cell r="B1072" t="str">
            <v>069-10</v>
          </cell>
          <cell r="C1072" t="str">
            <v>内部仕上足場（手すり先行方式）</v>
          </cell>
          <cell r="E1072" t="str">
            <v>供用1日賃料 修理費含む 階高5.7m以上7.4m未満 枠組棚足場</v>
          </cell>
          <cell r="G1072" t="str">
            <v>㎡</v>
          </cell>
        </row>
        <row r="1073">
          <cell r="B1073" t="str">
            <v>069-11</v>
          </cell>
          <cell r="C1073" t="str">
            <v>内部仕上足場（手すり先行方式）</v>
          </cell>
          <cell r="E1073" t="str">
            <v>供用1日賃料 修理費含む 階高7.4m以上9.1m未満 枠組棚足場</v>
          </cell>
          <cell r="G1073" t="str">
            <v>㎡</v>
          </cell>
        </row>
        <row r="1074">
          <cell r="B1074" t="str">
            <v>069-12</v>
          </cell>
          <cell r="C1074" t="str">
            <v>内部仕上足場（手すり先行方式）</v>
          </cell>
          <cell r="E1074" t="str">
            <v>供用1日賃料 修理費含む 階高9.1m以上10.8m未満 枠組棚足場</v>
          </cell>
          <cell r="G1074" t="str">
            <v>㎡</v>
          </cell>
        </row>
        <row r="1075">
          <cell r="B1075" t="str">
            <v>069-13</v>
          </cell>
          <cell r="C1075" t="str">
            <v>内部仕上足場（手すり先行方式）</v>
          </cell>
          <cell r="E1075" t="str">
            <v>供用1日賃料 修理費含む 階高10.8m以上12.5m未満 枠組棚足場</v>
          </cell>
          <cell r="G1075" t="str">
            <v>㎡</v>
          </cell>
        </row>
        <row r="1076">
          <cell r="B1076" t="str">
            <v>069-14</v>
          </cell>
          <cell r="C1076" t="str">
            <v>内部仕上足場（手すり先行方式）</v>
          </cell>
          <cell r="E1076" t="str">
            <v>基本料 修理費含む 階高4.0m超5.0m未満 枠組棚足場</v>
          </cell>
          <cell r="G1076" t="str">
            <v>㎡</v>
          </cell>
        </row>
        <row r="1077">
          <cell r="B1077" t="str">
            <v>070-01</v>
          </cell>
          <cell r="C1077" t="str">
            <v>内部仕上足場（手すり先行方式）</v>
          </cell>
          <cell r="E1077" t="str">
            <v>基本料 修理費含む 階高4.0m超5.0m未満 枠組棚足場 転用数1</v>
          </cell>
          <cell r="G1077" t="str">
            <v>㎡</v>
          </cell>
        </row>
        <row r="1078">
          <cell r="B1078" t="str">
            <v>070-02</v>
          </cell>
          <cell r="C1078" t="str">
            <v>内部仕上足場（手すり先行方式）</v>
          </cell>
          <cell r="E1078" t="str">
            <v>基本料 修理費含む 階高4.0m超5.0m未満 枠組棚足場 転用数2</v>
          </cell>
          <cell r="G1078" t="str">
            <v>㎡</v>
          </cell>
        </row>
        <row r="1079">
          <cell r="B1079" t="str">
            <v>070-03</v>
          </cell>
          <cell r="C1079" t="str">
            <v>内部仕上足場（手すり先行方式）</v>
          </cell>
          <cell r="E1079" t="str">
            <v>基本料 修理費含む 階高4.0m超5.0m未満 枠組棚足場 転用数3</v>
          </cell>
          <cell r="G1079" t="str">
            <v>㎡</v>
          </cell>
        </row>
        <row r="1080">
          <cell r="B1080" t="str">
            <v>070-04</v>
          </cell>
          <cell r="C1080" t="str">
            <v>内部仕上足場（手すり先行方式）</v>
          </cell>
          <cell r="E1080" t="str">
            <v>基本料 修理費含む 階高4.0m超5.0m未満 枠組棚足場 転用数4</v>
          </cell>
          <cell r="G1080" t="str">
            <v>㎡</v>
          </cell>
        </row>
        <row r="1081">
          <cell r="B1081" t="str">
            <v>070-05</v>
          </cell>
          <cell r="C1081" t="str">
            <v>内部仕上足場（手すり先行方式）</v>
          </cell>
          <cell r="E1081" t="str">
            <v>基本料 修理費含む 階高4.0m超5.0m未満 枠組棚足場 転用数5</v>
          </cell>
          <cell r="G1081" t="str">
            <v>㎡</v>
          </cell>
        </row>
        <row r="1082">
          <cell r="B1082" t="str">
            <v>070-06</v>
          </cell>
          <cell r="C1082" t="str">
            <v>内部仕上足場（手すり先行方式）</v>
          </cell>
          <cell r="E1082" t="str">
            <v>基本料 修理費含む 階高4.0m超5.0m未満 枠組棚足場 転用数6</v>
          </cell>
          <cell r="G1082" t="str">
            <v>㎡</v>
          </cell>
        </row>
        <row r="1083">
          <cell r="B1083" t="str">
            <v>070-07</v>
          </cell>
          <cell r="C1083" t="str">
            <v>内部仕上足場（手すり先行方式）</v>
          </cell>
          <cell r="E1083" t="str">
            <v>基本料 修理費含む 階高4.0m超5.0m未満 枠組棚足場 転用数7</v>
          </cell>
          <cell r="G1083" t="str">
            <v>㎡</v>
          </cell>
        </row>
        <row r="1084">
          <cell r="B1084" t="str">
            <v>070-08</v>
          </cell>
          <cell r="C1084" t="str">
            <v>内部仕上足場（手すり先行方式）</v>
          </cell>
          <cell r="E1084" t="str">
            <v>基本料 修理費含む 階高4.0m超5.0m未満 枠組棚足場 転用数8</v>
          </cell>
          <cell r="G1084" t="str">
            <v>㎡</v>
          </cell>
        </row>
        <row r="1085">
          <cell r="B1085" t="str">
            <v>070-09</v>
          </cell>
          <cell r="C1085" t="str">
            <v>内部仕上足場（手すり先行方式）</v>
          </cell>
          <cell r="E1085" t="str">
            <v>基本料 修理費含む 階高4.0m超5.0m未満 枠組棚足場 転用数9</v>
          </cell>
          <cell r="G1085" t="str">
            <v>㎡</v>
          </cell>
        </row>
        <row r="1086">
          <cell r="B1086" t="str">
            <v>070-10</v>
          </cell>
          <cell r="C1086" t="str">
            <v>内部仕上足場（手すり先行方式）</v>
          </cell>
          <cell r="E1086" t="str">
            <v>基本料 修理費含む 階高4.0m超5.0m未満 枠組棚足場 転用数10</v>
          </cell>
          <cell r="G1086" t="str">
            <v>㎡</v>
          </cell>
        </row>
        <row r="1087">
          <cell r="B1087" t="str">
            <v>070-11</v>
          </cell>
          <cell r="C1087" t="str">
            <v>内部仕上足場（手すり先行方式）</v>
          </cell>
          <cell r="E1087" t="str">
            <v>基本料 修理費含む 階高5.0m以上5.7m未満 枠組棚足場</v>
          </cell>
          <cell r="G1087" t="str">
            <v>㎡</v>
          </cell>
        </row>
        <row r="1088">
          <cell r="B1088" t="str">
            <v>070-12</v>
          </cell>
          <cell r="C1088" t="str">
            <v>内部仕上足場（手すり先行方式）</v>
          </cell>
          <cell r="E1088" t="str">
            <v>基本料 修理費含む 階高5.0m以上5.7m未満 枠組棚足場 転用数1</v>
          </cell>
          <cell r="G1088" t="str">
            <v>㎡</v>
          </cell>
        </row>
        <row r="1089">
          <cell r="B1089" t="str">
            <v>070-13</v>
          </cell>
          <cell r="C1089" t="str">
            <v>内部仕上足場（手すり先行方式）</v>
          </cell>
          <cell r="E1089" t="str">
            <v>基本料 修理費含む 階高5.7m以上7.4m未満 枠組棚足場</v>
          </cell>
          <cell r="G1089" t="str">
            <v>㎡</v>
          </cell>
        </row>
        <row r="1090">
          <cell r="B1090" t="str">
            <v>070-14</v>
          </cell>
          <cell r="C1090" t="str">
            <v>内部仕上足場（手すり先行方式）</v>
          </cell>
          <cell r="E1090" t="str">
            <v>基本料 修理費含む 階高5.7m以上7.4m未満 枠組棚足場 転用数1</v>
          </cell>
          <cell r="G1090" t="str">
            <v>㎡</v>
          </cell>
        </row>
        <row r="1091">
          <cell r="B1091" t="str">
            <v>071-01</v>
          </cell>
          <cell r="C1091" t="str">
            <v>内部仕上足場（手すり先行方式）</v>
          </cell>
          <cell r="E1091" t="str">
            <v>基本料 修理費含む 階高7.4m以上9.1m未満 枠組棚足場</v>
          </cell>
          <cell r="G1091" t="str">
            <v>㎡</v>
          </cell>
        </row>
        <row r="1092">
          <cell r="B1092" t="str">
            <v>071-02</v>
          </cell>
          <cell r="C1092" t="str">
            <v>内部仕上足場（手すり先行方式）</v>
          </cell>
          <cell r="E1092" t="str">
            <v>基本料 修理費含む 階高7.4m以上9.1m未満 枠組棚足場 転用数1</v>
          </cell>
          <cell r="G1092" t="str">
            <v>㎡</v>
          </cell>
        </row>
        <row r="1093">
          <cell r="B1093" t="str">
            <v>071-03</v>
          </cell>
          <cell r="C1093" t="str">
            <v>内部仕上足場（手すり先行方式）</v>
          </cell>
          <cell r="E1093" t="str">
            <v>基本料 修理費含む 階高9.1m以上10.8m未満 枠組棚足場</v>
          </cell>
          <cell r="G1093" t="str">
            <v>㎡</v>
          </cell>
        </row>
        <row r="1094">
          <cell r="B1094" t="str">
            <v>071-04</v>
          </cell>
          <cell r="C1094" t="str">
            <v>内部仕上足場（手すり先行方式）</v>
          </cell>
          <cell r="E1094" t="str">
            <v>基本料 修理費含む 階高9.1m以上10.8m未満 枠組棚足場 転用数1</v>
          </cell>
          <cell r="G1094" t="str">
            <v>㎡</v>
          </cell>
        </row>
        <row r="1095">
          <cell r="B1095" t="str">
            <v>071-05</v>
          </cell>
          <cell r="C1095" t="str">
            <v>内部仕上足場（手すり先行方式）</v>
          </cell>
          <cell r="E1095" t="str">
            <v>基本料 修理費含む 階高10.8m以上12.5m未満 枠組棚足場</v>
          </cell>
          <cell r="G1095" t="str">
            <v>㎡</v>
          </cell>
        </row>
        <row r="1096">
          <cell r="B1096" t="str">
            <v>071-06</v>
          </cell>
          <cell r="C1096" t="str">
            <v>内部仕上足場（手すり先行方式）</v>
          </cell>
          <cell r="E1096" t="str">
            <v>基本料 修理費含む 階高10.8m以上12.5m未満 枠組棚足場 転用数1</v>
          </cell>
          <cell r="G1096" t="str">
            <v>㎡</v>
          </cell>
        </row>
        <row r="1097">
          <cell r="B1097" t="str">
            <v>071-07</v>
          </cell>
          <cell r="C1097" t="str">
            <v>内部仕上足場（手すり先行方式）</v>
          </cell>
          <cell r="E1097" t="str">
            <v>RC造標準日数 修理費含む 階高4.0m超5.0m未満 枠組棚足場 平屋用</v>
          </cell>
          <cell r="G1097" t="str">
            <v>㎡</v>
          </cell>
        </row>
        <row r="1098">
          <cell r="B1098" t="str">
            <v>071-08</v>
          </cell>
          <cell r="C1098" t="str">
            <v>内部仕上足場（手すり先行方式）</v>
          </cell>
          <cell r="E1098" t="str">
            <v>RC造標準日数 修理費含む 階高4.0m超5.0m未満 枠組棚足場 転用数1</v>
          </cell>
          <cell r="G1098" t="str">
            <v>㎡</v>
          </cell>
        </row>
        <row r="1099">
          <cell r="B1099" t="str">
            <v>071-09</v>
          </cell>
          <cell r="C1099" t="str">
            <v>内部仕上足場（手すり先行方式）</v>
          </cell>
          <cell r="E1099" t="str">
            <v>RC造標準日数 修理費含む 階高4.0m超5.0m未満 枠組棚足場 転用数2</v>
          </cell>
          <cell r="G1099" t="str">
            <v>㎡</v>
          </cell>
        </row>
        <row r="1100">
          <cell r="B1100" t="str">
            <v>071-10</v>
          </cell>
          <cell r="C1100" t="str">
            <v>内部仕上足場（手すり先行方式）</v>
          </cell>
          <cell r="E1100" t="str">
            <v>RC造標準日数 修理費含む 階高4.0m超5.0m未満 枠組棚足場 転用数3</v>
          </cell>
          <cell r="G1100" t="str">
            <v>㎡</v>
          </cell>
        </row>
        <row r="1101">
          <cell r="B1101" t="str">
            <v>071-11</v>
          </cell>
          <cell r="C1101" t="str">
            <v>内部仕上足場（手すり先行方式）</v>
          </cell>
          <cell r="E1101" t="str">
            <v>RC造標準日数 修理費含む 階高4.0m超5.0m未満 枠組棚足場 転用数4</v>
          </cell>
          <cell r="G1101" t="str">
            <v>㎡</v>
          </cell>
        </row>
        <row r="1102">
          <cell r="B1102" t="str">
            <v>071-12</v>
          </cell>
          <cell r="C1102" t="str">
            <v>内部仕上足場（手すり先行方式）</v>
          </cell>
          <cell r="E1102" t="str">
            <v>RC造標準日数 修理費含む 階高4.0m超5.0m未満 枠組棚足場 転用数5</v>
          </cell>
          <cell r="G1102" t="str">
            <v>㎡</v>
          </cell>
        </row>
        <row r="1103">
          <cell r="B1103" t="str">
            <v>071-13</v>
          </cell>
          <cell r="C1103" t="str">
            <v>内部仕上足場（手すり先行方式）</v>
          </cell>
          <cell r="E1103" t="str">
            <v>RC造標準日数 修理費含む 階高4.0m超5.0m未満 枠組棚足場 転用数6</v>
          </cell>
          <cell r="G1103" t="str">
            <v>㎡</v>
          </cell>
        </row>
        <row r="1104">
          <cell r="B1104" t="str">
            <v>071-14</v>
          </cell>
          <cell r="C1104" t="str">
            <v>内部仕上足場（手すり先行方式）</v>
          </cell>
          <cell r="E1104" t="str">
            <v>RC造標準日数 修理費含む 階高4.0m超5.0m未満 枠組棚足場 転用数7</v>
          </cell>
          <cell r="G1104" t="str">
            <v>㎡</v>
          </cell>
        </row>
        <row r="1105">
          <cell r="B1105" t="str">
            <v>072-01</v>
          </cell>
          <cell r="C1105" t="str">
            <v>内部仕上足場（手すり先行方式）</v>
          </cell>
          <cell r="E1105" t="str">
            <v>RC造標準日数 修理費含む 階高4.0m超5.0m未満 枠組棚足場 転用数8</v>
          </cell>
          <cell r="G1105" t="str">
            <v>㎡</v>
          </cell>
        </row>
        <row r="1106">
          <cell r="B1106" t="str">
            <v>072-02</v>
          </cell>
          <cell r="C1106" t="str">
            <v>内部仕上足場（手すり先行方式）</v>
          </cell>
          <cell r="E1106" t="str">
            <v>RC造標準日数 修理費含む 階高4.0m超5.0m未満 枠組棚足場 転用数9</v>
          </cell>
          <cell r="G1106" t="str">
            <v>㎡</v>
          </cell>
        </row>
        <row r="1107">
          <cell r="B1107" t="str">
            <v>072-03</v>
          </cell>
          <cell r="C1107" t="str">
            <v>内部仕上足場（手すり先行方式）</v>
          </cell>
          <cell r="E1107" t="str">
            <v>RC造標準日数 修理費含む 階高4.0m超5.0m未満 枠組棚足場 転用数10</v>
          </cell>
          <cell r="G1107" t="str">
            <v>㎡</v>
          </cell>
        </row>
        <row r="1108">
          <cell r="B1108" t="str">
            <v>072-04</v>
          </cell>
          <cell r="C1108" t="str">
            <v>内部仕上足場（手すり先行方式）</v>
          </cell>
          <cell r="E1108" t="str">
            <v>RC造標準日数 修理費含む 階高5.0m以上5.7m未満 枠組棚足場 平屋用</v>
          </cell>
          <cell r="G1108" t="str">
            <v>㎡</v>
          </cell>
        </row>
        <row r="1109">
          <cell r="B1109" t="str">
            <v>072-05</v>
          </cell>
          <cell r="C1109" t="str">
            <v>内部仕上足場（手すり先行方式）</v>
          </cell>
          <cell r="E1109" t="str">
            <v>RC造標準日数 修理費含む 階高5.0m以上5.7m未満 枠組棚足場 転用数1</v>
          </cell>
          <cell r="G1109" t="str">
            <v>㎡</v>
          </cell>
        </row>
        <row r="1110">
          <cell r="B1110" t="str">
            <v>072-06</v>
          </cell>
          <cell r="C1110" t="str">
            <v>内部仕上足場（手すり先行方式）</v>
          </cell>
          <cell r="E1110" t="str">
            <v>RC造標準日数 修理費含む 階高5.7m以上7.4m未満 枠組棚足場 平屋用</v>
          </cell>
          <cell r="G1110" t="str">
            <v>㎡</v>
          </cell>
        </row>
        <row r="1111">
          <cell r="B1111" t="str">
            <v>072-07</v>
          </cell>
          <cell r="C1111" t="str">
            <v>内部仕上足場（手すり先行方式）</v>
          </cell>
          <cell r="E1111" t="str">
            <v>RC造標準日数 修理費含む 階高5.7m以上7.4m未満 枠組棚足場 転用数1</v>
          </cell>
          <cell r="G1111" t="str">
            <v>㎡</v>
          </cell>
        </row>
        <row r="1112">
          <cell r="B1112" t="str">
            <v>072-08</v>
          </cell>
          <cell r="C1112" t="str">
            <v>内部仕上足場（手すり先行方式）</v>
          </cell>
          <cell r="E1112" t="str">
            <v>RC造標準日数 修理費含む 階高7.4m以上9.1m未満 枠組棚足場 平屋用</v>
          </cell>
          <cell r="G1112" t="str">
            <v>㎡</v>
          </cell>
        </row>
        <row r="1113">
          <cell r="B1113" t="str">
            <v>072-09</v>
          </cell>
          <cell r="C1113" t="str">
            <v>内部仕上足場（手すり先行方式）</v>
          </cell>
          <cell r="E1113" t="str">
            <v>RC造標準日数 修理費含む 階高7.4m以上9.1m未満 枠組棚足場 転用数1</v>
          </cell>
          <cell r="G1113" t="str">
            <v>㎡</v>
          </cell>
        </row>
        <row r="1114">
          <cell r="B1114" t="str">
            <v>072-10</v>
          </cell>
          <cell r="C1114" t="str">
            <v>内部仕上足場（手すり先行方式）</v>
          </cell>
          <cell r="E1114" t="str">
            <v>RC造標準日数 修理費含む 階高9.1m以上10.8m未満 枠組棚足場 平屋用</v>
          </cell>
          <cell r="G1114" t="str">
            <v>㎡</v>
          </cell>
        </row>
        <row r="1115">
          <cell r="B1115" t="str">
            <v>072-11</v>
          </cell>
          <cell r="C1115" t="str">
            <v>内部仕上足場（手すり先行方式）</v>
          </cell>
          <cell r="E1115" t="str">
            <v>RC造標準日数 修理費含む 階高9.1m以上10.8m未満 枠組棚足場 転用数1</v>
          </cell>
          <cell r="G1115" t="str">
            <v>㎡</v>
          </cell>
        </row>
        <row r="1116">
          <cell r="B1116" t="str">
            <v>072-12</v>
          </cell>
          <cell r="C1116" t="str">
            <v>内部仕上足場（手すり先行方式）</v>
          </cell>
          <cell r="E1116" t="str">
            <v>RC造標準日数 修理費含む 階高10.8m以上12.5m未満 枠組棚足場 平屋用</v>
          </cell>
          <cell r="G1116" t="str">
            <v>㎡</v>
          </cell>
        </row>
        <row r="1117">
          <cell r="B1117" t="str">
            <v>072-13</v>
          </cell>
          <cell r="C1117" t="str">
            <v>内部仕上足場（手すり先行方式）</v>
          </cell>
          <cell r="E1117" t="str">
            <v>RC造標準日数 修理費含む 階高10.8m以上12.5m未満 枠組棚足場 転用数1</v>
          </cell>
          <cell r="G1117" t="str">
            <v>㎡</v>
          </cell>
        </row>
        <row r="1118">
          <cell r="B1118" t="str">
            <v>072-14</v>
          </cell>
          <cell r="C1118" t="str">
            <v>内部階段仕上足場</v>
          </cell>
          <cell r="D1118" t="str">
            <v/>
          </cell>
          <cell r="E1118" t="str">
            <v>掛払い手間</v>
          </cell>
          <cell r="F1118" t="str">
            <v/>
          </cell>
          <cell r="G1118" t="str">
            <v>㎡</v>
          </cell>
        </row>
        <row r="1119">
          <cell r="B1119" t="str">
            <v>073-01</v>
          </cell>
          <cell r="C1119" t="str">
            <v>内部階段仕上足場</v>
          </cell>
          <cell r="D1119" t="str">
            <v/>
          </cell>
          <cell r="E1119" t="str">
            <v>供用1日賃料 修理費含む</v>
          </cell>
          <cell r="F1119" t="str">
            <v/>
          </cell>
          <cell r="G1119" t="str">
            <v>㎡</v>
          </cell>
        </row>
        <row r="1120">
          <cell r="B1120" t="str">
            <v>073-02</v>
          </cell>
          <cell r="C1120" t="str">
            <v>内部階段仕上足場</v>
          </cell>
          <cell r="E1120" t="str">
            <v>基本料 修理費含む</v>
          </cell>
          <cell r="G1120" t="str">
            <v>㎡</v>
          </cell>
        </row>
        <row r="1121">
          <cell r="B1121" t="str">
            <v>073-03</v>
          </cell>
          <cell r="C1121" t="str">
            <v>内部階段仕上足場</v>
          </cell>
          <cell r="E1121" t="str">
            <v>RC造標準日数 修理費含む</v>
          </cell>
          <cell r="G1121" t="str">
            <v>㎡</v>
          </cell>
        </row>
        <row r="1122">
          <cell r="B1122" t="str">
            <v>073-04</v>
          </cell>
          <cell r="C1122" t="str">
            <v>シャフト内足場</v>
          </cell>
          <cell r="E1122" t="str">
            <v>掛払い手間</v>
          </cell>
          <cell r="F1122" t="str">
            <v/>
          </cell>
          <cell r="G1122" t="str">
            <v>㎡</v>
          </cell>
        </row>
        <row r="1123">
          <cell r="B1123" t="str">
            <v>073-05</v>
          </cell>
          <cell r="C1123" t="str">
            <v>シャフト内足場</v>
          </cell>
          <cell r="E1123" t="str">
            <v>供用1日賃料 修理費含む</v>
          </cell>
          <cell r="F1123" t="str">
            <v/>
          </cell>
          <cell r="G1123" t="str">
            <v>㎡</v>
          </cell>
        </row>
        <row r="1124">
          <cell r="B1124" t="str">
            <v>073-06</v>
          </cell>
          <cell r="C1124" t="str">
            <v>シャフト内足場</v>
          </cell>
          <cell r="E1124" t="str">
            <v>基本料 修理費含む</v>
          </cell>
          <cell r="G1124" t="str">
            <v>㎡</v>
          </cell>
        </row>
        <row r="1125">
          <cell r="B1125" t="str">
            <v>073-07</v>
          </cell>
          <cell r="C1125" t="str">
            <v>シャフト内足場</v>
          </cell>
          <cell r="E1125" t="str">
            <v>RC造標準日数 修理費含む</v>
          </cell>
          <cell r="G1125" t="str">
            <v>㎡</v>
          </cell>
        </row>
        <row r="1126">
          <cell r="B1126" t="str">
            <v>073-08</v>
          </cell>
          <cell r="C1126" t="str">
            <v>内部仕上足場（簡易型移動式足場）</v>
          </cell>
          <cell r="E1126" t="str">
            <v>掛払い手間 階高4.0m超5.0m未満</v>
          </cell>
          <cell r="G1126" t="str">
            <v>㎡</v>
          </cell>
        </row>
        <row r="1127">
          <cell r="B1127" t="str">
            <v>073-09</v>
          </cell>
          <cell r="C1127" t="str">
            <v>内部仕上足場（簡易型移動式足場）</v>
          </cell>
          <cell r="E1127" t="str">
            <v>掛払い手間 階高5.0m以上5.7m未満</v>
          </cell>
          <cell r="G1127" t="str">
            <v>㎡</v>
          </cell>
        </row>
        <row r="1128">
          <cell r="B1128" t="str">
            <v>073-10</v>
          </cell>
          <cell r="C1128" t="str">
            <v>内部仕上足場（簡易型移動式足場）</v>
          </cell>
          <cell r="E1128" t="str">
            <v>掛払い手間 階高5.7m以上7.4m未満</v>
          </cell>
          <cell r="G1128" t="str">
            <v>㎡</v>
          </cell>
        </row>
        <row r="1129">
          <cell r="B1129" t="str">
            <v>073-11</v>
          </cell>
          <cell r="C1129" t="str">
            <v>内部仕上足場（簡易型移動式足場）</v>
          </cell>
          <cell r="E1129" t="str">
            <v>掛払い手間 階高7.4m以上9.1m未満</v>
          </cell>
          <cell r="G1129" t="str">
            <v>㎡</v>
          </cell>
        </row>
        <row r="1130">
          <cell r="B1130" t="str">
            <v>073-12</v>
          </cell>
          <cell r="C1130" t="str">
            <v>内部仕上足場（簡易型移動式足場）</v>
          </cell>
          <cell r="E1130" t="str">
            <v>供用1日賃料 修理費含む 階高4.0m超5.0m未満</v>
          </cell>
          <cell r="G1130" t="str">
            <v>㎡</v>
          </cell>
        </row>
        <row r="1131">
          <cell r="B1131" t="str">
            <v>073-13</v>
          </cell>
          <cell r="C1131" t="str">
            <v>内部仕上足場（簡易型移動式足場）</v>
          </cell>
          <cell r="E1131" t="str">
            <v>供用1日賃料 修理費含む 階高5.0m以上5.7m未満</v>
          </cell>
          <cell r="G1131" t="str">
            <v>㎡</v>
          </cell>
        </row>
        <row r="1132">
          <cell r="B1132" t="str">
            <v>073-14</v>
          </cell>
          <cell r="C1132" t="str">
            <v>内部仕上足場（簡易型移動式足場）</v>
          </cell>
          <cell r="E1132" t="str">
            <v>供用1日賃料 修理費含む 階高5.7m以上7.4m未満</v>
          </cell>
          <cell r="G1132" t="str">
            <v>㎡</v>
          </cell>
        </row>
        <row r="1133">
          <cell r="B1133" t="str">
            <v>074-01</v>
          </cell>
          <cell r="C1133" t="str">
            <v>内部仕上足場（簡易型移動式足場）</v>
          </cell>
          <cell r="E1133" t="str">
            <v>供用1日賃料 修理費含む 階高7.4m以上9.1m未満</v>
          </cell>
          <cell r="G1133" t="str">
            <v>㎡</v>
          </cell>
        </row>
        <row r="1134">
          <cell r="B1134" t="str">
            <v>074-02</v>
          </cell>
          <cell r="C1134" t="str">
            <v>内部仕上足場（簡易型移動式足場）</v>
          </cell>
          <cell r="E1134" t="str">
            <v>基本料 修理費含む 階高4.0m超5.0m未満</v>
          </cell>
          <cell r="G1134" t="str">
            <v>㎡</v>
          </cell>
        </row>
        <row r="1135">
          <cell r="B1135" t="str">
            <v>074-03</v>
          </cell>
          <cell r="C1135" t="str">
            <v>内部仕上足場（簡易型移動式足場）</v>
          </cell>
          <cell r="E1135" t="str">
            <v>基本料 修理費含む 階高5.0m以上5.7m未満</v>
          </cell>
          <cell r="G1135" t="str">
            <v>㎡</v>
          </cell>
        </row>
        <row r="1136">
          <cell r="B1136" t="str">
            <v>074-04</v>
          </cell>
          <cell r="C1136" t="str">
            <v>内部仕上足場（簡易型移動式足場）</v>
          </cell>
          <cell r="E1136" t="str">
            <v>基本料 修理費含む 階高5.7m以上7.4m未満</v>
          </cell>
          <cell r="G1136" t="str">
            <v>㎡</v>
          </cell>
        </row>
        <row r="1137">
          <cell r="B1137" t="str">
            <v>074-05</v>
          </cell>
          <cell r="C1137" t="str">
            <v>内部仕上足場（簡易型移動式足場）</v>
          </cell>
          <cell r="E1137" t="str">
            <v>基本料 修理費含む 階高7.4m以上9.1m未満</v>
          </cell>
          <cell r="G1137" t="str">
            <v>㎡</v>
          </cell>
        </row>
        <row r="1138">
          <cell r="B1138" t="str">
            <v>074-06</v>
          </cell>
          <cell r="C1138" t="str">
            <v>内部仕上足場（簡易型移動式足場）</v>
          </cell>
          <cell r="E1138" t="str">
            <v>RC造標準日数 修理費含む 階高4.0m超5.0m未満</v>
          </cell>
          <cell r="G1138" t="str">
            <v>㎡</v>
          </cell>
        </row>
        <row r="1139">
          <cell r="B1139" t="str">
            <v>074-07</v>
          </cell>
          <cell r="C1139" t="str">
            <v>内部仕上足場（簡易型移動式足場）</v>
          </cell>
          <cell r="E1139" t="str">
            <v>RC造標準日数 修理費含む 階高5.0m以上5.7m未満</v>
          </cell>
          <cell r="G1139" t="str">
            <v>㎡</v>
          </cell>
        </row>
        <row r="1140">
          <cell r="B1140" t="str">
            <v>074-08</v>
          </cell>
          <cell r="C1140" t="str">
            <v>内部仕上足場（簡易型移動式足場）</v>
          </cell>
          <cell r="E1140" t="str">
            <v>RC造標準日数 修理費含む 階高5.7m以上7.4m未満</v>
          </cell>
          <cell r="G1140" t="str">
            <v>㎡</v>
          </cell>
        </row>
        <row r="1141">
          <cell r="B1141" t="str">
            <v>074-09</v>
          </cell>
          <cell r="C1141" t="str">
            <v>内部仕上足場（簡易型移動式足場）</v>
          </cell>
          <cell r="E1141" t="str">
            <v>RC造標準日数 修理費含む 階高7.4m以上9.1m未満</v>
          </cell>
          <cell r="G1141" t="str">
            <v>㎡</v>
          </cell>
        </row>
        <row r="1142">
          <cell r="B1142" t="str">
            <v>074-10</v>
          </cell>
          <cell r="C1142" t="str">
            <v>金 網 張 り</v>
          </cell>
          <cell r="D1142" t="str">
            <v/>
          </cell>
          <cell r="E1142" t="str">
            <v>掛払い手間</v>
          </cell>
          <cell r="F1142" t="str">
            <v/>
          </cell>
          <cell r="G1142" t="str">
            <v>㎡</v>
          </cell>
        </row>
        <row r="1143">
          <cell r="B1143" t="str">
            <v>074-11</v>
          </cell>
          <cell r="C1143" t="str">
            <v>金 網 張 り</v>
          </cell>
          <cell r="D1143" t="str">
            <v/>
          </cell>
          <cell r="E1143" t="str">
            <v>供用1日損料</v>
          </cell>
          <cell r="F1143" t="str">
            <v/>
          </cell>
          <cell r="G1143" t="str">
            <v>㎡</v>
          </cell>
        </row>
        <row r="1144">
          <cell r="B1144" t="str">
            <v>074-12</v>
          </cell>
          <cell r="C1144" t="str">
            <v>金網張り（水平張り）</v>
          </cell>
          <cell r="D1144" t="str">
            <v/>
          </cell>
          <cell r="E1144" t="str">
            <v>掛払い手間</v>
          </cell>
          <cell r="G1144" t="str">
            <v>㎡</v>
          </cell>
        </row>
        <row r="1145">
          <cell r="B1145" t="str">
            <v>074-13</v>
          </cell>
          <cell r="C1145" t="str">
            <v>金網張り（水平張り）</v>
          </cell>
          <cell r="D1145" t="str">
            <v/>
          </cell>
          <cell r="E1145" t="str">
            <v>供用1日損料</v>
          </cell>
          <cell r="G1145" t="str">
            <v>㎡</v>
          </cell>
        </row>
        <row r="1146">
          <cell r="B1146" t="str">
            <v>074-14</v>
          </cell>
        </row>
        <row r="1147">
          <cell r="B1147" t="str">
            <v>075-01</v>
          </cell>
          <cell r="C1147" t="str">
            <v>金網式養生枠</v>
          </cell>
          <cell r="D1147" t="str">
            <v/>
          </cell>
          <cell r="E1147" t="str">
            <v>掛払い手間</v>
          </cell>
          <cell r="G1147" t="str">
            <v>㎡</v>
          </cell>
        </row>
        <row r="1148">
          <cell r="B1148" t="str">
            <v>075-02</v>
          </cell>
          <cell r="C1148" t="str">
            <v>金網式養生枠</v>
          </cell>
          <cell r="D1148" t="str">
            <v/>
          </cell>
          <cell r="E1148" t="str">
            <v>供用1日賃料 修理費含む</v>
          </cell>
          <cell r="G1148" t="str">
            <v>㎡</v>
          </cell>
        </row>
        <row r="1149">
          <cell r="B1149" t="str">
            <v>075-03</v>
          </cell>
          <cell r="C1149" t="str">
            <v>金網式養生枠</v>
          </cell>
          <cell r="E1149" t="str">
            <v>基本料 修理費含む</v>
          </cell>
          <cell r="G1149" t="str">
            <v>㎡</v>
          </cell>
        </row>
        <row r="1150">
          <cell r="B1150" t="str">
            <v>075-04</v>
          </cell>
          <cell r="C1150" t="str">
            <v>安全ﾈｯﾄ水平張り</v>
          </cell>
          <cell r="D1150" t="str">
            <v/>
          </cell>
          <cell r="E1150" t="str">
            <v>防炎ﾎﾟﾘｴｽﾃﾙ 掛払い手間</v>
          </cell>
          <cell r="G1150" t="str">
            <v>㎡</v>
          </cell>
        </row>
        <row r="1151">
          <cell r="B1151" t="str">
            <v>075-05</v>
          </cell>
          <cell r="C1151" t="str">
            <v>安全ﾈｯﾄ水平張り</v>
          </cell>
          <cell r="E1151" t="str">
            <v>防炎ﾎﾟﾘｴｽﾃﾙ 供用1日賃料 修理費含む</v>
          </cell>
          <cell r="G1151" t="str">
            <v>㎡</v>
          </cell>
        </row>
        <row r="1152">
          <cell r="B1152" t="str">
            <v>075-06</v>
          </cell>
          <cell r="C1152" t="str">
            <v>安全ﾈｯﾄ水平張り</v>
          </cell>
          <cell r="E1152" t="str">
            <v>防炎ﾎﾟﾘｴｽﾃﾙ 基本料 修理費含む</v>
          </cell>
          <cell r="G1152" t="str">
            <v>㎡</v>
          </cell>
        </row>
        <row r="1153">
          <cell r="B1153" t="str">
            <v>075-07</v>
          </cell>
          <cell r="C1153" t="str">
            <v>養生シート張り</v>
          </cell>
          <cell r="D1153" t="str">
            <v/>
          </cell>
          <cell r="E1153" t="str">
            <v>防炎Ⅰ類 掛払い手間</v>
          </cell>
          <cell r="G1153" t="str">
            <v>㎡</v>
          </cell>
        </row>
        <row r="1154">
          <cell r="B1154" t="str">
            <v>075-08</v>
          </cell>
          <cell r="C1154" t="str">
            <v>養生シート張り</v>
          </cell>
          <cell r="D1154" t="str">
            <v/>
          </cell>
          <cell r="E1154" t="str">
            <v>防炎Ⅰ類 供用1日賃料 修理費含む</v>
          </cell>
          <cell r="G1154" t="str">
            <v>㎡</v>
          </cell>
        </row>
        <row r="1155">
          <cell r="B1155" t="str">
            <v>075-09</v>
          </cell>
          <cell r="C1155" t="str">
            <v>養生シート張り</v>
          </cell>
          <cell r="D1155" t="str">
            <v/>
          </cell>
          <cell r="E1155" t="str">
            <v>防炎Ⅰ類 基本料 修理費含む</v>
          </cell>
          <cell r="G1155" t="str">
            <v>㎡</v>
          </cell>
        </row>
        <row r="1156">
          <cell r="B1156" t="str">
            <v>075-10</v>
          </cell>
          <cell r="C1156" t="str">
            <v>養生シート張り</v>
          </cell>
          <cell r="E1156" t="str">
            <v>防炎Ⅰ類 RC造標準日数 修理費含む 2階建 建築面積 300㎡</v>
          </cell>
          <cell r="G1156" t="str">
            <v>㎡</v>
          </cell>
        </row>
        <row r="1157">
          <cell r="B1157" t="str">
            <v>075-11</v>
          </cell>
          <cell r="C1157" t="str">
            <v>養生シート張り</v>
          </cell>
          <cell r="E1157" t="str">
            <v>防炎Ⅰ類 RC造標準日数 修理費含む 2階建 建築面積 450㎡</v>
          </cell>
          <cell r="G1157" t="str">
            <v>㎡</v>
          </cell>
        </row>
        <row r="1158">
          <cell r="B1158" t="str">
            <v>075-12</v>
          </cell>
          <cell r="C1158" t="str">
            <v>養生シート張り</v>
          </cell>
          <cell r="E1158" t="str">
            <v>防炎Ⅰ類 RC造標準日数 修理費含む 2階建 建築面積 750㎡</v>
          </cell>
          <cell r="G1158" t="str">
            <v>㎡</v>
          </cell>
        </row>
        <row r="1159">
          <cell r="B1159" t="str">
            <v>075-13</v>
          </cell>
          <cell r="C1159" t="str">
            <v>養生シート張り</v>
          </cell>
          <cell r="E1159" t="str">
            <v>防炎Ⅰ類 RC造標準日数 修理費含む 2階建 建築面積 1,000㎡</v>
          </cell>
          <cell r="G1159" t="str">
            <v>㎡</v>
          </cell>
        </row>
        <row r="1160">
          <cell r="B1160" t="str">
            <v>075-14</v>
          </cell>
          <cell r="C1160" t="str">
            <v>養生シート張り</v>
          </cell>
          <cell r="E1160" t="str">
            <v>防炎Ⅰ類 RC造標準日数 修理費含む 2階建 建築面積 1,500㎡</v>
          </cell>
          <cell r="G1160" t="str">
            <v>㎡</v>
          </cell>
        </row>
        <row r="1161">
          <cell r="B1161" t="str">
            <v>076-01</v>
          </cell>
          <cell r="C1161" t="str">
            <v>養生シート張り</v>
          </cell>
          <cell r="E1161" t="str">
            <v>防炎Ⅰ類 RC造標準日数 修理費含む 2階建 建築面積 2,000㎡</v>
          </cell>
          <cell r="G1161" t="str">
            <v>㎡</v>
          </cell>
        </row>
        <row r="1162">
          <cell r="B1162" t="str">
            <v>076-02</v>
          </cell>
          <cell r="C1162" t="str">
            <v>養生シート張り</v>
          </cell>
          <cell r="E1162" t="str">
            <v>防炎Ⅰ類 RC造標準日数 修理費含む 2階建 建築面積 3,000㎡</v>
          </cell>
          <cell r="G1162" t="str">
            <v>㎡</v>
          </cell>
        </row>
        <row r="1163">
          <cell r="B1163" t="str">
            <v>076-03</v>
          </cell>
          <cell r="C1163" t="str">
            <v>養生シート張り</v>
          </cell>
          <cell r="E1163" t="str">
            <v>防炎Ⅰ類 RC造標準日数 修理費含む 3階建 建築面積 300㎡</v>
          </cell>
          <cell r="G1163" t="str">
            <v>㎡</v>
          </cell>
        </row>
        <row r="1164">
          <cell r="B1164" t="str">
            <v>076-04</v>
          </cell>
          <cell r="C1164" t="str">
            <v>養生シート張り</v>
          </cell>
          <cell r="E1164" t="str">
            <v>防炎Ⅰ類 RC造標準日数 修理費含む 3階建 建築面積 450㎡</v>
          </cell>
          <cell r="G1164" t="str">
            <v>㎡</v>
          </cell>
        </row>
        <row r="1165">
          <cell r="B1165" t="str">
            <v>076-05</v>
          </cell>
          <cell r="C1165" t="str">
            <v>養生シート張り</v>
          </cell>
          <cell r="E1165" t="str">
            <v>防炎Ⅰ類 RC造標準日数 修理費含む 3階建 建築面積 750㎡</v>
          </cell>
          <cell r="G1165" t="str">
            <v>㎡</v>
          </cell>
        </row>
        <row r="1166">
          <cell r="B1166" t="str">
            <v>076-06</v>
          </cell>
          <cell r="C1166" t="str">
            <v>養生シート張り</v>
          </cell>
          <cell r="E1166" t="str">
            <v>防炎Ⅰ類 RC造標準日数 修理費含む 3階建 建築面積 1,000㎡</v>
          </cell>
          <cell r="G1166" t="str">
            <v>㎡</v>
          </cell>
        </row>
        <row r="1167">
          <cell r="B1167" t="str">
            <v>076-07</v>
          </cell>
          <cell r="C1167" t="str">
            <v>養生シート張り</v>
          </cell>
          <cell r="E1167" t="str">
            <v>防炎Ⅰ類 RC造標準日数 修理費含む 3階建 建築面積 1,500㎡</v>
          </cell>
          <cell r="G1167" t="str">
            <v>㎡</v>
          </cell>
        </row>
        <row r="1168">
          <cell r="B1168" t="str">
            <v>076-08</v>
          </cell>
          <cell r="C1168" t="str">
            <v>養生シート張り</v>
          </cell>
          <cell r="E1168" t="str">
            <v>防炎Ⅰ類 RC造標準日数 修理費含む 3階建 建築面積 2,000㎡</v>
          </cell>
          <cell r="G1168" t="str">
            <v>㎡</v>
          </cell>
        </row>
        <row r="1169">
          <cell r="B1169" t="str">
            <v>076-09</v>
          </cell>
          <cell r="C1169" t="str">
            <v>養生シート張り</v>
          </cell>
          <cell r="E1169" t="str">
            <v>防炎Ⅰ類 RC造標準日数 修理費含む 3階建 建築面積 3,000㎡</v>
          </cell>
          <cell r="G1169" t="str">
            <v>㎡</v>
          </cell>
        </row>
        <row r="1170">
          <cell r="B1170" t="str">
            <v>076-10</v>
          </cell>
          <cell r="C1170" t="str">
            <v>養生シート張り</v>
          </cell>
          <cell r="E1170" t="str">
            <v>防炎Ⅰ類 RC造標準日数 修理費含む 4階建 建築面積 300㎡</v>
          </cell>
          <cell r="G1170" t="str">
            <v>㎡</v>
          </cell>
        </row>
        <row r="1171">
          <cell r="B1171" t="str">
            <v>076-11</v>
          </cell>
          <cell r="C1171" t="str">
            <v>養生シート張り</v>
          </cell>
          <cell r="E1171" t="str">
            <v>防炎Ⅰ類 RC造標準日数 修理費含む 4階建 建築面積 450㎡</v>
          </cell>
          <cell r="G1171" t="str">
            <v>㎡</v>
          </cell>
        </row>
        <row r="1172">
          <cell r="B1172" t="str">
            <v>076-12</v>
          </cell>
          <cell r="C1172" t="str">
            <v>養生シート張り</v>
          </cell>
          <cell r="E1172" t="str">
            <v>防炎Ⅰ類 RC造標準日数 修理費含む 4階建 建築面積 750㎡</v>
          </cell>
          <cell r="G1172" t="str">
            <v>㎡</v>
          </cell>
        </row>
        <row r="1173">
          <cell r="B1173" t="str">
            <v>076-13</v>
          </cell>
          <cell r="C1173" t="str">
            <v>養生シート張り</v>
          </cell>
          <cell r="E1173" t="str">
            <v>防炎Ⅰ類 RC造標準日数 修理費含む 4階建 建築面積 1,000㎡</v>
          </cell>
          <cell r="G1173" t="str">
            <v>㎡</v>
          </cell>
        </row>
        <row r="1174">
          <cell r="B1174" t="str">
            <v>076-14</v>
          </cell>
          <cell r="C1174" t="str">
            <v>養生シート張り</v>
          </cell>
          <cell r="E1174" t="str">
            <v>防炎Ⅰ類 RC造標準日数 修理費含む 4階建 建築面積 1,500㎡</v>
          </cell>
          <cell r="G1174" t="str">
            <v>㎡</v>
          </cell>
        </row>
        <row r="1175">
          <cell r="B1175" t="str">
            <v>077-01</v>
          </cell>
          <cell r="C1175" t="str">
            <v>養生シート張り</v>
          </cell>
          <cell r="E1175" t="str">
            <v>防炎Ⅰ類 RC造標準日数 修理費含む 4階建 建築面積 2,000㎡</v>
          </cell>
          <cell r="G1175" t="str">
            <v>㎡</v>
          </cell>
        </row>
        <row r="1176">
          <cell r="B1176" t="str">
            <v>077-02</v>
          </cell>
          <cell r="C1176" t="str">
            <v>養生シート張り</v>
          </cell>
          <cell r="E1176" t="str">
            <v>防炎Ⅰ類 RC造標準日数 修理費含む 4階建 建築面積 3,000㎡</v>
          </cell>
          <cell r="G1176" t="str">
            <v>㎡</v>
          </cell>
        </row>
        <row r="1177">
          <cell r="B1177" t="str">
            <v>077-03</v>
          </cell>
          <cell r="C1177" t="str">
            <v>養生シート張り</v>
          </cell>
          <cell r="E1177" t="str">
            <v>防炎Ⅰ類 RC造標準日数 修理費含む 5階建 建築面積 300㎡</v>
          </cell>
          <cell r="G1177" t="str">
            <v>㎡</v>
          </cell>
        </row>
        <row r="1178">
          <cell r="B1178" t="str">
            <v>077-04</v>
          </cell>
          <cell r="C1178" t="str">
            <v>養生シート張り</v>
          </cell>
          <cell r="E1178" t="str">
            <v>防炎Ⅰ類 RC造標準日数 修理費含む 5階建 建築面積 450㎡</v>
          </cell>
          <cell r="G1178" t="str">
            <v>㎡</v>
          </cell>
        </row>
        <row r="1179">
          <cell r="B1179" t="str">
            <v>077-05</v>
          </cell>
          <cell r="C1179" t="str">
            <v>養生シート張り</v>
          </cell>
          <cell r="E1179" t="str">
            <v>防炎Ⅰ類 RC造標準日数 修理費含む 5階建 建築面積 750㎡</v>
          </cell>
          <cell r="G1179" t="str">
            <v>㎡</v>
          </cell>
        </row>
        <row r="1180">
          <cell r="B1180" t="str">
            <v>077-06</v>
          </cell>
          <cell r="C1180" t="str">
            <v>養生シート張り</v>
          </cell>
          <cell r="E1180" t="str">
            <v>防炎Ⅰ類 RC造標準日数 修理費含む 5階建 建築面積 1,000㎡</v>
          </cell>
          <cell r="G1180" t="str">
            <v>㎡</v>
          </cell>
        </row>
        <row r="1181">
          <cell r="B1181" t="str">
            <v>077-07</v>
          </cell>
          <cell r="C1181" t="str">
            <v>養生シート張り</v>
          </cell>
          <cell r="E1181" t="str">
            <v>防炎Ⅰ類 RC造標準日数 修理費含む 5階建 建築面積 1,500㎡</v>
          </cell>
          <cell r="G1181" t="str">
            <v>㎡</v>
          </cell>
        </row>
        <row r="1182">
          <cell r="B1182" t="str">
            <v>077-08</v>
          </cell>
          <cell r="C1182" t="str">
            <v>養生シート張り</v>
          </cell>
          <cell r="E1182" t="str">
            <v>防炎Ⅰ類 RC造標準日数 修理費含む 5階建 建築面積 2,000㎡</v>
          </cell>
          <cell r="G1182" t="str">
            <v>㎡</v>
          </cell>
        </row>
        <row r="1183">
          <cell r="B1183" t="str">
            <v>077-09</v>
          </cell>
          <cell r="C1183" t="str">
            <v>養生シート張り</v>
          </cell>
          <cell r="E1183" t="str">
            <v>防炎Ⅰ類 RC造標準日数 修理費含む 5階建 建築面積 3,000㎡</v>
          </cell>
          <cell r="G1183" t="str">
            <v>㎡</v>
          </cell>
        </row>
        <row r="1184">
          <cell r="B1184" t="str">
            <v>077-10</v>
          </cell>
          <cell r="C1184" t="str">
            <v>養生シート張り</v>
          </cell>
          <cell r="E1184" t="str">
            <v>防炎Ⅰ類 RC造標準日数 修理費含む 6階建 建築面積 300㎡</v>
          </cell>
          <cell r="G1184" t="str">
            <v>㎡</v>
          </cell>
        </row>
        <row r="1185">
          <cell r="B1185" t="str">
            <v>077-11</v>
          </cell>
          <cell r="C1185" t="str">
            <v>養生シート張り</v>
          </cell>
          <cell r="E1185" t="str">
            <v>防炎Ⅰ類 RC造標準日数 修理費含む 6階建 建築面積 450㎡</v>
          </cell>
          <cell r="G1185" t="str">
            <v>㎡</v>
          </cell>
        </row>
        <row r="1186">
          <cell r="B1186" t="str">
            <v>077-12</v>
          </cell>
          <cell r="C1186" t="str">
            <v>養生シート張り</v>
          </cell>
          <cell r="E1186" t="str">
            <v>防炎Ⅰ類 RC造標準日数 修理費含む 6階建 建築面積 750㎡</v>
          </cell>
          <cell r="G1186" t="str">
            <v>㎡</v>
          </cell>
        </row>
        <row r="1187">
          <cell r="B1187" t="str">
            <v>077-13</v>
          </cell>
          <cell r="C1187" t="str">
            <v>養生シート張り</v>
          </cell>
          <cell r="E1187" t="str">
            <v>防炎Ⅰ類 RC造標準日数 修理費含む 6階建 建築面積 1,000㎡</v>
          </cell>
          <cell r="G1187" t="str">
            <v>㎡</v>
          </cell>
        </row>
        <row r="1188">
          <cell r="B1188" t="str">
            <v>077-14</v>
          </cell>
          <cell r="C1188" t="str">
            <v>養生シート張り</v>
          </cell>
          <cell r="E1188" t="str">
            <v>防炎Ⅰ類 RC造標準日数 修理費含む 6階建 建築面積 1,500㎡</v>
          </cell>
          <cell r="G1188" t="str">
            <v>㎡</v>
          </cell>
        </row>
        <row r="1189">
          <cell r="B1189" t="str">
            <v>078-01</v>
          </cell>
          <cell r="C1189" t="str">
            <v>養生シート張り</v>
          </cell>
          <cell r="E1189" t="str">
            <v>防炎Ⅰ類 RC造標準日数 修理費含む 6階建 建築面積 2,000㎡</v>
          </cell>
          <cell r="G1189" t="str">
            <v>㎡</v>
          </cell>
        </row>
        <row r="1190">
          <cell r="B1190" t="str">
            <v>078-02</v>
          </cell>
          <cell r="C1190" t="str">
            <v>養生シート張り</v>
          </cell>
          <cell r="E1190" t="str">
            <v>防炎Ⅰ類 RC造標準日数 修理費含む 6階建 建築面積 3,000㎡</v>
          </cell>
          <cell r="G1190" t="str">
            <v>㎡</v>
          </cell>
        </row>
        <row r="1191">
          <cell r="B1191" t="str">
            <v>078-03</v>
          </cell>
          <cell r="C1191" t="str">
            <v>養生シート張り</v>
          </cell>
          <cell r="E1191" t="str">
            <v>防炎Ⅰ類 RC造標準日数 修理費含む 7階建 建築面積 300㎡</v>
          </cell>
          <cell r="G1191" t="str">
            <v>㎡</v>
          </cell>
        </row>
        <row r="1192">
          <cell r="B1192" t="str">
            <v>078-04</v>
          </cell>
          <cell r="C1192" t="str">
            <v>養生シート張り</v>
          </cell>
          <cell r="E1192" t="str">
            <v>防炎Ⅰ類 RC造標準日数 修理費含む 7階建 建築面積 450㎡</v>
          </cell>
          <cell r="G1192" t="str">
            <v>㎡</v>
          </cell>
        </row>
        <row r="1193">
          <cell r="B1193" t="str">
            <v>078-05</v>
          </cell>
          <cell r="C1193" t="str">
            <v>養生シート張り</v>
          </cell>
          <cell r="E1193" t="str">
            <v>防炎Ⅰ類 RC造標準日数 修理費含む 7階建 建築面積 750㎡</v>
          </cell>
          <cell r="G1193" t="str">
            <v>㎡</v>
          </cell>
        </row>
        <row r="1194">
          <cell r="B1194" t="str">
            <v>078-06</v>
          </cell>
          <cell r="C1194" t="str">
            <v>養生シート張り</v>
          </cell>
          <cell r="E1194" t="str">
            <v>防炎Ⅰ類 RC造標準日数 修理費含む 7階建 建築面積 1,000㎡</v>
          </cell>
          <cell r="G1194" t="str">
            <v>㎡</v>
          </cell>
        </row>
        <row r="1195">
          <cell r="B1195" t="str">
            <v>078-07</v>
          </cell>
          <cell r="C1195" t="str">
            <v>養生シート張り</v>
          </cell>
          <cell r="E1195" t="str">
            <v>防炎Ⅰ類 RC造標準日数 修理費含む 7階建 建築面積 1,500㎡</v>
          </cell>
          <cell r="G1195" t="str">
            <v>㎡</v>
          </cell>
        </row>
        <row r="1196">
          <cell r="B1196" t="str">
            <v>078-08</v>
          </cell>
          <cell r="C1196" t="str">
            <v>養生シート張り</v>
          </cell>
          <cell r="E1196" t="str">
            <v>防炎Ⅰ類 RC造標準日数 修理費含む 7階建 建築面積 2,000㎡</v>
          </cell>
          <cell r="G1196" t="str">
            <v>㎡</v>
          </cell>
        </row>
        <row r="1197">
          <cell r="B1197" t="str">
            <v>078-09</v>
          </cell>
          <cell r="C1197" t="str">
            <v>養生シート張り</v>
          </cell>
          <cell r="E1197" t="str">
            <v>防炎Ⅰ類 RC造標準日数 修理費含む 7階建 建築面積 3,000㎡</v>
          </cell>
          <cell r="G1197" t="str">
            <v>㎡</v>
          </cell>
        </row>
        <row r="1198">
          <cell r="B1198" t="str">
            <v>078-10</v>
          </cell>
          <cell r="C1198" t="str">
            <v>養生シート張り</v>
          </cell>
          <cell r="E1198" t="str">
            <v>防炎Ⅰ類 RC造標準日数 修理費含む 8階建 建築面積 300㎡</v>
          </cell>
          <cell r="G1198" t="str">
            <v>㎡</v>
          </cell>
        </row>
        <row r="1199">
          <cell r="B1199" t="str">
            <v>078-11</v>
          </cell>
          <cell r="C1199" t="str">
            <v>養生シート張り</v>
          </cell>
          <cell r="E1199" t="str">
            <v>防炎Ⅰ類 RC造標準日数 修理費含む 8階建 建築面積 450㎡</v>
          </cell>
          <cell r="G1199" t="str">
            <v>㎡</v>
          </cell>
        </row>
        <row r="1200">
          <cell r="B1200" t="str">
            <v>078-12</v>
          </cell>
          <cell r="C1200" t="str">
            <v>養生シート張り</v>
          </cell>
          <cell r="E1200" t="str">
            <v>防炎Ⅰ類 RC造標準日数 修理費含む 8階建 建築面積 750㎡</v>
          </cell>
          <cell r="G1200" t="str">
            <v>㎡</v>
          </cell>
        </row>
        <row r="1201">
          <cell r="B1201" t="str">
            <v>078-13</v>
          </cell>
          <cell r="C1201" t="str">
            <v>養生シート張り</v>
          </cell>
          <cell r="E1201" t="str">
            <v>防炎Ⅰ類 RC造標準日数 修理費含む 8階建 建築面積 1,000㎡</v>
          </cell>
          <cell r="G1201" t="str">
            <v>㎡</v>
          </cell>
        </row>
        <row r="1202">
          <cell r="B1202" t="str">
            <v>078-14</v>
          </cell>
          <cell r="C1202" t="str">
            <v>養生シート張り</v>
          </cell>
          <cell r="E1202" t="str">
            <v>防炎Ⅰ類 RC造標準日数 修理費含む 8階建 建築面積 1,500㎡</v>
          </cell>
          <cell r="G1202" t="str">
            <v>㎡</v>
          </cell>
        </row>
        <row r="1203">
          <cell r="B1203" t="str">
            <v>079-01</v>
          </cell>
          <cell r="C1203" t="str">
            <v>養生シート張り</v>
          </cell>
          <cell r="E1203" t="str">
            <v>防炎Ⅰ類 RC造標準日数 修理費含む 8階建 建築面積 2,000㎡</v>
          </cell>
          <cell r="G1203" t="str">
            <v>㎡</v>
          </cell>
        </row>
        <row r="1204">
          <cell r="B1204" t="str">
            <v>079-02</v>
          </cell>
          <cell r="C1204" t="str">
            <v>養生シート張り</v>
          </cell>
          <cell r="E1204" t="str">
            <v>防炎Ⅰ類 RC造標準日数 修理費含む 8階建 建築面積 3,000㎡</v>
          </cell>
          <cell r="G1204" t="str">
            <v>㎡</v>
          </cell>
        </row>
        <row r="1205">
          <cell r="B1205" t="str">
            <v>079-03</v>
          </cell>
          <cell r="C1205" t="str">
            <v>養生シート張り</v>
          </cell>
          <cell r="E1205" t="str">
            <v>防炎Ⅰ類 RC造標準日数 修理費含む 9階建 建築面積 300㎡</v>
          </cell>
          <cell r="G1205" t="str">
            <v>㎡</v>
          </cell>
        </row>
        <row r="1206">
          <cell r="B1206" t="str">
            <v>079-04</v>
          </cell>
          <cell r="C1206" t="str">
            <v>養生シート張り</v>
          </cell>
          <cell r="E1206" t="str">
            <v>防炎Ⅰ類 RC造標準日数 修理費含む 9階建 建築面積 450㎡</v>
          </cell>
          <cell r="G1206" t="str">
            <v>㎡</v>
          </cell>
        </row>
        <row r="1207">
          <cell r="B1207" t="str">
            <v>079-05</v>
          </cell>
          <cell r="C1207" t="str">
            <v>養生シート張り</v>
          </cell>
          <cell r="E1207" t="str">
            <v>防炎Ⅰ類 RC造標準日数 修理費含む 9階建 建築面積 750㎡</v>
          </cell>
          <cell r="G1207" t="str">
            <v>㎡</v>
          </cell>
        </row>
        <row r="1208">
          <cell r="B1208" t="str">
            <v>079-06</v>
          </cell>
          <cell r="C1208" t="str">
            <v>養生シート張り</v>
          </cell>
          <cell r="E1208" t="str">
            <v>防炎Ⅰ類 RC造標準日数 修理費含む 9階建 建築面積 1,000㎡</v>
          </cell>
          <cell r="G1208" t="str">
            <v>㎡</v>
          </cell>
        </row>
        <row r="1209">
          <cell r="B1209" t="str">
            <v>079-07</v>
          </cell>
          <cell r="C1209" t="str">
            <v>養生シート張り</v>
          </cell>
          <cell r="E1209" t="str">
            <v>防炎Ⅰ類 RC造標準日数 修理費含む 9階建 建築面積 1,500㎡</v>
          </cell>
          <cell r="G1209" t="str">
            <v>㎡</v>
          </cell>
        </row>
        <row r="1210">
          <cell r="B1210" t="str">
            <v>079-08</v>
          </cell>
          <cell r="C1210" t="str">
            <v>養生シート張り</v>
          </cell>
          <cell r="E1210" t="str">
            <v>防炎Ⅰ類 RC造標準日数 修理費含む 9階建 建築面積 2,000㎡</v>
          </cell>
          <cell r="G1210" t="str">
            <v>㎡</v>
          </cell>
        </row>
        <row r="1211">
          <cell r="B1211" t="str">
            <v>079-09</v>
          </cell>
          <cell r="C1211" t="str">
            <v>養生シート張り</v>
          </cell>
          <cell r="E1211" t="str">
            <v>防炎Ⅰ類 RC造標準日数 修理費含む 9階建 建築面積 3,000㎡</v>
          </cell>
          <cell r="G1211" t="str">
            <v>㎡</v>
          </cell>
        </row>
        <row r="1212">
          <cell r="B1212" t="str">
            <v>079-10</v>
          </cell>
          <cell r="C1212" t="str">
            <v>養生シート張り</v>
          </cell>
          <cell r="E1212" t="str">
            <v>防炎Ⅰ類 RC造標準日数 修理費含む 10階建 建築面積 300㎡</v>
          </cell>
          <cell r="G1212" t="str">
            <v>㎡</v>
          </cell>
        </row>
        <row r="1213">
          <cell r="B1213" t="str">
            <v>079-11</v>
          </cell>
          <cell r="C1213" t="str">
            <v>養生シート張り</v>
          </cell>
          <cell r="E1213" t="str">
            <v>防炎Ⅰ類 RC造標準日数 修理費含む 10階建 建築面積 450㎡</v>
          </cell>
          <cell r="G1213" t="str">
            <v>㎡</v>
          </cell>
        </row>
        <row r="1214">
          <cell r="B1214" t="str">
            <v>079-12</v>
          </cell>
          <cell r="C1214" t="str">
            <v>養生シート張り</v>
          </cell>
          <cell r="E1214" t="str">
            <v>防炎Ⅰ類 RC造標準日数 修理費含む 10階建 建築面積 750㎡</v>
          </cell>
          <cell r="G1214" t="str">
            <v>㎡</v>
          </cell>
        </row>
        <row r="1215">
          <cell r="B1215" t="str">
            <v>079-13</v>
          </cell>
          <cell r="C1215" t="str">
            <v>養生シート張り</v>
          </cell>
          <cell r="E1215" t="str">
            <v>防炎Ⅰ類 RC造標準日数 修理費含む 10階建 建築面積 1,000㎡</v>
          </cell>
          <cell r="G1215" t="str">
            <v>㎡</v>
          </cell>
        </row>
        <row r="1216">
          <cell r="B1216" t="str">
            <v>079-14</v>
          </cell>
          <cell r="C1216" t="str">
            <v>養生シート張り</v>
          </cell>
          <cell r="E1216" t="str">
            <v>防炎Ⅰ類 RC造標準日数 修理費含む 10階建 建築面積 1,500㎡</v>
          </cell>
          <cell r="G1216" t="str">
            <v>㎡</v>
          </cell>
        </row>
        <row r="1217">
          <cell r="B1217" t="str">
            <v>080-01</v>
          </cell>
          <cell r="C1217" t="str">
            <v>養生シート張り</v>
          </cell>
          <cell r="E1217" t="str">
            <v>防炎Ⅰ類 RC造標準日数 修理費含む 10階建 建築面積 2,000㎡</v>
          </cell>
          <cell r="G1217" t="str">
            <v>㎡</v>
          </cell>
        </row>
        <row r="1218">
          <cell r="B1218" t="str">
            <v>080-02</v>
          </cell>
          <cell r="C1218" t="str">
            <v>養生シート張り</v>
          </cell>
          <cell r="E1218" t="str">
            <v>防炎Ⅰ類 RC造標準日数 修理費含む 10階建 建築面積 3,000㎡</v>
          </cell>
          <cell r="G1218" t="str">
            <v>㎡</v>
          </cell>
        </row>
        <row r="1219">
          <cell r="B1219" t="str">
            <v>080-03</v>
          </cell>
          <cell r="C1219" t="str">
            <v>養生シート張り</v>
          </cell>
          <cell r="E1219" t="str">
            <v>防炎Ⅱ類 掛払い手間</v>
          </cell>
          <cell r="G1219" t="str">
            <v>㎡</v>
          </cell>
        </row>
        <row r="1220">
          <cell r="B1220" t="str">
            <v>080-04</v>
          </cell>
          <cell r="C1220" t="str">
            <v>養生シート張り</v>
          </cell>
          <cell r="E1220" t="str">
            <v>防炎Ⅱ類 供用1日賃料 修理費含む</v>
          </cell>
          <cell r="G1220" t="str">
            <v>㎡</v>
          </cell>
        </row>
        <row r="1221">
          <cell r="B1221" t="str">
            <v>080-05</v>
          </cell>
          <cell r="C1221" t="str">
            <v>養生シート張り</v>
          </cell>
          <cell r="E1221" t="str">
            <v>防炎Ⅱ類 基本料 修理費含む</v>
          </cell>
          <cell r="G1221" t="str">
            <v>㎡</v>
          </cell>
        </row>
        <row r="1222">
          <cell r="B1222" t="str">
            <v>080-06</v>
          </cell>
          <cell r="C1222" t="str">
            <v>養生シート張り</v>
          </cell>
          <cell r="E1222" t="str">
            <v>防炎Ⅱ類 RC造標準日数 修理費含む 2階建 建築面積 300㎡</v>
          </cell>
          <cell r="G1222" t="str">
            <v>㎡</v>
          </cell>
        </row>
        <row r="1223">
          <cell r="B1223" t="str">
            <v>080-07</v>
          </cell>
          <cell r="C1223" t="str">
            <v>養生シート張り</v>
          </cell>
          <cell r="E1223" t="str">
            <v>防炎Ⅱ類 RC造標準日数 修理費含む 2階建 建築面積 450㎡</v>
          </cell>
          <cell r="G1223" t="str">
            <v>㎡</v>
          </cell>
        </row>
        <row r="1224">
          <cell r="B1224" t="str">
            <v>080-08</v>
          </cell>
          <cell r="C1224" t="str">
            <v>養生シート張り</v>
          </cell>
          <cell r="E1224" t="str">
            <v>防炎Ⅱ類 RC造標準日数 修理費含む 2階建 建築面積 750㎡</v>
          </cell>
          <cell r="G1224" t="str">
            <v>㎡</v>
          </cell>
        </row>
        <row r="1225">
          <cell r="B1225" t="str">
            <v>080-09</v>
          </cell>
          <cell r="C1225" t="str">
            <v>養生シート張り</v>
          </cell>
          <cell r="E1225" t="str">
            <v>防炎Ⅱ類 RC造標準日数 修理費含む 2階建 建築面積 1,000㎡</v>
          </cell>
          <cell r="G1225" t="str">
            <v>㎡</v>
          </cell>
        </row>
        <row r="1226">
          <cell r="B1226" t="str">
            <v>080-10</v>
          </cell>
          <cell r="C1226" t="str">
            <v>養生シート張り</v>
          </cell>
          <cell r="E1226" t="str">
            <v>防炎Ⅱ類 RC造標準日数 修理費含む 2階建 建築面積 1,500㎡</v>
          </cell>
          <cell r="G1226" t="str">
            <v>㎡</v>
          </cell>
        </row>
        <row r="1227">
          <cell r="B1227" t="str">
            <v>080-11</v>
          </cell>
          <cell r="C1227" t="str">
            <v>養生シート張り</v>
          </cell>
          <cell r="E1227" t="str">
            <v>防炎Ⅱ類 RC造標準日数 修理費含む 2階建 建築面積 2,000㎡</v>
          </cell>
          <cell r="G1227" t="str">
            <v>㎡</v>
          </cell>
        </row>
        <row r="1228">
          <cell r="B1228" t="str">
            <v>080-12</v>
          </cell>
          <cell r="C1228" t="str">
            <v>養生シート張り</v>
          </cell>
          <cell r="E1228" t="str">
            <v>防炎Ⅱ類 RC造標準日数 修理費含む 2階建 建築面積 3,000㎡</v>
          </cell>
          <cell r="G1228" t="str">
            <v>㎡</v>
          </cell>
        </row>
        <row r="1229">
          <cell r="B1229" t="str">
            <v>080-13</v>
          </cell>
          <cell r="C1229" t="str">
            <v>養生シート張り</v>
          </cell>
          <cell r="E1229" t="str">
            <v>防炎Ⅱ類 RC造標準日数 修理費含む 3階建 建築面積 300㎡</v>
          </cell>
          <cell r="G1229" t="str">
            <v>㎡</v>
          </cell>
        </row>
        <row r="1230">
          <cell r="B1230" t="str">
            <v>080-14</v>
          </cell>
          <cell r="C1230" t="str">
            <v>養生シート張り</v>
          </cell>
          <cell r="E1230" t="str">
            <v>防炎Ⅱ類 RC造標準日数 修理費含む 3階建 建築面積 450㎡</v>
          </cell>
          <cell r="G1230" t="str">
            <v>㎡</v>
          </cell>
        </row>
        <row r="1231">
          <cell r="B1231" t="str">
            <v>081-01</v>
          </cell>
          <cell r="C1231" t="str">
            <v>養生シート張り</v>
          </cell>
          <cell r="E1231" t="str">
            <v>防炎Ⅱ類 RC造標準日数 修理費含む 3階建 建築面積 750㎡</v>
          </cell>
          <cell r="G1231" t="str">
            <v>㎡</v>
          </cell>
        </row>
        <row r="1232">
          <cell r="B1232" t="str">
            <v>081-02</v>
          </cell>
          <cell r="C1232" t="str">
            <v>養生シート張り</v>
          </cell>
          <cell r="E1232" t="str">
            <v>防炎Ⅱ類 RC造標準日数 修理費含む 3階建 建築面積 1,000㎡</v>
          </cell>
          <cell r="G1232" t="str">
            <v>㎡</v>
          </cell>
        </row>
        <row r="1233">
          <cell r="B1233" t="str">
            <v>081-03</v>
          </cell>
          <cell r="C1233" t="str">
            <v>養生シート張り</v>
          </cell>
          <cell r="E1233" t="str">
            <v>防炎Ⅱ類 RC造標準日数 修理費含む 3階建 建築面積 1,500㎡</v>
          </cell>
          <cell r="G1233" t="str">
            <v>㎡</v>
          </cell>
        </row>
        <row r="1234">
          <cell r="B1234" t="str">
            <v>081-04</v>
          </cell>
          <cell r="C1234" t="str">
            <v>養生シート張り</v>
          </cell>
          <cell r="E1234" t="str">
            <v>防炎Ⅱ類 RC造標準日数 修理費含む 3階建 建築面積 2,000㎡</v>
          </cell>
          <cell r="G1234" t="str">
            <v>㎡</v>
          </cell>
        </row>
        <row r="1235">
          <cell r="B1235" t="str">
            <v>081-05</v>
          </cell>
          <cell r="C1235" t="str">
            <v>養生シート張り</v>
          </cell>
          <cell r="E1235" t="str">
            <v>防炎Ⅱ類 RC造標準日数 修理費含む 3階建 建築面積 3,000㎡</v>
          </cell>
          <cell r="G1235" t="str">
            <v>㎡</v>
          </cell>
        </row>
        <row r="1236">
          <cell r="B1236" t="str">
            <v>081-06</v>
          </cell>
          <cell r="C1236" t="str">
            <v>養生シート張り</v>
          </cell>
          <cell r="E1236" t="str">
            <v>防炎Ⅱ類 RC造標準日数 修理費含む 4階建 建築面積 300㎡</v>
          </cell>
          <cell r="G1236" t="str">
            <v>㎡</v>
          </cell>
        </row>
        <row r="1237">
          <cell r="B1237" t="str">
            <v>081-07</v>
          </cell>
          <cell r="C1237" t="str">
            <v>養生シート張り</v>
          </cell>
          <cell r="E1237" t="str">
            <v>防炎Ⅱ類 RC造標準日数 修理費含む 4階建 建築面積 450㎡</v>
          </cell>
          <cell r="G1237" t="str">
            <v>㎡</v>
          </cell>
        </row>
        <row r="1238">
          <cell r="B1238" t="str">
            <v>081-08</v>
          </cell>
          <cell r="C1238" t="str">
            <v>養生シート張り</v>
          </cell>
          <cell r="E1238" t="str">
            <v>防炎Ⅱ類 RC造標準日数 修理費含む 4階建 建築面積 750㎡</v>
          </cell>
          <cell r="G1238" t="str">
            <v>㎡</v>
          </cell>
        </row>
        <row r="1239">
          <cell r="B1239" t="str">
            <v>081-09</v>
          </cell>
          <cell r="C1239" t="str">
            <v>養生シート張り</v>
          </cell>
          <cell r="E1239" t="str">
            <v>防炎Ⅱ類 RC造標準日数 修理費含む 4階建 建築面積 1,000㎡</v>
          </cell>
          <cell r="G1239" t="str">
            <v>㎡</v>
          </cell>
        </row>
        <row r="1240">
          <cell r="B1240" t="str">
            <v>081-10</v>
          </cell>
          <cell r="C1240" t="str">
            <v>養生シート張り</v>
          </cell>
          <cell r="E1240" t="str">
            <v>防炎Ⅱ類 RC造標準日数 修理費含む 4階建 建築面積 1,500㎡</v>
          </cell>
          <cell r="G1240" t="str">
            <v>㎡</v>
          </cell>
        </row>
        <row r="1241">
          <cell r="B1241" t="str">
            <v>081-11</v>
          </cell>
          <cell r="C1241" t="str">
            <v>養生シート張り</v>
          </cell>
          <cell r="E1241" t="str">
            <v>防炎Ⅱ類 RC造標準日数 修理費含む 4階建 建築面積 2,000㎡</v>
          </cell>
          <cell r="G1241" t="str">
            <v>㎡</v>
          </cell>
        </row>
        <row r="1242">
          <cell r="B1242" t="str">
            <v>081-12</v>
          </cell>
          <cell r="C1242" t="str">
            <v>養生シート張り</v>
          </cell>
          <cell r="E1242" t="str">
            <v>防炎Ⅱ類 RC造標準日数 修理費含む 4階建 建築面積 3,000㎡</v>
          </cell>
          <cell r="G1242" t="str">
            <v>㎡</v>
          </cell>
        </row>
        <row r="1243">
          <cell r="B1243" t="str">
            <v>081-13</v>
          </cell>
          <cell r="C1243" t="str">
            <v>養生シート張り</v>
          </cell>
          <cell r="E1243" t="str">
            <v>防炎Ⅱ類 RC造標準日数 修理費含む 5階建 建築面積 300㎡</v>
          </cell>
          <cell r="G1243" t="str">
            <v>㎡</v>
          </cell>
        </row>
        <row r="1244">
          <cell r="B1244" t="str">
            <v>081-14</v>
          </cell>
          <cell r="C1244" t="str">
            <v>養生シート張り</v>
          </cell>
          <cell r="E1244" t="str">
            <v>防炎Ⅱ類 RC造標準日数 修理費含む 5階建 建築面積 450㎡</v>
          </cell>
          <cell r="G1244" t="str">
            <v>㎡</v>
          </cell>
        </row>
        <row r="1245">
          <cell r="B1245" t="str">
            <v>082-01</v>
          </cell>
          <cell r="C1245" t="str">
            <v>養生シート張り</v>
          </cell>
          <cell r="E1245" t="str">
            <v>防炎Ⅱ類 RC造標準日数 修理費含む 5階建 建築面積 750㎡</v>
          </cell>
          <cell r="G1245" t="str">
            <v>㎡</v>
          </cell>
        </row>
        <row r="1246">
          <cell r="B1246" t="str">
            <v>082-02</v>
          </cell>
          <cell r="C1246" t="str">
            <v>養生シート張り</v>
          </cell>
          <cell r="E1246" t="str">
            <v>防炎Ⅱ類 RC造標準日数 修理費含む 5階建 建築面積 1,000㎡</v>
          </cell>
          <cell r="G1246" t="str">
            <v>㎡</v>
          </cell>
        </row>
        <row r="1247">
          <cell r="B1247" t="str">
            <v>082-03</v>
          </cell>
          <cell r="C1247" t="str">
            <v>養生シート張り</v>
          </cell>
          <cell r="E1247" t="str">
            <v>防炎Ⅱ類 RC造標準日数 修理費含む 5階建 建築面積 1,500㎡</v>
          </cell>
          <cell r="G1247" t="str">
            <v>㎡</v>
          </cell>
        </row>
        <row r="1248">
          <cell r="B1248" t="str">
            <v>082-04</v>
          </cell>
          <cell r="C1248" t="str">
            <v>養生シート張り</v>
          </cell>
          <cell r="E1248" t="str">
            <v>防炎Ⅱ類 RC造標準日数 修理費含む 5階建 建築面積 2,000㎡</v>
          </cell>
          <cell r="G1248" t="str">
            <v>㎡</v>
          </cell>
        </row>
        <row r="1249">
          <cell r="B1249" t="str">
            <v>082-05</v>
          </cell>
          <cell r="C1249" t="str">
            <v>養生シート張り</v>
          </cell>
          <cell r="E1249" t="str">
            <v>防炎Ⅱ類 RC造標準日数 修理費含む 5階建 建築面積 3,000㎡</v>
          </cell>
          <cell r="G1249" t="str">
            <v>㎡</v>
          </cell>
        </row>
        <row r="1250">
          <cell r="B1250" t="str">
            <v>082-06</v>
          </cell>
          <cell r="C1250" t="str">
            <v>養生シート張り</v>
          </cell>
          <cell r="E1250" t="str">
            <v>防炎Ⅱ類 RC造標準日数 修理費含む 6階建 建築面積 300㎡</v>
          </cell>
          <cell r="G1250" t="str">
            <v>㎡</v>
          </cell>
        </row>
        <row r="1251">
          <cell r="B1251" t="str">
            <v>082-07</v>
          </cell>
          <cell r="C1251" t="str">
            <v>養生シート張り</v>
          </cell>
          <cell r="E1251" t="str">
            <v>防炎Ⅱ類 RC造標準日数 修理費含む 6階建 建築面積 450㎡</v>
          </cell>
          <cell r="G1251" t="str">
            <v>㎡</v>
          </cell>
        </row>
        <row r="1252">
          <cell r="B1252" t="str">
            <v>082-08</v>
          </cell>
          <cell r="C1252" t="str">
            <v>養生シート張り</v>
          </cell>
          <cell r="E1252" t="str">
            <v>防炎Ⅱ類 RC造標準日数 修理費含む 6階建 建築面積 750㎡</v>
          </cell>
          <cell r="G1252" t="str">
            <v>㎡</v>
          </cell>
        </row>
        <row r="1253">
          <cell r="B1253" t="str">
            <v>082-09</v>
          </cell>
          <cell r="C1253" t="str">
            <v>養生シート張り</v>
          </cell>
          <cell r="E1253" t="str">
            <v>防炎Ⅱ類 RC造標準日数 修理費含む 6階建 建築面積 1,000㎡</v>
          </cell>
          <cell r="G1253" t="str">
            <v>㎡</v>
          </cell>
        </row>
        <row r="1254">
          <cell r="B1254" t="str">
            <v>082-10</v>
          </cell>
          <cell r="C1254" t="str">
            <v>養生シート張り</v>
          </cell>
          <cell r="E1254" t="str">
            <v>防炎Ⅱ類 RC造標準日数 修理費含む 6階建 建築面積 1,500㎡</v>
          </cell>
          <cell r="G1254" t="str">
            <v>㎡</v>
          </cell>
        </row>
        <row r="1255">
          <cell r="B1255" t="str">
            <v>082-11</v>
          </cell>
          <cell r="C1255" t="str">
            <v>養生シート張り</v>
          </cell>
          <cell r="E1255" t="str">
            <v>防炎Ⅱ類 RC造標準日数 修理費含む 6階建 建築面積 2,000㎡</v>
          </cell>
          <cell r="G1255" t="str">
            <v>㎡</v>
          </cell>
        </row>
        <row r="1256">
          <cell r="B1256" t="str">
            <v>082-12</v>
          </cell>
          <cell r="C1256" t="str">
            <v>養生シート張り</v>
          </cell>
          <cell r="E1256" t="str">
            <v>防炎Ⅱ類 RC造標準日数 修理費含む 6階建 建築面積 3,000㎡</v>
          </cell>
          <cell r="G1256" t="str">
            <v>㎡</v>
          </cell>
        </row>
        <row r="1257">
          <cell r="B1257" t="str">
            <v>082-13</v>
          </cell>
          <cell r="C1257" t="str">
            <v>養生シート張り</v>
          </cell>
          <cell r="E1257" t="str">
            <v>防炎Ⅱ類 RC造標準日数 修理費含む 7階建 建築面積 300㎡</v>
          </cell>
          <cell r="G1257" t="str">
            <v>㎡</v>
          </cell>
        </row>
        <row r="1258">
          <cell r="B1258" t="str">
            <v>082-14</v>
          </cell>
          <cell r="C1258" t="str">
            <v>養生シート張り</v>
          </cell>
          <cell r="E1258" t="str">
            <v>防炎Ⅱ類 RC造標準日数 修理費含む 7階建 建築面積 450㎡</v>
          </cell>
          <cell r="G1258" t="str">
            <v>㎡</v>
          </cell>
        </row>
        <row r="1259">
          <cell r="B1259" t="str">
            <v>083-01</v>
          </cell>
          <cell r="C1259" t="str">
            <v>養生シート張り</v>
          </cell>
          <cell r="E1259" t="str">
            <v>防炎Ⅱ類 RC造標準日数 修理費含む 7階建 建築面積 750㎡</v>
          </cell>
          <cell r="G1259" t="str">
            <v>㎡</v>
          </cell>
        </row>
        <row r="1260">
          <cell r="B1260" t="str">
            <v>083-02</v>
          </cell>
          <cell r="C1260" t="str">
            <v>養生シート張り</v>
          </cell>
          <cell r="E1260" t="str">
            <v>防炎Ⅱ類 RC造標準日数 修理費含む 7階建 建築面積 1,000㎡</v>
          </cell>
          <cell r="G1260" t="str">
            <v>㎡</v>
          </cell>
        </row>
        <row r="1261">
          <cell r="B1261" t="str">
            <v>083-03</v>
          </cell>
          <cell r="C1261" t="str">
            <v>養生シート張り</v>
          </cell>
          <cell r="E1261" t="str">
            <v>防炎Ⅱ類 RC造標準日数 修理費含む 7階建 建築面積 1,500㎡</v>
          </cell>
          <cell r="G1261" t="str">
            <v>㎡</v>
          </cell>
        </row>
        <row r="1262">
          <cell r="B1262" t="str">
            <v>083-04</v>
          </cell>
          <cell r="C1262" t="str">
            <v>養生シート張り</v>
          </cell>
          <cell r="E1262" t="str">
            <v>防炎Ⅱ類 RC造標準日数 修理費含む 7階建 建築面積 2,000㎡</v>
          </cell>
          <cell r="G1262" t="str">
            <v>㎡</v>
          </cell>
        </row>
        <row r="1263">
          <cell r="B1263" t="str">
            <v>083-05</v>
          </cell>
          <cell r="C1263" t="str">
            <v>養生シート張り</v>
          </cell>
          <cell r="E1263" t="str">
            <v>防炎Ⅱ類 RC造標準日数 修理費含む 7階建 建築面積 3,000㎡</v>
          </cell>
          <cell r="G1263" t="str">
            <v>㎡</v>
          </cell>
        </row>
        <row r="1264">
          <cell r="B1264" t="str">
            <v>083-06</v>
          </cell>
          <cell r="C1264" t="str">
            <v>養生シート張り</v>
          </cell>
          <cell r="E1264" t="str">
            <v>防炎Ⅱ類 RC造標準日数 修理費含む 8階建 建築面積 300㎡</v>
          </cell>
          <cell r="G1264" t="str">
            <v>㎡</v>
          </cell>
        </row>
        <row r="1265">
          <cell r="B1265" t="str">
            <v>083-07</v>
          </cell>
          <cell r="C1265" t="str">
            <v>養生シート張り</v>
          </cell>
          <cell r="E1265" t="str">
            <v>防炎Ⅱ類 RC造標準日数 修理費含む 8階建 建築面積 450㎡</v>
          </cell>
          <cell r="G1265" t="str">
            <v>㎡</v>
          </cell>
        </row>
        <row r="1266">
          <cell r="B1266" t="str">
            <v>083-08</v>
          </cell>
          <cell r="C1266" t="str">
            <v>養生シート張り</v>
          </cell>
          <cell r="E1266" t="str">
            <v>防炎Ⅱ類 RC造標準日数 修理費含む 8階建 建築面積 750㎡</v>
          </cell>
          <cell r="G1266" t="str">
            <v>㎡</v>
          </cell>
        </row>
        <row r="1267">
          <cell r="B1267" t="str">
            <v>083-09</v>
          </cell>
          <cell r="C1267" t="str">
            <v>養生シート張り</v>
          </cell>
          <cell r="E1267" t="str">
            <v>防炎Ⅱ類 RC造標準日数 修理費含む 8階建 建築面積 1,000㎡</v>
          </cell>
          <cell r="G1267" t="str">
            <v>㎡</v>
          </cell>
        </row>
        <row r="1268">
          <cell r="B1268" t="str">
            <v>083-10</v>
          </cell>
          <cell r="C1268" t="str">
            <v>養生シート張り</v>
          </cell>
          <cell r="E1268" t="str">
            <v>防炎Ⅱ類 RC造標準日数 修理費含む 8階建 建築面積 1,500㎡</v>
          </cell>
          <cell r="G1268" t="str">
            <v>㎡</v>
          </cell>
        </row>
        <row r="1269">
          <cell r="B1269" t="str">
            <v>083-11</v>
          </cell>
          <cell r="C1269" t="str">
            <v>養生シート張り</v>
          </cell>
          <cell r="E1269" t="str">
            <v>防炎Ⅱ類 RC造標準日数 修理費含む 8階建 建築面積 2,000㎡</v>
          </cell>
          <cell r="G1269" t="str">
            <v>㎡</v>
          </cell>
        </row>
        <row r="1270">
          <cell r="B1270" t="str">
            <v>083-12</v>
          </cell>
          <cell r="C1270" t="str">
            <v>養生シート張り</v>
          </cell>
          <cell r="E1270" t="str">
            <v>防炎Ⅱ類 RC造標準日数 修理費含む 8階建 建築面積 3,000㎡</v>
          </cell>
          <cell r="G1270" t="str">
            <v>㎡</v>
          </cell>
        </row>
        <row r="1271">
          <cell r="B1271" t="str">
            <v>083-13</v>
          </cell>
          <cell r="C1271" t="str">
            <v>養生シート張り</v>
          </cell>
          <cell r="E1271" t="str">
            <v>防炎Ⅱ類 RC造標準日数 修理費含む 9階建 建築面積 300㎡</v>
          </cell>
          <cell r="G1271" t="str">
            <v>㎡</v>
          </cell>
        </row>
        <row r="1272">
          <cell r="B1272" t="str">
            <v>083-14</v>
          </cell>
          <cell r="C1272" t="str">
            <v>養生シート張り</v>
          </cell>
          <cell r="E1272" t="str">
            <v>防炎Ⅱ類 RC造標準日数 修理費含む 9階建 建築面積 450㎡</v>
          </cell>
          <cell r="G1272" t="str">
            <v>㎡</v>
          </cell>
        </row>
        <row r="1273">
          <cell r="B1273" t="str">
            <v>084-01</v>
          </cell>
          <cell r="C1273" t="str">
            <v>養生シート張り</v>
          </cell>
          <cell r="E1273" t="str">
            <v>防炎Ⅱ類 RC造標準日数 修理費含む 9階建 建築面積 750㎡</v>
          </cell>
          <cell r="G1273" t="str">
            <v>㎡</v>
          </cell>
        </row>
        <row r="1274">
          <cell r="B1274" t="str">
            <v>084-02</v>
          </cell>
          <cell r="C1274" t="str">
            <v>養生シート張り</v>
          </cell>
          <cell r="E1274" t="str">
            <v>防炎Ⅱ類 RC造標準日数 修理費含む 9階建 建築面積 1,000㎡</v>
          </cell>
          <cell r="G1274" t="str">
            <v>㎡</v>
          </cell>
        </row>
        <row r="1275">
          <cell r="B1275" t="str">
            <v>084-03</v>
          </cell>
          <cell r="C1275" t="str">
            <v>養生シート張り</v>
          </cell>
          <cell r="E1275" t="str">
            <v>防炎Ⅱ類 RC造標準日数 修理費含む 9階建 建築面積 1,500㎡</v>
          </cell>
          <cell r="G1275" t="str">
            <v>㎡</v>
          </cell>
        </row>
        <row r="1276">
          <cell r="B1276" t="str">
            <v>084-04</v>
          </cell>
          <cell r="C1276" t="str">
            <v>養生シート張り</v>
          </cell>
          <cell r="E1276" t="str">
            <v>防炎Ⅱ類 RC造標準日数 修理費含む 9階建 建築面積 2,000㎡</v>
          </cell>
          <cell r="G1276" t="str">
            <v>㎡</v>
          </cell>
        </row>
        <row r="1277">
          <cell r="B1277" t="str">
            <v>084-05</v>
          </cell>
          <cell r="C1277" t="str">
            <v>養生シート張り</v>
          </cell>
          <cell r="E1277" t="str">
            <v>防炎Ⅱ類 RC造標準日数 修理費含む 9階建 建築面積 3,000㎡</v>
          </cell>
          <cell r="G1277" t="str">
            <v>㎡</v>
          </cell>
        </row>
        <row r="1278">
          <cell r="B1278" t="str">
            <v>084-06</v>
          </cell>
          <cell r="C1278" t="str">
            <v>養生シート張り</v>
          </cell>
          <cell r="E1278" t="str">
            <v>防炎Ⅱ類 RC造標準日数 修理費含む 10階建 建築面積 300㎡</v>
          </cell>
          <cell r="G1278" t="str">
            <v>㎡</v>
          </cell>
        </row>
        <row r="1279">
          <cell r="B1279" t="str">
            <v>084-07</v>
          </cell>
          <cell r="C1279" t="str">
            <v>養生シート張り</v>
          </cell>
          <cell r="E1279" t="str">
            <v>防炎Ⅱ類 RC造標準日数 修理費含む 10階建 建築面積 450㎡</v>
          </cell>
          <cell r="G1279" t="str">
            <v>㎡</v>
          </cell>
        </row>
        <row r="1280">
          <cell r="B1280" t="str">
            <v>084-08</v>
          </cell>
          <cell r="C1280" t="str">
            <v>養生シート張り</v>
          </cell>
          <cell r="E1280" t="str">
            <v>防炎Ⅱ類 RC造標準日数 修理費含む 10階建 建築面積 750㎡</v>
          </cell>
          <cell r="G1280" t="str">
            <v>㎡</v>
          </cell>
        </row>
        <row r="1281">
          <cell r="B1281" t="str">
            <v>084-09</v>
          </cell>
          <cell r="C1281" t="str">
            <v>養生シート張り</v>
          </cell>
          <cell r="E1281" t="str">
            <v>防炎Ⅱ類 RC造標準日数 修理費含む 10階建 建築面積 1,000㎡</v>
          </cell>
          <cell r="G1281" t="str">
            <v>㎡</v>
          </cell>
        </row>
        <row r="1282">
          <cell r="B1282" t="str">
            <v>084-10</v>
          </cell>
          <cell r="C1282" t="str">
            <v>養生シート張り</v>
          </cell>
          <cell r="E1282" t="str">
            <v>防炎Ⅱ類 RC造標準日数 修理費含む 10階建 建築面積 1,500㎡</v>
          </cell>
          <cell r="G1282" t="str">
            <v>㎡</v>
          </cell>
        </row>
        <row r="1283">
          <cell r="B1283" t="str">
            <v>084-11</v>
          </cell>
          <cell r="C1283" t="str">
            <v>養生シート張り</v>
          </cell>
          <cell r="E1283" t="str">
            <v>防炎Ⅱ類 RC造標準日数 修理費含む 10階建 建築面積 2,000㎡</v>
          </cell>
          <cell r="G1283" t="str">
            <v>㎡</v>
          </cell>
        </row>
        <row r="1284">
          <cell r="B1284" t="str">
            <v>084-12</v>
          </cell>
          <cell r="C1284" t="str">
            <v>養生シート張り</v>
          </cell>
          <cell r="E1284" t="str">
            <v>防炎Ⅱ類 RC造標準日数 修理費含む 10階建 建築面積 3,000㎡</v>
          </cell>
          <cell r="G1284" t="str">
            <v>㎡</v>
          </cell>
        </row>
        <row r="1285">
          <cell r="B1285" t="str">
            <v>084-13</v>
          </cell>
          <cell r="C1285" t="str">
            <v>ﾈｯﾄ状養生ｼｰﾄ張り</v>
          </cell>
          <cell r="D1285" t="str">
            <v/>
          </cell>
          <cell r="E1285" t="str">
            <v>防炎Ⅰ類 掛払い手間</v>
          </cell>
          <cell r="F1285" t="str">
            <v/>
          </cell>
          <cell r="G1285" t="str">
            <v>㎡</v>
          </cell>
        </row>
        <row r="1286">
          <cell r="B1286" t="str">
            <v>084-14</v>
          </cell>
          <cell r="C1286" t="str">
            <v>ﾈｯﾄ状養生ｼｰﾄ張り</v>
          </cell>
          <cell r="D1286" t="str">
            <v/>
          </cell>
          <cell r="E1286" t="str">
            <v>防炎Ⅰ類 供用1日賃料 修理費含む</v>
          </cell>
          <cell r="F1286" t="str">
            <v/>
          </cell>
          <cell r="G1286" t="str">
            <v>㎡</v>
          </cell>
        </row>
        <row r="1287">
          <cell r="B1287" t="str">
            <v>085-01</v>
          </cell>
          <cell r="C1287" t="str">
            <v>ﾈｯﾄ状養生ｼｰﾄ張り</v>
          </cell>
          <cell r="D1287" t="str">
            <v/>
          </cell>
          <cell r="E1287" t="str">
            <v>防炎Ⅰ類 基本料 修理費含む</v>
          </cell>
          <cell r="F1287" t="str">
            <v/>
          </cell>
          <cell r="G1287" t="str">
            <v>㎡</v>
          </cell>
        </row>
        <row r="1288">
          <cell r="B1288" t="str">
            <v>085-02</v>
          </cell>
          <cell r="C1288" t="str">
            <v>ﾈｯﾄ状養生ｼｰﾄ張り</v>
          </cell>
          <cell r="E1288" t="str">
            <v>防炎Ⅰ類 RC造標準日数 修理費含む 2階建 建築面積 300㎡</v>
          </cell>
          <cell r="G1288" t="str">
            <v>㎡</v>
          </cell>
        </row>
        <row r="1289">
          <cell r="B1289" t="str">
            <v>085-03</v>
          </cell>
          <cell r="C1289" t="str">
            <v>ﾈｯﾄ状養生ｼｰﾄ張り</v>
          </cell>
          <cell r="E1289" t="str">
            <v>防炎Ⅰ類 RC造標準日数 修理費含む 2階建 建築面積 450㎡</v>
          </cell>
          <cell r="G1289" t="str">
            <v>㎡</v>
          </cell>
        </row>
        <row r="1290">
          <cell r="B1290" t="str">
            <v>085-04</v>
          </cell>
          <cell r="C1290" t="str">
            <v>ﾈｯﾄ状養生ｼｰﾄ張り</v>
          </cell>
          <cell r="E1290" t="str">
            <v>防炎Ⅰ類 RC造標準日数 修理費含む 2階建 建築面積 750㎡</v>
          </cell>
          <cell r="G1290" t="str">
            <v>㎡</v>
          </cell>
        </row>
        <row r="1291">
          <cell r="B1291" t="str">
            <v>085-05</v>
          </cell>
          <cell r="C1291" t="str">
            <v>ﾈｯﾄ状養生ｼｰﾄ張り</v>
          </cell>
          <cell r="E1291" t="str">
            <v>防炎Ⅰ類 RC造標準日数 修理費含む 2階建 建築面積 1,000㎡</v>
          </cell>
          <cell r="G1291" t="str">
            <v>㎡</v>
          </cell>
        </row>
        <row r="1292">
          <cell r="B1292" t="str">
            <v>085-06</v>
          </cell>
          <cell r="C1292" t="str">
            <v>ﾈｯﾄ状養生ｼｰﾄ張り</v>
          </cell>
          <cell r="E1292" t="str">
            <v>防炎Ⅰ類 RC造標準日数 修理費含む 2階建 建築面積 1,500㎡</v>
          </cell>
          <cell r="G1292" t="str">
            <v>㎡</v>
          </cell>
        </row>
        <row r="1293">
          <cell r="B1293" t="str">
            <v>085-07</v>
          </cell>
          <cell r="C1293" t="str">
            <v>ﾈｯﾄ状養生ｼｰﾄ張り</v>
          </cell>
          <cell r="E1293" t="str">
            <v>防炎Ⅰ類 RC造標準日数 修理費含む 2階建 建築面積 2,000㎡</v>
          </cell>
          <cell r="G1293" t="str">
            <v>㎡</v>
          </cell>
        </row>
        <row r="1294">
          <cell r="B1294" t="str">
            <v>085-08</v>
          </cell>
          <cell r="C1294" t="str">
            <v>ﾈｯﾄ状養生ｼｰﾄ張り</v>
          </cell>
          <cell r="E1294" t="str">
            <v>防炎Ⅰ類 RC造標準日数 修理費含む 2階建 建築面積 3,000㎡</v>
          </cell>
          <cell r="G1294" t="str">
            <v>㎡</v>
          </cell>
        </row>
        <row r="1295">
          <cell r="B1295" t="str">
            <v>085-09</v>
          </cell>
          <cell r="C1295" t="str">
            <v>ﾈｯﾄ状養生ｼｰﾄ張り</v>
          </cell>
          <cell r="E1295" t="str">
            <v>防炎Ⅰ類 RC造標準日数 修理費含む 3階建 建築面積 300㎡</v>
          </cell>
          <cell r="G1295" t="str">
            <v>㎡</v>
          </cell>
        </row>
        <row r="1296">
          <cell r="B1296" t="str">
            <v>085-10</v>
          </cell>
          <cell r="C1296" t="str">
            <v>ﾈｯﾄ状養生ｼｰﾄ張り</v>
          </cell>
          <cell r="E1296" t="str">
            <v>防炎Ⅰ類 RC造標準日数 修理費含む 3階建 建築面積 450㎡</v>
          </cell>
          <cell r="G1296" t="str">
            <v>㎡</v>
          </cell>
        </row>
        <row r="1297">
          <cell r="B1297" t="str">
            <v>085-11</v>
          </cell>
          <cell r="C1297" t="str">
            <v>ﾈｯﾄ状養生ｼｰﾄ張り</v>
          </cell>
          <cell r="E1297" t="str">
            <v>防炎Ⅰ類 RC造標準日数 修理費含む 3階建 建築面積 750㎡</v>
          </cell>
          <cell r="G1297" t="str">
            <v>㎡</v>
          </cell>
        </row>
        <row r="1298">
          <cell r="B1298" t="str">
            <v>085-12</v>
          </cell>
          <cell r="C1298" t="str">
            <v>ﾈｯﾄ状養生ｼｰﾄ張り</v>
          </cell>
          <cell r="E1298" t="str">
            <v>防炎Ⅰ類 RC造標準日数 修理費含む 3階建 建築面積 1,000㎡</v>
          </cell>
          <cell r="G1298" t="str">
            <v>㎡</v>
          </cell>
        </row>
        <row r="1299">
          <cell r="B1299" t="str">
            <v>085-13</v>
          </cell>
          <cell r="C1299" t="str">
            <v>ﾈｯﾄ状養生ｼｰﾄ張り</v>
          </cell>
          <cell r="E1299" t="str">
            <v>防炎Ⅰ類 RC造標準日数 修理費含む 3階建 建築面積 1,500㎡</v>
          </cell>
          <cell r="G1299" t="str">
            <v>㎡</v>
          </cell>
        </row>
        <row r="1300">
          <cell r="B1300" t="str">
            <v>085-14</v>
          </cell>
          <cell r="C1300" t="str">
            <v>ﾈｯﾄ状養生ｼｰﾄ張り</v>
          </cell>
          <cell r="E1300" t="str">
            <v>防炎Ⅰ類 RC造標準日数 修理費含む 3階建 建築面積 2,000㎡</v>
          </cell>
          <cell r="G1300" t="str">
            <v>㎡</v>
          </cell>
        </row>
        <row r="1301">
          <cell r="B1301" t="str">
            <v>086-01</v>
          </cell>
          <cell r="C1301" t="str">
            <v>ﾈｯﾄ状養生ｼｰﾄ張り</v>
          </cell>
          <cell r="E1301" t="str">
            <v>防炎Ⅰ類 RC造標準日数 修理費含む 3階建 建築面積 3,000㎡</v>
          </cell>
          <cell r="G1301" t="str">
            <v>㎡</v>
          </cell>
        </row>
        <row r="1302">
          <cell r="B1302" t="str">
            <v>086-02</v>
          </cell>
          <cell r="C1302" t="str">
            <v>ﾈｯﾄ状養生ｼｰﾄ張り</v>
          </cell>
          <cell r="E1302" t="str">
            <v>防炎Ⅰ類 RC造標準日数 修理費含む 4階建 建築面積 300㎡</v>
          </cell>
          <cell r="G1302" t="str">
            <v>㎡</v>
          </cell>
        </row>
        <row r="1303">
          <cell r="B1303" t="str">
            <v>086-03</v>
          </cell>
          <cell r="C1303" t="str">
            <v>ﾈｯﾄ状養生ｼｰﾄ張り</v>
          </cell>
          <cell r="E1303" t="str">
            <v>防炎Ⅰ類 RC造標準日数 修理費含む 4階建 建築面積 450㎡</v>
          </cell>
          <cell r="G1303" t="str">
            <v>㎡</v>
          </cell>
        </row>
        <row r="1304">
          <cell r="B1304" t="str">
            <v>086-04</v>
          </cell>
          <cell r="C1304" t="str">
            <v>ﾈｯﾄ状養生ｼｰﾄ張り</v>
          </cell>
          <cell r="E1304" t="str">
            <v>防炎Ⅰ類 RC造標準日数 修理費含む 4階建 建築面積 750㎡</v>
          </cell>
          <cell r="G1304" t="str">
            <v>㎡</v>
          </cell>
        </row>
        <row r="1305">
          <cell r="B1305" t="str">
            <v>086-05</v>
          </cell>
          <cell r="C1305" t="str">
            <v>ﾈｯﾄ状養生ｼｰﾄ張り</v>
          </cell>
          <cell r="E1305" t="str">
            <v>防炎Ⅰ類 RC造標準日数 修理費含む 4階建 建築面積 1,000㎡</v>
          </cell>
          <cell r="G1305" t="str">
            <v>㎡</v>
          </cell>
        </row>
        <row r="1306">
          <cell r="B1306" t="str">
            <v>086-06</v>
          </cell>
          <cell r="C1306" t="str">
            <v>ﾈｯﾄ状養生ｼｰﾄ張り</v>
          </cell>
          <cell r="E1306" t="str">
            <v>防炎Ⅰ類 RC造標準日数 修理費含む 4階建 建築面積 1,500㎡</v>
          </cell>
          <cell r="G1306" t="str">
            <v>㎡</v>
          </cell>
        </row>
        <row r="1307">
          <cell r="B1307" t="str">
            <v>086-07</v>
          </cell>
          <cell r="C1307" t="str">
            <v>ﾈｯﾄ状養生ｼｰﾄ張り</v>
          </cell>
          <cell r="E1307" t="str">
            <v>防炎Ⅰ類 RC造標準日数 修理費含む 4階建 建築面積 2,000㎡</v>
          </cell>
          <cell r="G1307" t="str">
            <v>㎡</v>
          </cell>
        </row>
        <row r="1308">
          <cell r="B1308" t="str">
            <v>086-08</v>
          </cell>
          <cell r="C1308" t="str">
            <v>ﾈｯﾄ状養生ｼｰﾄ張り</v>
          </cell>
          <cell r="E1308" t="str">
            <v>防炎Ⅰ類 RC造標準日数 修理費含む 4階建 建築面積 3,000㎡</v>
          </cell>
          <cell r="G1308" t="str">
            <v>㎡</v>
          </cell>
        </row>
        <row r="1309">
          <cell r="B1309" t="str">
            <v>086-09</v>
          </cell>
          <cell r="C1309" t="str">
            <v>ﾈｯﾄ状養生ｼｰﾄ張り</v>
          </cell>
          <cell r="E1309" t="str">
            <v>防炎Ⅰ類 RC造標準日数 修理費含む 5階建 建築面積 300㎡</v>
          </cell>
          <cell r="G1309" t="str">
            <v>㎡</v>
          </cell>
        </row>
        <row r="1310">
          <cell r="B1310" t="str">
            <v>086-10</v>
          </cell>
          <cell r="C1310" t="str">
            <v>ﾈｯﾄ状養生ｼｰﾄ張り</v>
          </cell>
          <cell r="E1310" t="str">
            <v>防炎Ⅰ類 RC造標準日数 修理費含む 5階建 建築面積 450㎡</v>
          </cell>
          <cell r="G1310" t="str">
            <v>㎡</v>
          </cell>
        </row>
        <row r="1311">
          <cell r="B1311" t="str">
            <v>086-11</v>
          </cell>
          <cell r="C1311" t="str">
            <v>ﾈｯﾄ状養生ｼｰﾄ張り</v>
          </cell>
          <cell r="E1311" t="str">
            <v>防炎Ⅰ類 RC造標準日数 修理費含む 5階建 建築面積 750㎡</v>
          </cell>
          <cell r="G1311" t="str">
            <v>㎡</v>
          </cell>
        </row>
        <row r="1312">
          <cell r="B1312" t="str">
            <v>086-12</v>
          </cell>
          <cell r="C1312" t="str">
            <v>ﾈｯﾄ状養生ｼｰﾄ張り</v>
          </cell>
          <cell r="E1312" t="str">
            <v>防炎Ⅰ類 RC造標準日数 修理費含む 5階建 建築面積 1,000㎡</v>
          </cell>
          <cell r="G1312" t="str">
            <v>㎡</v>
          </cell>
        </row>
        <row r="1313">
          <cell r="B1313" t="str">
            <v>086-13</v>
          </cell>
          <cell r="C1313" t="str">
            <v>ﾈｯﾄ状養生ｼｰﾄ張り</v>
          </cell>
          <cell r="E1313" t="str">
            <v>防炎Ⅰ類 RC造標準日数 修理費含む 5階建 建築面積 1,500㎡</v>
          </cell>
          <cell r="G1313" t="str">
            <v>㎡</v>
          </cell>
        </row>
        <row r="1314">
          <cell r="B1314" t="str">
            <v>086-14</v>
          </cell>
          <cell r="C1314" t="str">
            <v>ﾈｯﾄ状養生ｼｰﾄ張り</v>
          </cell>
          <cell r="E1314" t="str">
            <v>防炎Ⅰ類 RC造標準日数 修理費含む 5階建 建築面積 2,000㎡</v>
          </cell>
          <cell r="G1314" t="str">
            <v>㎡</v>
          </cell>
        </row>
        <row r="1315">
          <cell r="B1315" t="str">
            <v>087-01</v>
          </cell>
          <cell r="C1315" t="str">
            <v>ﾈｯﾄ状養生ｼｰﾄ張り</v>
          </cell>
          <cell r="E1315" t="str">
            <v>防炎Ⅰ類 RC造標準日数 修理費含む 5階建 建築面積 3,000㎡</v>
          </cell>
          <cell r="G1315" t="str">
            <v>㎡</v>
          </cell>
        </row>
        <row r="1316">
          <cell r="B1316" t="str">
            <v>087-02</v>
          </cell>
          <cell r="C1316" t="str">
            <v>ﾈｯﾄ状養生ｼｰﾄ張り</v>
          </cell>
          <cell r="E1316" t="str">
            <v>防炎Ⅰ類 RC造標準日数 修理費含む 6階建 建築面積 300㎡</v>
          </cell>
          <cell r="G1316" t="str">
            <v>㎡</v>
          </cell>
        </row>
        <row r="1317">
          <cell r="B1317" t="str">
            <v>087-03</v>
          </cell>
          <cell r="C1317" t="str">
            <v>ﾈｯﾄ状養生ｼｰﾄ張り</v>
          </cell>
          <cell r="E1317" t="str">
            <v>防炎Ⅰ類 RC造標準日数 修理費含む 6階建 建築面積 450㎡</v>
          </cell>
          <cell r="G1317" t="str">
            <v>㎡</v>
          </cell>
        </row>
        <row r="1318">
          <cell r="B1318" t="str">
            <v>087-04</v>
          </cell>
          <cell r="C1318" t="str">
            <v>ﾈｯﾄ状養生ｼｰﾄ張り</v>
          </cell>
          <cell r="E1318" t="str">
            <v>防炎Ⅰ類 RC造標準日数 修理費含む 6階建 建築面積 750㎡</v>
          </cell>
          <cell r="G1318" t="str">
            <v>㎡</v>
          </cell>
        </row>
        <row r="1319">
          <cell r="B1319" t="str">
            <v>087-05</v>
          </cell>
          <cell r="C1319" t="str">
            <v>ﾈｯﾄ状養生ｼｰﾄ張り</v>
          </cell>
          <cell r="E1319" t="str">
            <v>防炎Ⅰ類 RC造標準日数 修理費含む 6階建 建築面積 1,000㎡</v>
          </cell>
          <cell r="G1319" t="str">
            <v>㎡</v>
          </cell>
        </row>
        <row r="1320">
          <cell r="B1320" t="str">
            <v>087-06</v>
          </cell>
          <cell r="C1320" t="str">
            <v>ﾈｯﾄ状養生ｼｰﾄ張り</v>
          </cell>
          <cell r="E1320" t="str">
            <v>防炎Ⅰ類 RC造標準日数 修理費含む 6階建 建築面積 1,500㎡</v>
          </cell>
          <cell r="G1320" t="str">
            <v>㎡</v>
          </cell>
        </row>
        <row r="1321">
          <cell r="B1321" t="str">
            <v>087-07</v>
          </cell>
          <cell r="C1321" t="str">
            <v>ﾈｯﾄ状養生ｼｰﾄ張り</v>
          </cell>
          <cell r="E1321" t="str">
            <v>防炎Ⅰ類 RC造標準日数 修理費含む 6階建 建築面積 2,000㎡</v>
          </cell>
          <cell r="G1321" t="str">
            <v>㎡</v>
          </cell>
        </row>
        <row r="1322">
          <cell r="B1322" t="str">
            <v>087-08</v>
          </cell>
          <cell r="C1322" t="str">
            <v>ﾈｯﾄ状養生ｼｰﾄ張り</v>
          </cell>
          <cell r="E1322" t="str">
            <v>防炎Ⅰ類 RC造標準日数 修理費含む 6階建 建築面積 3,000㎡</v>
          </cell>
          <cell r="G1322" t="str">
            <v>㎡</v>
          </cell>
        </row>
        <row r="1323">
          <cell r="B1323" t="str">
            <v>087-09</v>
          </cell>
          <cell r="C1323" t="str">
            <v>ﾈｯﾄ状養生ｼｰﾄ張り</v>
          </cell>
          <cell r="E1323" t="str">
            <v>防炎Ⅰ類 RC造標準日数 修理費含む 7階建 建築面積 300㎡</v>
          </cell>
          <cell r="G1323" t="str">
            <v>㎡</v>
          </cell>
        </row>
        <row r="1324">
          <cell r="B1324" t="str">
            <v>087-10</v>
          </cell>
          <cell r="C1324" t="str">
            <v>ﾈｯﾄ状養生ｼｰﾄ張り</v>
          </cell>
          <cell r="E1324" t="str">
            <v>防炎Ⅰ類 RC造標準日数 修理費含む 7階建 建築面積 450㎡</v>
          </cell>
          <cell r="G1324" t="str">
            <v>㎡</v>
          </cell>
        </row>
        <row r="1325">
          <cell r="B1325" t="str">
            <v>087-11</v>
          </cell>
          <cell r="C1325" t="str">
            <v>ﾈｯﾄ状養生ｼｰﾄ張り</v>
          </cell>
          <cell r="E1325" t="str">
            <v>防炎Ⅰ類 RC造標準日数 修理費含む 7階建 建築面積 750㎡</v>
          </cell>
          <cell r="G1325" t="str">
            <v>㎡</v>
          </cell>
        </row>
        <row r="1326">
          <cell r="B1326" t="str">
            <v>087-12</v>
          </cell>
          <cell r="C1326" t="str">
            <v>ﾈｯﾄ状養生ｼｰﾄ張り</v>
          </cell>
          <cell r="E1326" t="str">
            <v>防炎Ⅰ類 RC造標準日数 修理費含む 7階建 建築面積 1,000㎡</v>
          </cell>
          <cell r="G1326" t="str">
            <v>㎡</v>
          </cell>
        </row>
        <row r="1327">
          <cell r="B1327" t="str">
            <v>087-13</v>
          </cell>
          <cell r="C1327" t="str">
            <v>ﾈｯﾄ状養生ｼｰﾄ張り</v>
          </cell>
          <cell r="E1327" t="str">
            <v>防炎Ⅰ類 RC造標準日数 修理費含む 7階建 建築面積 1,500㎡</v>
          </cell>
          <cell r="G1327" t="str">
            <v>㎡</v>
          </cell>
        </row>
        <row r="1328">
          <cell r="B1328" t="str">
            <v>087-14</v>
          </cell>
          <cell r="C1328" t="str">
            <v>ﾈｯﾄ状養生ｼｰﾄ張り</v>
          </cell>
          <cell r="E1328" t="str">
            <v>防炎Ⅰ類 RC造標準日数 修理費含む 7階建 建築面積 2,000㎡</v>
          </cell>
          <cell r="G1328" t="str">
            <v>㎡</v>
          </cell>
        </row>
        <row r="1329">
          <cell r="B1329" t="str">
            <v>088-01</v>
          </cell>
          <cell r="C1329" t="str">
            <v>ﾈｯﾄ状養生ｼｰﾄ張り</v>
          </cell>
          <cell r="E1329" t="str">
            <v>防炎Ⅰ類 RC造標準日数 修理費含む 7階建 建築面積 3,000㎡</v>
          </cell>
          <cell r="G1329" t="str">
            <v>㎡</v>
          </cell>
        </row>
        <row r="1330">
          <cell r="B1330" t="str">
            <v>088-02</v>
          </cell>
          <cell r="C1330" t="str">
            <v>ﾈｯﾄ状養生ｼｰﾄ張り</v>
          </cell>
          <cell r="E1330" t="str">
            <v>防炎Ⅰ類 RC造標準日数 修理費含む 8階建 建築面積 300㎡</v>
          </cell>
          <cell r="G1330" t="str">
            <v>㎡</v>
          </cell>
        </row>
        <row r="1331">
          <cell r="B1331" t="str">
            <v>088-03</v>
          </cell>
          <cell r="C1331" t="str">
            <v>ﾈｯﾄ状養生ｼｰﾄ張り</v>
          </cell>
          <cell r="E1331" t="str">
            <v>防炎Ⅰ類 RC造標準日数 修理費含む 8階建 建築面積 450㎡</v>
          </cell>
          <cell r="G1331" t="str">
            <v>㎡</v>
          </cell>
        </row>
        <row r="1332">
          <cell r="B1332" t="str">
            <v>088-04</v>
          </cell>
          <cell r="C1332" t="str">
            <v>ﾈｯﾄ状養生ｼｰﾄ張り</v>
          </cell>
          <cell r="E1332" t="str">
            <v>防炎Ⅰ類 RC造標準日数 修理費含む 8階建 建築面積 750㎡</v>
          </cell>
          <cell r="G1332" t="str">
            <v>㎡</v>
          </cell>
        </row>
        <row r="1333">
          <cell r="B1333" t="str">
            <v>088-05</v>
          </cell>
          <cell r="C1333" t="str">
            <v>ﾈｯﾄ状養生ｼｰﾄ張り</v>
          </cell>
          <cell r="E1333" t="str">
            <v>防炎Ⅰ類 RC造標準日数 修理費含む 8階建 建築面積 1,000㎡</v>
          </cell>
          <cell r="G1333" t="str">
            <v>㎡</v>
          </cell>
        </row>
        <row r="1334">
          <cell r="B1334" t="str">
            <v>088-06</v>
          </cell>
          <cell r="C1334" t="str">
            <v>ﾈｯﾄ状養生ｼｰﾄ張り</v>
          </cell>
          <cell r="E1334" t="str">
            <v>防炎Ⅰ類 RC造標準日数 修理費含む 8階建 建築面積 1,500㎡</v>
          </cell>
          <cell r="G1334" t="str">
            <v>㎡</v>
          </cell>
        </row>
        <row r="1335">
          <cell r="B1335" t="str">
            <v>088-07</v>
          </cell>
          <cell r="C1335" t="str">
            <v>ﾈｯﾄ状養生ｼｰﾄ張り</v>
          </cell>
          <cell r="E1335" t="str">
            <v>防炎Ⅰ類 RC造標準日数 修理費含む 8階建 建築面積 2,000㎡</v>
          </cell>
          <cell r="G1335" t="str">
            <v>㎡</v>
          </cell>
        </row>
        <row r="1336">
          <cell r="B1336" t="str">
            <v>088-08</v>
          </cell>
          <cell r="C1336" t="str">
            <v>ﾈｯﾄ状養生ｼｰﾄ張り</v>
          </cell>
          <cell r="E1336" t="str">
            <v>防炎Ⅰ類 RC造標準日数 修理費含む 8階建 建築面積 3,000㎡</v>
          </cell>
          <cell r="G1336" t="str">
            <v>㎡</v>
          </cell>
        </row>
        <row r="1337">
          <cell r="B1337" t="str">
            <v>088-09</v>
          </cell>
          <cell r="C1337" t="str">
            <v>ﾈｯﾄ状養生ｼｰﾄ張り</v>
          </cell>
          <cell r="E1337" t="str">
            <v>防炎Ⅰ類 RC造標準日数 修理費含む 9階建 建築面積 300㎡</v>
          </cell>
          <cell r="G1337" t="str">
            <v>㎡</v>
          </cell>
        </row>
        <row r="1338">
          <cell r="B1338" t="str">
            <v>088-10</v>
          </cell>
          <cell r="C1338" t="str">
            <v>ﾈｯﾄ状養生ｼｰﾄ張り</v>
          </cell>
          <cell r="E1338" t="str">
            <v>防炎Ⅰ類 RC造標準日数 修理費含む 9階建 建築面積 450㎡</v>
          </cell>
          <cell r="G1338" t="str">
            <v>㎡</v>
          </cell>
        </row>
        <row r="1339">
          <cell r="B1339" t="str">
            <v>088-11</v>
          </cell>
          <cell r="C1339" t="str">
            <v>ﾈｯﾄ状養生ｼｰﾄ張り</v>
          </cell>
          <cell r="E1339" t="str">
            <v>防炎Ⅰ類 RC造標準日数 修理費含む 9階建 建築面積 750㎡</v>
          </cell>
          <cell r="G1339" t="str">
            <v>㎡</v>
          </cell>
        </row>
        <row r="1340">
          <cell r="B1340" t="str">
            <v>088-12</v>
          </cell>
          <cell r="C1340" t="str">
            <v>ﾈｯﾄ状養生ｼｰﾄ張り</v>
          </cell>
          <cell r="E1340" t="str">
            <v>防炎Ⅰ類 RC造標準日数 修理費含む 9階建 建築面積 1,000㎡</v>
          </cell>
          <cell r="G1340" t="str">
            <v>㎡</v>
          </cell>
        </row>
        <row r="1341">
          <cell r="B1341" t="str">
            <v>088-13</v>
          </cell>
          <cell r="C1341" t="str">
            <v>ﾈｯﾄ状養生ｼｰﾄ張り</v>
          </cell>
          <cell r="E1341" t="str">
            <v>防炎Ⅰ類 RC造標準日数 修理費含む 9階建 建築面積 1,500㎡</v>
          </cell>
          <cell r="G1341" t="str">
            <v>㎡</v>
          </cell>
        </row>
        <row r="1342">
          <cell r="B1342" t="str">
            <v>088-14</v>
          </cell>
          <cell r="C1342" t="str">
            <v>ﾈｯﾄ状養生ｼｰﾄ張り</v>
          </cell>
          <cell r="E1342" t="str">
            <v>防炎Ⅰ類 RC造標準日数 修理費含む 9階建 建築面積 2,000㎡</v>
          </cell>
          <cell r="G1342" t="str">
            <v>㎡</v>
          </cell>
        </row>
        <row r="1343">
          <cell r="B1343" t="str">
            <v>089-01</v>
          </cell>
          <cell r="C1343" t="str">
            <v>ﾈｯﾄ状養生ｼｰﾄ張り</v>
          </cell>
          <cell r="E1343" t="str">
            <v>防炎Ⅰ類 RC造標準日数 修理費含む 9階建 建築面積 3,000㎡</v>
          </cell>
          <cell r="G1343" t="str">
            <v>㎡</v>
          </cell>
        </row>
        <row r="1344">
          <cell r="B1344" t="str">
            <v>089-02</v>
          </cell>
          <cell r="C1344" t="str">
            <v>ﾈｯﾄ状養生ｼｰﾄ張り</v>
          </cell>
          <cell r="E1344" t="str">
            <v>防炎Ⅰ類 RC造標準日数 修理費含む 10階建 建築面積 300㎡</v>
          </cell>
          <cell r="G1344" t="str">
            <v>㎡</v>
          </cell>
        </row>
        <row r="1345">
          <cell r="B1345" t="str">
            <v>089-03</v>
          </cell>
          <cell r="C1345" t="str">
            <v>ﾈｯﾄ状養生ｼｰﾄ張り</v>
          </cell>
          <cell r="E1345" t="str">
            <v>防炎Ⅰ類 RC造標準日数 修理費含む 10階建 建築面積 450㎡</v>
          </cell>
          <cell r="G1345" t="str">
            <v>㎡</v>
          </cell>
        </row>
        <row r="1346">
          <cell r="B1346" t="str">
            <v>089-04</v>
          </cell>
          <cell r="C1346" t="str">
            <v>ﾈｯﾄ状養生ｼｰﾄ張り</v>
          </cell>
          <cell r="E1346" t="str">
            <v>防炎Ⅰ類 RC造標準日数 修理費含む 10階建 建築面積 750㎡</v>
          </cell>
          <cell r="G1346" t="str">
            <v>㎡</v>
          </cell>
        </row>
        <row r="1347">
          <cell r="B1347" t="str">
            <v>089-05</v>
          </cell>
          <cell r="C1347" t="str">
            <v>ﾈｯﾄ状養生ｼｰﾄ張り</v>
          </cell>
          <cell r="E1347" t="str">
            <v>防炎Ⅰ類 RC造標準日数 修理費含む 10階建 建築面積 1,000㎡</v>
          </cell>
          <cell r="G1347" t="str">
            <v>㎡</v>
          </cell>
        </row>
        <row r="1348">
          <cell r="B1348" t="str">
            <v>089-06</v>
          </cell>
          <cell r="C1348" t="str">
            <v>ﾈｯﾄ状養生ｼｰﾄ張り</v>
          </cell>
          <cell r="E1348" t="str">
            <v>防炎Ⅰ類 RC造標準日数 修理費含む 10階建 建築面積 1,500㎡</v>
          </cell>
          <cell r="G1348" t="str">
            <v>㎡</v>
          </cell>
        </row>
        <row r="1349">
          <cell r="B1349" t="str">
            <v>089-07</v>
          </cell>
          <cell r="C1349" t="str">
            <v>ﾈｯﾄ状養生ｼｰﾄ張り</v>
          </cell>
          <cell r="E1349" t="str">
            <v>防炎Ⅰ類 RC造標準日数 修理費含む 10階建 建築面積 2,000㎡</v>
          </cell>
          <cell r="G1349" t="str">
            <v>㎡</v>
          </cell>
        </row>
        <row r="1350">
          <cell r="B1350" t="str">
            <v>089-08</v>
          </cell>
          <cell r="C1350" t="str">
            <v>ﾈｯﾄ状養生ｼｰﾄ張り</v>
          </cell>
          <cell r="E1350" t="str">
            <v>防炎Ⅰ類 RC造標準日数 修理費含む 10階建 建築面積 3,000㎡</v>
          </cell>
          <cell r="G1350" t="str">
            <v>㎡</v>
          </cell>
        </row>
        <row r="1351">
          <cell r="B1351" t="str">
            <v>089-09</v>
          </cell>
          <cell r="C1351" t="str">
            <v>ﾈｯﾄ状養生ｼｰﾄ張り</v>
          </cell>
          <cell r="D1351" t="str">
            <v/>
          </cell>
          <cell r="E1351" t="str">
            <v>防炎Ⅱ類 掛払い手間</v>
          </cell>
          <cell r="F1351" t="str">
            <v/>
          </cell>
          <cell r="G1351" t="str">
            <v>㎡</v>
          </cell>
        </row>
        <row r="1352">
          <cell r="B1352" t="str">
            <v>089-10</v>
          </cell>
          <cell r="C1352" t="str">
            <v>ﾈｯﾄ状養生ｼｰﾄ張り</v>
          </cell>
          <cell r="D1352" t="str">
            <v/>
          </cell>
          <cell r="E1352" t="str">
            <v>防炎Ⅱ類 供用1日賃料 修理費含む</v>
          </cell>
          <cell r="F1352" t="str">
            <v/>
          </cell>
          <cell r="G1352" t="str">
            <v>㎡</v>
          </cell>
        </row>
        <row r="1353">
          <cell r="B1353" t="str">
            <v>089-11</v>
          </cell>
          <cell r="C1353" t="str">
            <v>ﾈｯﾄ状養生ｼｰﾄ張り</v>
          </cell>
          <cell r="D1353" t="str">
            <v/>
          </cell>
          <cell r="E1353" t="str">
            <v>防炎Ⅱ類 基本料 修理費含む</v>
          </cell>
          <cell r="F1353" t="str">
            <v/>
          </cell>
          <cell r="G1353" t="str">
            <v>㎡</v>
          </cell>
        </row>
        <row r="1354">
          <cell r="B1354" t="str">
            <v>089-12</v>
          </cell>
          <cell r="C1354" t="str">
            <v>ﾈｯﾄ状養生ｼｰﾄ張り</v>
          </cell>
          <cell r="E1354" t="str">
            <v>防炎Ⅱ類 RC造標準日数 修理費含む 2階建 建築面積 300㎡</v>
          </cell>
          <cell r="G1354" t="str">
            <v>㎡</v>
          </cell>
        </row>
        <row r="1355">
          <cell r="B1355" t="str">
            <v>089-13</v>
          </cell>
          <cell r="C1355" t="str">
            <v>ﾈｯﾄ状養生ｼｰﾄ張り</v>
          </cell>
          <cell r="E1355" t="str">
            <v>防炎Ⅱ類 RC造標準日数 修理費含む 2階建 建築面積 450㎡</v>
          </cell>
          <cell r="G1355" t="str">
            <v>㎡</v>
          </cell>
        </row>
        <row r="1356">
          <cell r="B1356" t="str">
            <v>089-14</v>
          </cell>
          <cell r="C1356" t="str">
            <v>ﾈｯﾄ状養生ｼｰﾄ張り</v>
          </cell>
          <cell r="E1356" t="str">
            <v>防炎Ⅱ類 RC造標準日数 修理費含む 2階建 建築面積 750㎡</v>
          </cell>
          <cell r="G1356" t="str">
            <v>㎡</v>
          </cell>
        </row>
        <row r="1357">
          <cell r="B1357" t="str">
            <v>090-01</v>
          </cell>
          <cell r="C1357" t="str">
            <v>ﾈｯﾄ状養生ｼｰﾄ張り</v>
          </cell>
          <cell r="E1357" t="str">
            <v>防炎Ⅱ類 RC造標準日数 修理費含む 2階建 建築面積 1,000㎡</v>
          </cell>
          <cell r="G1357" t="str">
            <v>㎡</v>
          </cell>
        </row>
        <row r="1358">
          <cell r="B1358" t="str">
            <v>090-02</v>
          </cell>
          <cell r="C1358" t="str">
            <v>ﾈｯﾄ状養生ｼｰﾄ張り</v>
          </cell>
          <cell r="E1358" t="str">
            <v>防炎Ⅱ類 RC造標準日数 修理費含む 2階建 建築面積 1,500㎡</v>
          </cell>
          <cell r="G1358" t="str">
            <v>㎡</v>
          </cell>
        </row>
        <row r="1359">
          <cell r="B1359" t="str">
            <v>090-03</v>
          </cell>
          <cell r="C1359" t="str">
            <v>ﾈｯﾄ状養生ｼｰﾄ張り</v>
          </cell>
          <cell r="E1359" t="str">
            <v>防炎Ⅱ類 RC造標準日数 修理費含む 2階建 建築面積 2,000㎡</v>
          </cell>
          <cell r="G1359" t="str">
            <v>㎡</v>
          </cell>
        </row>
        <row r="1360">
          <cell r="B1360" t="str">
            <v>090-04</v>
          </cell>
          <cell r="C1360" t="str">
            <v>ﾈｯﾄ状養生ｼｰﾄ張り</v>
          </cell>
          <cell r="E1360" t="str">
            <v>防炎Ⅱ類 RC造標準日数 修理費含む 2階建 建築面積 3,000㎡</v>
          </cell>
          <cell r="G1360" t="str">
            <v>㎡</v>
          </cell>
        </row>
        <row r="1361">
          <cell r="B1361" t="str">
            <v>090-05</v>
          </cell>
          <cell r="C1361" t="str">
            <v>ﾈｯﾄ状養生ｼｰﾄ張り</v>
          </cell>
          <cell r="E1361" t="str">
            <v>防炎Ⅱ類 RC造標準日数 修理費含む 3階建 建築面積 300㎡</v>
          </cell>
          <cell r="G1361" t="str">
            <v>㎡</v>
          </cell>
        </row>
        <row r="1362">
          <cell r="B1362" t="str">
            <v>090-06</v>
          </cell>
          <cell r="C1362" t="str">
            <v>ﾈｯﾄ状養生ｼｰﾄ張り</v>
          </cell>
          <cell r="E1362" t="str">
            <v>防炎Ⅱ類 RC造標準日数 修理費含む 3階建 建築面積 450㎡</v>
          </cell>
          <cell r="G1362" t="str">
            <v>㎡</v>
          </cell>
        </row>
        <row r="1363">
          <cell r="B1363" t="str">
            <v>090-07</v>
          </cell>
          <cell r="C1363" t="str">
            <v>ﾈｯﾄ状養生ｼｰﾄ張り</v>
          </cell>
          <cell r="E1363" t="str">
            <v>防炎Ⅱ類 RC造標準日数 修理費含む 3階建 建築面積 750㎡</v>
          </cell>
          <cell r="G1363" t="str">
            <v>㎡</v>
          </cell>
        </row>
        <row r="1364">
          <cell r="B1364" t="str">
            <v>090-08</v>
          </cell>
          <cell r="C1364" t="str">
            <v>ﾈｯﾄ状養生ｼｰﾄ張り</v>
          </cell>
          <cell r="E1364" t="str">
            <v>防炎Ⅱ類 RC造標準日数 修理費含む 3階建 建築面積 1,000㎡</v>
          </cell>
          <cell r="G1364" t="str">
            <v>㎡</v>
          </cell>
        </row>
        <row r="1365">
          <cell r="B1365" t="str">
            <v>090-09</v>
          </cell>
          <cell r="C1365" t="str">
            <v>ﾈｯﾄ状養生ｼｰﾄ張り</v>
          </cell>
          <cell r="E1365" t="str">
            <v>防炎Ⅱ類 RC造標準日数 修理費含む 3階建 建築面積 1,500㎡</v>
          </cell>
          <cell r="G1365" t="str">
            <v>㎡</v>
          </cell>
        </row>
        <row r="1366">
          <cell r="B1366" t="str">
            <v>090-10</v>
          </cell>
          <cell r="C1366" t="str">
            <v>ﾈｯﾄ状養生ｼｰﾄ張り</v>
          </cell>
          <cell r="E1366" t="str">
            <v>防炎Ⅱ類 RC造標準日数 修理費含む 3階建 建築面積 2,000㎡</v>
          </cell>
          <cell r="G1366" t="str">
            <v>㎡</v>
          </cell>
        </row>
        <row r="1367">
          <cell r="B1367" t="str">
            <v>090-11</v>
          </cell>
          <cell r="C1367" t="str">
            <v>ﾈｯﾄ状養生ｼｰﾄ張り</v>
          </cell>
          <cell r="E1367" t="str">
            <v>防炎Ⅱ類 RC造標準日数 修理費含む 3階建 建築面積 3,000㎡</v>
          </cell>
          <cell r="G1367" t="str">
            <v>㎡</v>
          </cell>
        </row>
        <row r="1368">
          <cell r="B1368" t="str">
            <v>090-12</v>
          </cell>
          <cell r="C1368" t="str">
            <v>ﾈｯﾄ状養生ｼｰﾄ張り</v>
          </cell>
          <cell r="E1368" t="str">
            <v>防炎Ⅱ類 RC造標準日数 修理費含む 4階建 建築面積 300㎡</v>
          </cell>
          <cell r="G1368" t="str">
            <v>㎡</v>
          </cell>
        </row>
        <row r="1369">
          <cell r="B1369" t="str">
            <v>090-13</v>
          </cell>
          <cell r="C1369" t="str">
            <v>ﾈｯﾄ状養生ｼｰﾄ張り</v>
          </cell>
          <cell r="E1369" t="str">
            <v>防炎Ⅱ類 RC造標準日数 修理費含む 4階建 建築面積 450㎡</v>
          </cell>
          <cell r="G1369" t="str">
            <v>㎡</v>
          </cell>
        </row>
        <row r="1370">
          <cell r="B1370" t="str">
            <v>090-14</v>
          </cell>
          <cell r="C1370" t="str">
            <v>ﾈｯﾄ状養生ｼｰﾄ張り</v>
          </cell>
          <cell r="E1370" t="str">
            <v>防炎Ⅱ類 RC造標準日数 修理費含む 4階建 建築面積 750㎡</v>
          </cell>
          <cell r="G1370" t="str">
            <v>㎡</v>
          </cell>
        </row>
        <row r="1371">
          <cell r="B1371" t="str">
            <v>091-01</v>
          </cell>
          <cell r="C1371" t="str">
            <v>ﾈｯﾄ状養生ｼｰﾄ張り</v>
          </cell>
          <cell r="E1371" t="str">
            <v>防炎Ⅱ類 RC造標準日数 修理費含む 4階建 建築面積 1,000㎡</v>
          </cell>
          <cell r="G1371" t="str">
            <v>㎡</v>
          </cell>
        </row>
        <row r="1372">
          <cell r="B1372" t="str">
            <v>091-02</v>
          </cell>
          <cell r="C1372" t="str">
            <v>ﾈｯﾄ状養生ｼｰﾄ張り</v>
          </cell>
          <cell r="E1372" t="str">
            <v>防炎Ⅱ類 RC造標準日数 修理費含む 4階建 建築面積 1,500㎡</v>
          </cell>
          <cell r="G1372" t="str">
            <v>㎡</v>
          </cell>
        </row>
        <row r="1373">
          <cell r="B1373" t="str">
            <v>091-03</v>
          </cell>
          <cell r="C1373" t="str">
            <v>ﾈｯﾄ状養生ｼｰﾄ張り</v>
          </cell>
          <cell r="E1373" t="str">
            <v>防炎Ⅱ類 RC造標準日数 修理費含む 4階建 建築面積 2,000㎡</v>
          </cell>
          <cell r="G1373" t="str">
            <v>㎡</v>
          </cell>
        </row>
        <row r="1374">
          <cell r="B1374" t="str">
            <v>091-04</v>
          </cell>
          <cell r="C1374" t="str">
            <v>ﾈｯﾄ状養生ｼｰﾄ張り</v>
          </cell>
          <cell r="E1374" t="str">
            <v>防炎Ⅱ類 RC造標準日数 修理費含む 4階建 建築面積 3,000㎡</v>
          </cell>
          <cell r="G1374" t="str">
            <v>㎡</v>
          </cell>
        </row>
        <row r="1375">
          <cell r="B1375" t="str">
            <v>091-05</v>
          </cell>
          <cell r="C1375" t="str">
            <v>ﾈｯﾄ状養生ｼｰﾄ張り</v>
          </cell>
          <cell r="E1375" t="str">
            <v>防炎Ⅱ類 RC造標準日数 修理費含む 5階建 建築面積 300㎡</v>
          </cell>
          <cell r="G1375" t="str">
            <v>㎡</v>
          </cell>
        </row>
        <row r="1376">
          <cell r="B1376" t="str">
            <v>091-06</v>
          </cell>
          <cell r="C1376" t="str">
            <v>ﾈｯﾄ状養生ｼｰﾄ張り</v>
          </cell>
          <cell r="E1376" t="str">
            <v>防炎Ⅱ類 RC造標準日数 修理費含む 5階建 建築面積 450㎡</v>
          </cell>
          <cell r="G1376" t="str">
            <v>㎡</v>
          </cell>
        </row>
        <row r="1377">
          <cell r="B1377" t="str">
            <v>091-07</v>
          </cell>
          <cell r="C1377" t="str">
            <v>ﾈｯﾄ状養生ｼｰﾄ張り</v>
          </cell>
          <cell r="E1377" t="str">
            <v>防炎Ⅱ類 RC造標準日数 修理費含む 5階建 建築面積 750㎡</v>
          </cell>
          <cell r="G1377" t="str">
            <v>㎡</v>
          </cell>
        </row>
        <row r="1378">
          <cell r="B1378" t="str">
            <v>091-08</v>
          </cell>
          <cell r="C1378" t="str">
            <v>ﾈｯﾄ状養生ｼｰﾄ張り</v>
          </cell>
          <cell r="E1378" t="str">
            <v>防炎Ⅱ類 RC造標準日数 修理費含む 5階建 建築面積 1,000㎡</v>
          </cell>
          <cell r="G1378" t="str">
            <v>㎡</v>
          </cell>
        </row>
        <row r="1379">
          <cell r="B1379" t="str">
            <v>091-09</v>
          </cell>
          <cell r="C1379" t="str">
            <v>ﾈｯﾄ状養生ｼｰﾄ張り</v>
          </cell>
          <cell r="E1379" t="str">
            <v>防炎Ⅱ類 RC造標準日数 修理費含む 5階建 建築面積 1,500㎡</v>
          </cell>
          <cell r="G1379" t="str">
            <v>㎡</v>
          </cell>
        </row>
        <row r="1380">
          <cell r="B1380" t="str">
            <v>091-10</v>
          </cell>
          <cell r="C1380" t="str">
            <v>ﾈｯﾄ状養生ｼｰﾄ張り</v>
          </cell>
          <cell r="E1380" t="str">
            <v>防炎Ⅱ類 RC造標準日数 修理費含む 5階建 建築面積 2,000㎡</v>
          </cell>
          <cell r="G1380" t="str">
            <v>㎡</v>
          </cell>
        </row>
        <row r="1381">
          <cell r="B1381" t="str">
            <v>091-11</v>
          </cell>
          <cell r="C1381" t="str">
            <v>ﾈｯﾄ状養生ｼｰﾄ張り</v>
          </cell>
          <cell r="E1381" t="str">
            <v>防炎Ⅱ類 RC造標準日数 修理費含む 5階建 建築面積 3,000㎡</v>
          </cell>
          <cell r="G1381" t="str">
            <v>㎡</v>
          </cell>
        </row>
        <row r="1382">
          <cell r="B1382" t="str">
            <v>091-12</v>
          </cell>
          <cell r="C1382" t="str">
            <v>ﾈｯﾄ状養生ｼｰﾄ張り</v>
          </cell>
          <cell r="E1382" t="str">
            <v>防炎Ⅱ類 RC造標準日数 修理費含む 6階建 建築面積 300㎡</v>
          </cell>
          <cell r="G1382" t="str">
            <v>㎡</v>
          </cell>
        </row>
        <row r="1383">
          <cell r="B1383" t="str">
            <v>091-13</v>
          </cell>
          <cell r="C1383" t="str">
            <v>ﾈｯﾄ状養生ｼｰﾄ張り</v>
          </cell>
          <cell r="E1383" t="str">
            <v>防炎Ⅱ類 RC造標準日数 修理費含む 6階建 建築面積 450㎡</v>
          </cell>
          <cell r="G1383" t="str">
            <v>㎡</v>
          </cell>
        </row>
        <row r="1384">
          <cell r="B1384" t="str">
            <v>091-14</v>
          </cell>
          <cell r="C1384" t="str">
            <v>ﾈｯﾄ状養生ｼｰﾄ張り</v>
          </cell>
          <cell r="E1384" t="str">
            <v>防炎Ⅱ類 RC造標準日数 修理費含む 6階建 建築面積 750㎡</v>
          </cell>
          <cell r="G1384" t="str">
            <v>㎡</v>
          </cell>
        </row>
        <row r="1385">
          <cell r="B1385" t="str">
            <v>92-01</v>
          </cell>
          <cell r="C1385" t="str">
            <v>ﾈｯﾄ状養生ｼｰﾄ張り</v>
          </cell>
          <cell r="E1385" t="str">
            <v>防炎Ⅱ類 RC造標準日数 修理費含む 6階建 建築面積 1,000㎡</v>
          </cell>
          <cell r="G1385" t="str">
            <v>㎡</v>
          </cell>
        </row>
        <row r="1386">
          <cell r="B1386" t="str">
            <v>92-02</v>
          </cell>
          <cell r="C1386" t="str">
            <v>ﾈｯﾄ状養生ｼｰﾄ張り</v>
          </cell>
          <cell r="E1386" t="str">
            <v>防炎Ⅱ類 RC造標準日数 修理費含む 6階建 建築面積 1,500㎡</v>
          </cell>
          <cell r="G1386" t="str">
            <v>㎡</v>
          </cell>
        </row>
        <row r="1387">
          <cell r="B1387" t="str">
            <v>92-03</v>
          </cell>
          <cell r="C1387" t="str">
            <v>ﾈｯﾄ状養生ｼｰﾄ張り</v>
          </cell>
          <cell r="E1387" t="str">
            <v>防炎Ⅱ類 RC造標準日数 修理費含む 6階建 建築面積 2,000㎡</v>
          </cell>
          <cell r="G1387" t="str">
            <v>㎡</v>
          </cell>
        </row>
        <row r="1388">
          <cell r="B1388" t="str">
            <v>92-04</v>
          </cell>
          <cell r="C1388" t="str">
            <v>ﾈｯﾄ状養生ｼｰﾄ張り</v>
          </cell>
          <cell r="E1388" t="str">
            <v>防炎Ⅱ類 RC造標準日数 修理費含む 6階建 建築面積 3,000㎡</v>
          </cell>
          <cell r="G1388" t="str">
            <v>㎡</v>
          </cell>
        </row>
        <row r="1389">
          <cell r="B1389" t="str">
            <v>92-05</v>
          </cell>
          <cell r="C1389" t="str">
            <v>ﾈｯﾄ状養生ｼｰﾄ張り</v>
          </cell>
          <cell r="E1389" t="str">
            <v>防炎Ⅱ類 RC造標準日数 修理費含む 7階建 建築面積 300㎡</v>
          </cell>
          <cell r="G1389" t="str">
            <v>㎡</v>
          </cell>
        </row>
        <row r="1390">
          <cell r="B1390" t="str">
            <v>92-06</v>
          </cell>
          <cell r="C1390" t="str">
            <v>ﾈｯﾄ状養生ｼｰﾄ張り</v>
          </cell>
          <cell r="E1390" t="str">
            <v>防炎Ⅱ類 RC造標準日数 修理費含む 7階建 建築面積 450㎡</v>
          </cell>
          <cell r="G1390" t="str">
            <v>㎡</v>
          </cell>
        </row>
        <row r="1391">
          <cell r="B1391" t="str">
            <v>92-07</v>
          </cell>
          <cell r="C1391" t="str">
            <v>ﾈｯﾄ状養生ｼｰﾄ張り</v>
          </cell>
          <cell r="E1391" t="str">
            <v>防炎Ⅱ類 RC造標準日数 修理費含む 7階建 建築面積 750㎡</v>
          </cell>
          <cell r="G1391" t="str">
            <v>㎡</v>
          </cell>
        </row>
        <row r="1392">
          <cell r="B1392" t="str">
            <v>92-08</v>
          </cell>
          <cell r="C1392" t="str">
            <v>ﾈｯﾄ状養生ｼｰﾄ張り</v>
          </cell>
          <cell r="E1392" t="str">
            <v>防炎Ⅱ類 RC造標準日数 修理費含む 7階建 建築面積 1,000㎡</v>
          </cell>
          <cell r="G1392" t="str">
            <v>㎡</v>
          </cell>
        </row>
        <row r="1393">
          <cell r="B1393" t="str">
            <v>92-09</v>
          </cell>
          <cell r="C1393" t="str">
            <v>ﾈｯﾄ状養生ｼｰﾄ張り</v>
          </cell>
          <cell r="E1393" t="str">
            <v>防炎Ⅱ類 RC造標準日数 修理費含む 7階建 建築面積 1,500㎡</v>
          </cell>
          <cell r="G1393" t="str">
            <v>㎡</v>
          </cell>
        </row>
        <row r="1394">
          <cell r="B1394" t="str">
            <v>92-10</v>
          </cell>
          <cell r="C1394" t="str">
            <v>ﾈｯﾄ状養生ｼｰﾄ張り</v>
          </cell>
          <cell r="E1394" t="str">
            <v>防炎Ⅱ類 RC造標準日数 修理費含む 7階建 建築面積 2,000㎡</v>
          </cell>
          <cell r="G1394" t="str">
            <v>㎡</v>
          </cell>
        </row>
        <row r="1395">
          <cell r="B1395" t="str">
            <v>92-11</v>
          </cell>
          <cell r="C1395" t="str">
            <v>ﾈｯﾄ状養生ｼｰﾄ張り</v>
          </cell>
          <cell r="E1395" t="str">
            <v>防炎Ⅱ類 RC造標準日数 修理費含む 7階建 建築面積 3,000㎡</v>
          </cell>
          <cell r="G1395" t="str">
            <v>㎡</v>
          </cell>
        </row>
        <row r="1396">
          <cell r="B1396" t="str">
            <v>92-12</v>
          </cell>
          <cell r="C1396" t="str">
            <v>ﾈｯﾄ状養生ｼｰﾄ張り</v>
          </cell>
          <cell r="E1396" t="str">
            <v>防炎Ⅱ類 RC造標準日数 修理費含む 8階建 建築面積 300㎡</v>
          </cell>
          <cell r="G1396" t="str">
            <v>㎡</v>
          </cell>
        </row>
        <row r="1397">
          <cell r="B1397" t="str">
            <v>92-13</v>
          </cell>
          <cell r="C1397" t="str">
            <v>ﾈｯﾄ状養生ｼｰﾄ張り</v>
          </cell>
          <cell r="E1397" t="str">
            <v>防炎Ⅱ類 RC造標準日数 修理費含む 8階建 建築面積 450㎡</v>
          </cell>
          <cell r="G1397" t="str">
            <v>㎡</v>
          </cell>
        </row>
        <row r="1398">
          <cell r="B1398" t="str">
            <v>92-14</v>
          </cell>
          <cell r="C1398" t="str">
            <v>ﾈｯﾄ状養生ｼｰﾄ張り</v>
          </cell>
          <cell r="E1398" t="str">
            <v>防炎Ⅱ類 RC造標準日数 修理費含む 8階建 建築面積 750㎡</v>
          </cell>
          <cell r="G1398" t="str">
            <v>㎡</v>
          </cell>
        </row>
        <row r="1399">
          <cell r="B1399" t="str">
            <v>93-01</v>
          </cell>
          <cell r="C1399" t="str">
            <v>ﾈｯﾄ状養生ｼｰﾄ張り</v>
          </cell>
          <cell r="E1399" t="str">
            <v>防炎Ⅱ類 RC造標準日数 修理費含む 8階建 建築面積 1,000㎡</v>
          </cell>
          <cell r="G1399" t="str">
            <v>㎡</v>
          </cell>
        </row>
        <row r="1400">
          <cell r="B1400" t="str">
            <v>93-02</v>
          </cell>
          <cell r="C1400" t="str">
            <v>ﾈｯﾄ状養生ｼｰﾄ張り</v>
          </cell>
          <cell r="E1400" t="str">
            <v>防炎Ⅱ類 RC造標準日数 修理費含む 8階建 建築面積 1,500㎡</v>
          </cell>
          <cell r="G1400" t="str">
            <v>㎡</v>
          </cell>
        </row>
        <row r="1401">
          <cell r="B1401" t="str">
            <v>93-03</v>
          </cell>
          <cell r="C1401" t="str">
            <v>ﾈｯﾄ状養生ｼｰﾄ張り</v>
          </cell>
          <cell r="E1401" t="str">
            <v>防炎Ⅱ類 RC造標準日数 修理費含む 8階建 建築面積 2,000㎡</v>
          </cell>
          <cell r="G1401" t="str">
            <v>㎡</v>
          </cell>
        </row>
        <row r="1402">
          <cell r="B1402" t="str">
            <v>93-04</v>
          </cell>
          <cell r="C1402" t="str">
            <v>ﾈｯﾄ状養生ｼｰﾄ張り</v>
          </cell>
          <cell r="E1402" t="str">
            <v>防炎Ⅱ類 RC造標準日数 修理費含む 8階建 建築面積 3,000㎡</v>
          </cell>
          <cell r="G1402" t="str">
            <v>㎡</v>
          </cell>
        </row>
        <row r="1403">
          <cell r="B1403" t="str">
            <v>93-05</v>
          </cell>
          <cell r="C1403" t="str">
            <v>ﾈｯﾄ状養生ｼｰﾄ張り</v>
          </cell>
          <cell r="E1403" t="str">
            <v>防炎Ⅱ類 RC造標準日数 修理費含む 9階建 建築面積 300㎡</v>
          </cell>
          <cell r="G1403" t="str">
            <v>㎡</v>
          </cell>
        </row>
        <row r="1404">
          <cell r="B1404" t="str">
            <v>93-06</v>
          </cell>
          <cell r="C1404" t="str">
            <v>ﾈｯﾄ状養生ｼｰﾄ張り</v>
          </cell>
          <cell r="E1404" t="str">
            <v>防炎Ⅱ類 RC造標準日数 修理費含む 9階建 建築面積 450㎡</v>
          </cell>
          <cell r="G1404" t="str">
            <v>㎡</v>
          </cell>
        </row>
        <row r="1405">
          <cell r="B1405" t="str">
            <v>93-07</v>
          </cell>
          <cell r="C1405" t="str">
            <v>ﾈｯﾄ状養生ｼｰﾄ張り</v>
          </cell>
          <cell r="E1405" t="str">
            <v>防炎Ⅱ類 RC造標準日数 修理費含む 9階建 建築面積 750㎡</v>
          </cell>
          <cell r="G1405" t="str">
            <v>㎡</v>
          </cell>
        </row>
        <row r="1406">
          <cell r="B1406" t="str">
            <v>93-08</v>
          </cell>
          <cell r="C1406" t="str">
            <v>ﾈｯﾄ状養生ｼｰﾄ張り</v>
          </cell>
          <cell r="E1406" t="str">
            <v>防炎Ⅱ類 RC造標準日数 修理費含む 9階建 建築面積 1,000㎡</v>
          </cell>
          <cell r="G1406" t="str">
            <v>㎡</v>
          </cell>
        </row>
        <row r="1407">
          <cell r="B1407" t="str">
            <v>93-09</v>
          </cell>
          <cell r="C1407" t="str">
            <v>ﾈｯﾄ状養生ｼｰﾄ張り</v>
          </cell>
          <cell r="E1407" t="str">
            <v>防炎Ⅱ類 RC造標準日数 修理費含む 9階建 建築面積 1,500㎡</v>
          </cell>
          <cell r="G1407" t="str">
            <v>㎡</v>
          </cell>
        </row>
        <row r="1408">
          <cell r="B1408" t="str">
            <v>93-10</v>
          </cell>
          <cell r="C1408" t="str">
            <v>ﾈｯﾄ状養生ｼｰﾄ張り</v>
          </cell>
          <cell r="E1408" t="str">
            <v>防炎Ⅱ類 RC造標準日数 修理費含む 9階建 建築面積 2,000㎡</v>
          </cell>
          <cell r="G1408" t="str">
            <v>㎡</v>
          </cell>
        </row>
        <row r="1409">
          <cell r="B1409" t="str">
            <v>93-11</v>
          </cell>
          <cell r="C1409" t="str">
            <v>ﾈｯﾄ状養生ｼｰﾄ張り</v>
          </cell>
          <cell r="E1409" t="str">
            <v>防炎Ⅱ類 RC造標準日数 修理費含む 9階建 建築面積 3,000㎡</v>
          </cell>
          <cell r="G1409" t="str">
            <v>㎡</v>
          </cell>
        </row>
        <row r="1410">
          <cell r="B1410" t="str">
            <v>93-12</v>
          </cell>
          <cell r="C1410" t="str">
            <v>ﾈｯﾄ状養生ｼｰﾄ張り</v>
          </cell>
          <cell r="E1410" t="str">
            <v>防炎Ⅱ類 RC造標準日数 修理費含む 10階建 建築面積 300㎡</v>
          </cell>
          <cell r="G1410" t="str">
            <v>㎡</v>
          </cell>
        </row>
        <row r="1411">
          <cell r="B1411" t="str">
            <v>93-13</v>
          </cell>
          <cell r="C1411" t="str">
            <v>ﾈｯﾄ状養生ｼｰﾄ張り</v>
          </cell>
          <cell r="E1411" t="str">
            <v>防炎Ⅱ類 RC造標準日数 修理費含む 10階建 建築面積 450㎡</v>
          </cell>
          <cell r="G1411" t="str">
            <v>㎡</v>
          </cell>
        </row>
        <row r="1412">
          <cell r="B1412" t="str">
            <v>93-14</v>
          </cell>
          <cell r="C1412" t="str">
            <v>ﾈｯﾄ状養生ｼｰﾄ張り</v>
          </cell>
          <cell r="E1412" t="str">
            <v>防炎Ⅱ類 RC造標準日数 修理費含む 10階建 建築面積 750㎡</v>
          </cell>
          <cell r="G1412" t="str">
            <v>㎡</v>
          </cell>
        </row>
        <row r="1413">
          <cell r="B1413" t="str">
            <v>94-01</v>
          </cell>
          <cell r="C1413" t="str">
            <v>ﾈｯﾄ状養生ｼｰﾄ張り</v>
          </cell>
          <cell r="E1413" t="str">
            <v>防炎Ⅱ類 RC造標準日数 修理費含む 10階建 建築面積 1,000㎡</v>
          </cell>
          <cell r="G1413" t="str">
            <v>㎡</v>
          </cell>
        </row>
        <row r="1414">
          <cell r="B1414" t="str">
            <v>94-02</v>
          </cell>
          <cell r="C1414" t="str">
            <v>ﾈｯﾄ状養生ｼｰﾄ張り</v>
          </cell>
          <cell r="E1414" t="str">
            <v>防炎Ⅱ類 RC造標準日数 修理費含む 10階建 建築面積 1,500㎡</v>
          </cell>
          <cell r="G1414" t="str">
            <v>㎡</v>
          </cell>
        </row>
        <row r="1415">
          <cell r="B1415" t="str">
            <v>94-03</v>
          </cell>
          <cell r="C1415" t="str">
            <v>ﾈｯﾄ状養生ｼｰﾄ張り</v>
          </cell>
          <cell r="E1415" t="str">
            <v>防炎Ⅱ類 RC造標準日数 修理費含む 10階建 建築面積 2,000㎡</v>
          </cell>
          <cell r="G1415" t="str">
            <v>㎡</v>
          </cell>
        </row>
        <row r="1416">
          <cell r="B1416" t="str">
            <v>94-04</v>
          </cell>
          <cell r="C1416" t="str">
            <v>ﾈｯﾄ状養生ｼｰﾄ張り</v>
          </cell>
          <cell r="E1416" t="str">
            <v>防炎Ⅱ類 RC造標準日数 修理費含む 10階建 建築面積 3,000㎡</v>
          </cell>
          <cell r="G1416" t="str">
            <v>㎡</v>
          </cell>
        </row>
        <row r="1417">
          <cell r="B1417" t="str">
            <v>94-05</v>
          </cell>
          <cell r="C1417" t="str">
            <v>養生防護棚（直線部）</v>
          </cell>
          <cell r="E1417" t="str">
            <v>枠組本足場用 掛払い手間</v>
          </cell>
          <cell r="G1417" t="str">
            <v>ｍ</v>
          </cell>
        </row>
        <row r="1418">
          <cell r="B1418" t="str">
            <v>94-06</v>
          </cell>
          <cell r="C1418" t="str">
            <v>養生防護棚（直線部）</v>
          </cell>
          <cell r="D1418" t="str">
            <v/>
          </cell>
          <cell r="E1418" t="str">
            <v>枠組本足場用 供用1日賃料 修理費含む</v>
          </cell>
          <cell r="G1418" t="str">
            <v>ｍ</v>
          </cell>
        </row>
        <row r="1419">
          <cell r="B1419" t="str">
            <v>94-07</v>
          </cell>
          <cell r="C1419" t="str">
            <v>養生防護棚（直線部）</v>
          </cell>
          <cell r="D1419" t="str">
            <v/>
          </cell>
          <cell r="E1419" t="str">
            <v>枠組本足場用 基本料 修理費含む</v>
          </cell>
          <cell r="G1419" t="str">
            <v>ｍ</v>
          </cell>
        </row>
        <row r="1420">
          <cell r="B1420" t="str">
            <v>94-08</v>
          </cell>
          <cell r="C1420" t="str">
            <v>養生防護棚（ｺｰﾅｰ部）</v>
          </cell>
          <cell r="E1420" t="str">
            <v>枠組本足場用 掛払い手間</v>
          </cell>
          <cell r="G1420" t="str">
            <v>ヵ所</v>
          </cell>
        </row>
        <row r="1421">
          <cell r="B1421" t="str">
            <v>94-09</v>
          </cell>
          <cell r="C1421" t="str">
            <v>養生防護棚（ｺｰﾅｰ部）</v>
          </cell>
          <cell r="E1421" t="str">
            <v>枠組本足場用 供用1日賃料 修理費含む</v>
          </cell>
          <cell r="G1421" t="str">
            <v>ヵ所</v>
          </cell>
        </row>
        <row r="1422">
          <cell r="B1422" t="str">
            <v>94-10</v>
          </cell>
          <cell r="C1422" t="str">
            <v>養生防護棚（ｺｰﾅｰ部）</v>
          </cell>
          <cell r="E1422" t="str">
            <v>枠組本足場用 基本料 修理費含む</v>
          </cell>
          <cell r="G1422" t="str">
            <v>ヵ所</v>
          </cell>
        </row>
        <row r="1423">
          <cell r="B1423" t="str">
            <v>94-11</v>
          </cell>
          <cell r="C1423" t="str">
            <v>小幅ﾈｯﾄ張り</v>
          </cell>
          <cell r="E1423" t="str">
            <v>防炎ﾎﾟﾘｴｽﾃﾙ 掛払い手間</v>
          </cell>
          <cell r="G1423" t="str">
            <v>ｍ</v>
          </cell>
        </row>
        <row r="1424">
          <cell r="B1424" t="str">
            <v>94-12</v>
          </cell>
          <cell r="C1424" t="str">
            <v>小幅ﾈｯﾄ張り</v>
          </cell>
          <cell r="E1424" t="str">
            <v>防炎ﾎﾟﾘｴｽﾃﾙ 供用1日賃料 修理費含む</v>
          </cell>
          <cell r="G1424" t="str">
            <v>ｍ</v>
          </cell>
        </row>
        <row r="1425">
          <cell r="B1425" t="str">
            <v>94-13</v>
          </cell>
          <cell r="C1425" t="str">
            <v>小幅ﾈｯﾄ張り</v>
          </cell>
          <cell r="E1425" t="str">
            <v>防炎ﾎﾟﾘｴｽﾃﾙ 基本料 修理費含む</v>
          </cell>
          <cell r="G1425" t="str">
            <v>ｍ</v>
          </cell>
        </row>
        <row r="1426">
          <cell r="B1426" t="str">
            <v>94-14</v>
          </cell>
        </row>
        <row r="1427">
          <cell r="B1427" t="str">
            <v>95-01</v>
          </cell>
          <cell r="C1427" t="str">
            <v>仮設材運搬（地足場）</v>
          </cell>
          <cell r="D1427" t="str">
            <v/>
          </cell>
          <cell r="E1427" t="str">
            <v/>
          </cell>
          <cell r="F1427" t="str">
            <v/>
          </cell>
          <cell r="G1427" t="str">
            <v>㎡</v>
          </cell>
        </row>
        <row r="1428">
          <cell r="B1428" t="str">
            <v>95-02</v>
          </cell>
          <cell r="C1428" t="str">
            <v>仮設材運搬（単管本足場）</v>
          </cell>
          <cell r="E1428" t="str">
            <v/>
          </cell>
          <cell r="F1428" t="str">
            <v/>
          </cell>
          <cell r="G1428" t="str">
            <v>㎡</v>
          </cell>
        </row>
        <row r="1429">
          <cell r="B1429" t="str">
            <v>95-03</v>
          </cell>
          <cell r="C1429" t="str">
            <v>仮設材運搬（単管一本足場）</v>
          </cell>
          <cell r="E1429" t="str">
            <v/>
          </cell>
          <cell r="F1429" t="str">
            <v/>
          </cell>
          <cell r="G1429" t="str">
            <v>㎡</v>
          </cell>
        </row>
        <row r="1430">
          <cell r="B1430" t="str">
            <v>95-04</v>
          </cell>
          <cell r="C1430" t="str">
            <v>仮設材運搬（単管抱足場）</v>
          </cell>
          <cell r="E1430" t="str">
            <v/>
          </cell>
          <cell r="F1430" t="str">
            <v/>
          </cell>
          <cell r="G1430" t="str">
            <v>㎡</v>
          </cell>
        </row>
        <row r="1431">
          <cell r="B1431" t="str">
            <v>95-05</v>
          </cell>
          <cell r="C1431" t="str">
            <v>仮設材運搬（安全てすり）</v>
          </cell>
          <cell r="E1431" t="str">
            <v xml:space="preserve">単管本足場用 </v>
          </cell>
          <cell r="F1431" t="str">
            <v/>
          </cell>
          <cell r="G1431" t="str">
            <v>ｍ</v>
          </cell>
        </row>
        <row r="1432">
          <cell r="B1432" t="str">
            <v>95-06</v>
          </cell>
          <cell r="C1432" t="str">
            <v>仮設材運搬（安全てすり）</v>
          </cell>
          <cell r="E1432" t="str">
            <v>枠組本足場用（手すり先行方式）</v>
          </cell>
          <cell r="F1432" t="str">
            <v/>
          </cell>
          <cell r="G1432" t="str">
            <v>ｍ</v>
          </cell>
        </row>
        <row r="1433">
          <cell r="B1433" t="str">
            <v>95-07</v>
          </cell>
          <cell r="C1433" t="str">
            <v>仮設材運搬（登り桟橋）</v>
          </cell>
          <cell r="D1433" t="str">
            <v/>
          </cell>
          <cell r="E1433" t="str">
            <v xml:space="preserve">単管本足場用 </v>
          </cell>
          <cell r="F1433" t="str">
            <v/>
          </cell>
          <cell r="G1433" t="str">
            <v>ｍ</v>
          </cell>
        </row>
        <row r="1434">
          <cell r="B1434" t="str">
            <v>95-08</v>
          </cell>
          <cell r="C1434" t="str">
            <v>仮設材運搬（養生防護棚）</v>
          </cell>
          <cell r="E1434" t="str">
            <v>養生防護棚</v>
          </cell>
          <cell r="F1434" t="str">
            <v/>
          </cell>
          <cell r="G1434" t="str">
            <v>ｍ</v>
          </cell>
        </row>
        <row r="1435">
          <cell r="B1435" t="str">
            <v>95-09</v>
          </cell>
          <cell r="C1435" t="str">
            <v>仮設材運搬（内部躯体足場）</v>
          </cell>
          <cell r="E1435" t="str">
            <v>4.0m超～5.0m未満</v>
          </cell>
          <cell r="F1435" t="str">
            <v/>
          </cell>
          <cell r="G1435" t="str">
            <v>㎡</v>
          </cell>
        </row>
        <row r="1436">
          <cell r="B1436" t="str">
            <v>95-10</v>
          </cell>
          <cell r="C1436" t="str">
            <v>仮設材運搬（内部躯体足場）</v>
          </cell>
          <cell r="E1436" t="str">
            <v>5.0m以上～5.7m未満</v>
          </cell>
          <cell r="F1436" t="str">
            <v/>
          </cell>
          <cell r="G1436" t="str">
            <v>㎡</v>
          </cell>
        </row>
        <row r="1437">
          <cell r="B1437" t="str">
            <v>95-11</v>
          </cell>
          <cell r="C1437" t="str">
            <v>仮設材運搬（内部躯体足場）</v>
          </cell>
          <cell r="E1437" t="str">
            <v>5.7m以上～7.4m未満</v>
          </cell>
          <cell r="F1437" t="str">
            <v/>
          </cell>
          <cell r="G1437" t="str">
            <v>㎡</v>
          </cell>
        </row>
        <row r="1438">
          <cell r="B1438" t="str">
            <v>95-12</v>
          </cell>
          <cell r="C1438" t="str">
            <v>仮設材運搬（内部躯体足場）</v>
          </cell>
          <cell r="E1438" t="str">
            <v>7.4m以上～9.1m未満</v>
          </cell>
          <cell r="F1438" t="str">
            <v/>
          </cell>
          <cell r="G1438" t="str">
            <v>㎡</v>
          </cell>
        </row>
        <row r="1439">
          <cell r="B1439" t="str">
            <v>95-13</v>
          </cell>
          <cell r="C1439" t="str">
            <v>仮設材運搬（内部躯体足場）</v>
          </cell>
          <cell r="E1439" t="str">
            <v>9.1m以上～10.8m未満</v>
          </cell>
          <cell r="F1439" t="str">
            <v/>
          </cell>
          <cell r="G1439" t="str">
            <v>㎡</v>
          </cell>
        </row>
        <row r="1440">
          <cell r="B1440" t="str">
            <v>95-14</v>
          </cell>
          <cell r="C1440" t="str">
            <v>仮設材運搬（内部躯体足場）</v>
          </cell>
          <cell r="E1440" t="str">
            <v>10.8m以上～12.5m未満</v>
          </cell>
          <cell r="F1440" t="str">
            <v/>
          </cell>
          <cell r="G1440" t="str">
            <v>㎡</v>
          </cell>
        </row>
        <row r="1441">
          <cell r="B1441" t="str">
            <v>96-01</v>
          </cell>
          <cell r="C1441" t="str">
            <v>仮設材運搬(内部仕上足場･枠組棚足場)</v>
          </cell>
          <cell r="E1441" t="str">
            <v>4.0m超～5.0m未満</v>
          </cell>
          <cell r="F1441" t="str">
            <v/>
          </cell>
          <cell r="G1441" t="str">
            <v>㎡</v>
          </cell>
        </row>
        <row r="1442">
          <cell r="B1442" t="str">
            <v>96-02</v>
          </cell>
          <cell r="C1442" t="str">
            <v>仮設材運搬(内部仕上足場･枠組棚足場)</v>
          </cell>
          <cell r="E1442" t="str">
            <v>5.0m以上～5.7m未満</v>
          </cell>
          <cell r="F1442" t="str">
            <v/>
          </cell>
          <cell r="G1442" t="str">
            <v>㎡</v>
          </cell>
        </row>
        <row r="1443">
          <cell r="B1443" t="str">
            <v>96-03</v>
          </cell>
          <cell r="C1443" t="str">
            <v>仮設材運搬(内部仕上足場･枠組棚足場)</v>
          </cell>
          <cell r="E1443" t="str">
            <v>5.7m以上～7.4m未満</v>
          </cell>
          <cell r="F1443" t="str">
            <v/>
          </cell>
          <cell r="G1443" t="str">
            <v>㎡</v>
          </cell>
        </row>
        <row r="1444">
          <cell r="B1444" t="str">
            <v>96-04</v>
          </cell>
          <cell r="C1444" t="str">
            <v>仮設材運搬(内部仕上足場･枠組棚足場)</v>
          </cell>
          <cell r="E1444" t="str">
            <v>7.4m以上～9.1m未満</v>
          </cell>
          <cell r="F1444" t="str">
            <v/>
          </cell>
          <cell r="G1444" t="str">
            <v>㎡</v>
          </cell>
        </row>
        <row r="1445">
          <cell r="B1445" t="str">
            <v>96-05</v>
          </cell>
          <cell r="C1445" t="str">
            <v>仮設材運搬(内部仕上足場･枠組棚足場)</v>
          </cell>
          <cell r="E1445" t="str">
            <v>9.1m以上～10.8m未満</v>
          </cell>
          <cell r="F1445" t="str">
            <v/>
          </cell>
          <cell r="G1445" t="str">
            <v>㎡</v>
          </cell>
        </row>
        <row r="1446">
          <cell r="B1446" t="str">
            <v>96-06</v>
          </cell>
          <cell r="C1446" t="str">
            <v>仮設材運搬(内部仕上足場･枠組棚足場)</v>
          </cell>
          <cell r="E1446" t="str">
            <v>10.8m以上～12.5m未満</v>
          </cell>
          <cell r="F1446" t="str">
            <v/>
          </cell>
          <cell r="G1446" t="str">
            <v>㎡</v>
          </cell>
        </row>
        <row r="1447">
          <cell r="B1447" t="str">
            <v>96-07</v>
          </cell>
          <cell r="C1447" t="str">
            <v>仮設材運搬（内部階段仕上足場）</v>
          </cell>
          <cell r="E1447" t="str">
            <v/>
          </cell>
          <cell r="F1447" t="str">
            <v/>
          </cell>
          <cell r="G1447" t="str">
            <v>㎡</v>
          </cell>
        </row>
        <row r="1448">
          <cell r="B1448" t="str">
            <v>96-08</v>
          </cell>
          <cell r="C1448" t="str">
            <v>仮設材運搬（ｼｬﾌﾄ内足場）</v>
          </cell>
          <cell r="E1448" t="str">
            <v/>
          </cell>
          <cell r="F1448" t="str">
            <v/>
          </cell>
          <cell r="G1448" t="str">
            <v>㎡</v>
          </cell>
        </row>
        <row r="1449">
          <cell r="B1449" t="str">
            <v>96-09</v>
          </cell>
          <cell r="C1449" t="str">
            <v>仮設材運搬（金網式養生枠）</v>
          </cell>
          <cell r="E1449" t="str">
            <v/>
          </cell>
          <cell r="F1449" t="str">
            <v/>
          </cell>
          <cell r="G1449" t="str">
            <v>㎡</v>
          </cell>
        </row>
        <row r="1450">
          <cell r="B1450" t="str">
            <v>96-10</v>
          </cell>
          <cell r="C1450" t="str">
            <v>仮設材運搬（金網類）</v>
          </cell>
          <cell r="D1450" t="str">
            <v/>
          </cell>
          <cell r="E1450" t="str">
            <v/>
          </cell>
          <cell r="F1450" t="str">
            <v/>
          </cell>
          <cell r="G1450" t="str">
            <v>㎡</v>
          </cell>
        </row>
        <row r="1451">
          <cell r="B1451" t="str">
            <v>96-11</v>
          </cell>
          <cell r="C1451" t="str">
            <v>仮設材運搬（ｼｰﾄ・ﾈｯﾄ類）</v>
          </cell>
          <cell r="E1451" t="str">
            <v/>
          </cell>
          <cell r="F1451" t="str">
            <v/>
          </cell>
          <cell r="G1451" t="str">
            <v>㎡</v>
          </cell>
        </row>
        <row r="1452">
          <cell r="B1452" t="str">
            <v>96-12</v>
          </cell>
          <cell r="C1452" t="str">
            <v>仮設材運搬（小幅ﾈｯﾄ）</v>
          </cell>
          <cell r="D1452" t="str">
            <v/>
          </cell>
          <cell r="E1452" t="str">
            <v/>
          </cell>
          <cell r="F1452" t="str">
            <v/>
          </cell>
          <cell r="G1452" t="str">
            <v>ｍ</v>
          </cell>
        </row>
        <row r="1453">
          <cell r="B1453" t="str">
            <v>96-13</v>
          </cell>
          <cell r="C1453" t="str">
            <v>仮設材運搬（枠組本足場･手すり先行方式）</v>
          </cell>
          <cell r="E1453" t="str">
            <v>建枠幅600</v>
          </cell>
          <cell r="G1453" t="str">
            <v>㎡</v>
          </cell>
        </row>
        <row r="1454">
          <cell r="B1454" t="str">
            <v>96-14</v>
          </cell>
          <cell r="C1454" t="str">
            <v>仮設材運搬（枠組本足場･手すり先行方式）</v>
          </cell>
          <cell r="E1454" t="str">
            <v>建枠幅900（二枚布）</v>
          </cell>
          <cell r="G1454" t="str">
            <v>㎡</v>
          </cell>
        </row>
        <row r="1455">
          <cell r="B1455" t="str">
            <v>97-01</v>
          </cell>
          <cell r="C1455" t="str">
            <v>仮設材運搬（枠組本足場･手すり先行方式）</v>
          </cell>
          <cell r="E1455" t="str">
            <v>建枠幅1200</v>
          </cell>
          <cell r="G1455" t="str">
            <v>㎡</v>
          </cell>
        </row>
        <row r="1456">
          <cell r="B1456" t="str">
            <v>97-02</v>
          </cell>
          <cell r="C1456" t="str">
            <v>仮設材運搬（内部躯体足場･手すり先行方式）</v>
          </cell>
          <cell r="E1456" t="str">
            <v>4.0m超～5.0m未満</v>
          </cell>
          <cell r="G1456" t="str">
            <v>㎡</v>
          </cell>
        </row>
        <row r="1457">
          <cell r="B1457" t="str">
            <v>97-03</v>
          </cell>
          <cell r="C1457" t="str">
            <v>仮設材運搬（内部躯体足場･手すり先行方式）</v>
          </cell>
          <cell r="E1457" t="str">
            <v>5.0m以上～5.7m未満</v>
          </cell>
          <cell r="G1457" t="str">
            <v>㎡</v>
          </cell>
        </row>
        <row r="1458">
          <cell r="B1458" t="str">
            <v>97-04</v>
          </cell>
          <cell r="C1458" t="str">
            <v>仮設材運搬（内部躯体足場･手すり先行方式）</v>
          </cell>
          <cell r="E1458" t="str">
            <v>5.7m以上～7.4m未満</v>
          </cell>
          <cell r="G1458" t="str">
            <v>㎡</v>
          </cell>
        </row>
        <row r="1459">
          <cell r="B1459" t="str">
            <v>97-05</v>
          </cell>
          <cell r="C1459" t="str">
            <v>仮設材運搬（内部躯体足場･手すり先行方式）</v>
          </cell>
          <cell r="E1459" t="str">
            <v>7.4m以上～9.1m未満</v>
          </cell>
          <cell r="G1459" t="str">
            <v>㎡</v>
          </cell>
        </row>
        <row r="1460">
          <cell r="B1460" t="str">
            <v>97-06</v>
          </cell>
          <cell r="C1460" t="str">
            <v>仮設材運搬（内部躯体足場･手すり先行方式）</v>
          </cell>
          <cell r="E1460" t="str">
            <v>9.1m以上～10.8m未満</v>
          </cell>
          <cell r="G1460" t="str">
            <v>㎡</v>
          </cell>
        </row>
        <row r="1461">
          <cell r="B1461" t="str">
            <v>97-07</v>
          </cell>
          <cell r="C1461" t="str">
            <v>仮設材運搬（内部躯体足場･手すり先行方式）</v>
          </cell>
          <cell r="E1461" t="str">
            <v>10.8m以上～12.5m未満</v>
          </cell>
          <cell r="G1461" t="str">
            <v>㎡</v>
          </cell>
        </row>
        <row r="1462">
          <cell r="B1462" t="str">
            <v>97-08</v>
          </cell>
          <cell r="C1462" t="str">
            <v>仮設材運搬(内部仕上足場･脚立足場)</v>
          </cell>
          <cell r="E1462" t="str">
            <v xml:space="preserve">平屋建 </v>
          </cell>
          <cell r="F1462" t="str">
            <v/>
          </cell>
          <cell r="G1462" t="str">
            <v>㎡</v>
          </cell>
        </row>
        <row r="1463">
          <cell r="B1463" t="str">
            <v>97-09</v>
          </cell>
          <cell r="C1463" t="str">
            <v>仮設材運搬(内部仕上足場･脚立足場)</v>
          </cell>
          <cell r="E1463" t="str">
            <v xml:space="preserve">2階建 </v>
          </cell>
          <cell r="F1463" t="str">
            <v/>
          </cell>
          <cell r="G1463" t="str">
            <v>㎡</v>
          </cell>
        </row>
        <row r="1464">
          <cell r="B1464" t="str">
            <v>97-10</v>
          </cell>
          <cell r="C1464" t="str">
            <v>仮設材運搬(内部仕上足場･脚立足場)</v>
          </cell>
          <cell r="E1464" t="str">
            <v>3階建</v>
          </cell>
          <cell r="F1464" t="str">
            <v/>
          </cell>
          <cell r="G1464" t="str">
            <v>㎡</v>
          </cell>
        </row>
        <row r="1465">
          <cell r="B1465" t="str">
            <v>97-11</v>
          </cell>
          <cell r="C1465" t="str">
            <v>仮設材運搬(内部仕上足場･脚立足場)</v>
          </cell>
          <cell r="E1465" t="str">
            <v>4階建</v>
          </cell>
          <cell r="F1465" t="str">
            <v/>
          </cell>
          <cell r="G1465" t="str">
            <v>㎡</v>
          </cell>
        </row>
        <row r="1466">
          <cell r="B1466" t="str">
            <v>97-12</v>
          </cell>
          <cell r="C1466" t="str">
            <v>仮設材運搬(内部仕上足場･脚立足場)</v>
          </cell>
          <cell r="E1466" t="str">
            <v>5階建</v>
          </cell>
          <cell r="F1466" t="str">
            <v/>
          </cell>
          <cell r="G1466" t="str">
            <v>㎡</v>
          </cell>
        </row>
        <row r="1467">
          <cell r="B1467" t="str">
            <v>97-13</v>
          </cell>
          <cell r="C1467" t="str">
            <v>仮設材運搬(内部仕上足場･脚立足場)</v>
          </cell>
          <cell r="E1467" t="str">
            <v>6階建</v>
          </cell>
          <cell r="F1467" t="str">
            <v/>
          </cell>
          <cell r="G1467" t="str">
            <v>㎡</v>
          </cell>
        </row>
        <row r="1468">
          <cell r="B1468" t="str">
            <v>97-14</v>
          </cell>
          <cell r="C1468" t="str">
            <v>仮設材運搬(内部仕上足場･脚立足場)</v>
          </cell>
          <cell r="E1468" t="str">
            <v>7階建</v>
          </cell>
          <cell r="F1468" t="str">
            <v/>
          </cell>
          <cell r="G1468" t="str">
            <v>㎡</v>
          </cell>
        </row>
        <row r="1469">
          <cell r="B1469" t="str">
            <v>98-01</v>
          </cell>
          <cell r="C1469" t="str">
            <v>仮設材運搬(内部仕上足場･脚立足場)</v>
          </cell>
          <cell r="E1469" t="str">
            <v>8階建</v>
          </cell>
          <cell r="F1469" t="str">
            <v/>
          </cell>
          <cell r="G1469" t="str">
            <v>㎡</v>
          </cell>
        </row>
        <row r="1470">
          <cell r="B1470" t="str">
            <v>98-02</v>
          </cell>
          <cell r="C1470" t="str">
            <v>仮設材運搬(内部仕上足場･脚立足場)</v>
          </cell>
          <cell r="E1470" t="str">
            <v>9階建</v>
          </cell>
          <cell r="F1470" t="str">
            <v/>
          </cell>
          <cell r="G1470" t="str">
            <v>㎡</v>
          </cell>
        </row>
        <row r="1471">
          <cell r="B1471" t="str">
            <v>98-03</v>
          </cell>
          <cell r="C1471" t="str">
            <v>仮設材運搬(内部仕上足場･脚立足場)</v>
          </cell>
          <cell r="E1471" t="str">
            <v>10階建</v>
          </cell>
          <cell r="F1471" t="str">
            <v/>
          </cell>
          <cell r="G1471" t="str">
            <v>㎡</v>
          </cell>
        </row>
        <row r="1472">
          <cell r="B1472" t="str">
            <v>98-04</v>
          </cell>
          <cell r="C1472" t="str">
            <v>仮設材運搬(内部仕上足場･簡易型移動式)</v>
          </cell>
          <cell r="E1472" t="str">
            <v>4.0m超5.0m未満（2段）</v>
          </cell>
          <cell r="G1472" t="str">
            <v>㎡</v>
          </cell>
        </row>
        <row r="1473">
          <cell r="B1473" t="str">
            <v>98-05</v>
          </cell>
          <cell r="C1473" t="str">
            <v>仮設材運搬(内部仕上足場･簡易型移動式)</v>
          </cell>
          <cell r="E1473" t="str">
            <v>5.0m以上5.7m未満（3段）</v>
          </cell>
          <cell r="G1473" t="str">
            <v>㎡</v>
          </cell>
        </row>
        <row r="1474">
          <cell r="B1474" t="str">
            <v>98-06</v>
          </cell>
          <cell r="C1474" t="str">
            <v>仮設材運搬(内部仕上足場･簡易型移動式)</v>
          </cell>
          <cell r="E1474" t="str">
            <v>5.7m以上7.4m未満（4段）</v>
          </cell>
          <cell r="G1474" t="str">
            <v>㎡</v>
          </cell>
        </row>
        <row r="1475">
          <cell r="B1475" t="str">
            <v>98-07</v>
          </cell>
          <cell r="C1475" t="str">
            <v>仮設材運搬(内部仕上足場･簡易型移動式)</v>
          </cell>
          <cell r="E1475" t="str">
            <v>7.4m以上9.1m未満（5段）</v>
          </cell>
          <cell r="G1475" t="str">
            <v>㎡</v>
          </cell>
        </row>
        <row r="1476">
          <cell r="B1476" t="str">
            <v>98-08</v>
          </cell>
          <cell r="C1476" t="str">
            <v>仮設材運搬(内部仕上足場･棚足場･手すり先行方式)</v>
          </cell>
          <cell r="E1476" t="str">
            <v>4.0m超～5.0m未満</v>
          </cell>
          <cell r="G1476" t="str">
            <v>㎡</v>
          </cell>
        </row>
        <row r="1477">
          <cell r="B1477" t="str">
            <v>98-09</v>
          </cell>
          <cell r="C1477" t="str">
            <v>仮設材運搬(内部仕上足場･棚足場･手すり先行方式)</v>
          </cell>
          <cell r="E1477" t="str">
            <v>5.0m以上～5.7m未満</v>
          </cell>
          <cell r="G1477" t="str">
            <v>㎡</v>
          </cell>
        </row>
        <row r="1478">
          <cell r="B1478" t="str">
            <v>98-10</v>
          </cell>
          <cell r="C1478" t="str">
            <v>仮設材運搬(内部仕上足場･棚足場･手すり先行方式)</v>
          </cell>
          <cell r="E1478" t="str">
            <v>5.7m以上～7.4m未満</v>
          </cell>
          <cell r="G1478" t="str">
            <v>㎡</v>
          </cell>
        </row>
        <row r="1479">
          <cell r="B1479" t="str">
            <v>98-11</v>
          </cell>
          <cell r="C1479" t="str">
            <v>仮設材運搬(内部仕上足場･棚足場･手すり先行方式)</v>
          </cell>
          <cell r="E1479" t="str">
            <v>7.4m以上～9.1m未満</v>
          </cell>
          <cell r="G1479" t="str">
            <v>㎡</v>
          </cell>
        </row>
        <row r="1480">
          <cell r="B1480" t="str">
            <v>98-12</v>
          </cell>
          <cell r="C1480" t="str">
            <v>仮設材運搬(内部仕上足場･棚足場･手すり先行方式)</v>
          </cell>
          <cell r="E1480" t="str">
            <v>9.1m以上～10.8m未満</v>
          </cell>
          <cell r="G1480" t="str">
            <v>㎡</v>
          </cell>
        </row>
        <row r="1481">
          <cell r="B1481" t="str">
            <v>98-13</v>
          </cell>
          <cell r="C1481" t="str">
            <v>仮設材運搬(内部仕上足場･棚足場･手すり先行方式)</v>
          </cell>
          <cell r="E1481" t="str">
            <v>10.8m以上～12.5m未満</v>
          </cell>
          <cell r="G1481" t="str">
            <v>㎡</v>
          </cell>
        </row>
        <row r="1482">
          <cell r="B1482" t="str">
            <v>98-14</v>
          </cell>
          <cell r="C1482" t="str">
            <v>仮設敷鉄板運搬</v>
          </cell>
          <cell r="G1482" t="str">
            <v>㎡</v>
          </cell>
        </row>
        <row r="1483">
          <cell r="B1483" t="str">
            <v>99-01</v>
          </cell>
          <cell r="C1483" t="str">
            <v>運搬機械運転（ﾄﾗｯｸ）</v>
          </cell>
          <cell r="D1483" t="str">
            <v/>
          </cell>
          <cell r="E1483" t="str">
            <v>普通用 2t積</v>
          </cell>
          <cell r="F1483" t="str">
            <v/>
          </cell>
          <cell r="G1483" t="str">
            <v>運転日</v>
          </cell>
        </row>
        <row r="1484">
          <cell r="B1484" t="str">
            <v>99-02</v>
          </cell>
          <cell r="C1484" t="str">
            <v>運搬機械運転（ﾄﾗｯｸ）</v>
          </cell>
          <cell r="D1484" t="str">
            <v/>
          </cell>
          <cell r="E1484" t="str">
            <v>普通用 4t積</v>
          </cell>
          <cell r="F1484" t="str">
            <v/>
          </cell>
          <cell r="G1484" t="str">
            <v>運転日</v>
          </cell>
        </row>
        <row r="1485">
          <cell r="B1485" t="str">
            <v>99-03</v>
          </cell>
          <cell r="C1485" t="str">
            <v>運搬機械運転（ﾄﾗｯｸ）</v>
          </cell>
          <cell r="D1485" t="str">
            <v/>
          </cell>
          <cell r="E1485" t="str">
            <v>普通用 11t積</v>
          </cell>
          <cell r="F1485" t="str">
            <v/>
          </cell>
          <cell r="G1485" t="str">
            <v>運転日</v>
          </cell>
        </row>
        <row r="1486">
          <cell r="B1486" t="str">
            <v>99-04</v>
          </cell>
          <cell r="C1486" t="str">
            <v>根　切　り</v>
          </cell>
          <cell r="D1486" t="str">
            <v/>
          </cell>
          <cell r="E1486" t="str">
            <v>人力土工</v>
          </cell>
          <cell r="F1486" t="str">
            <v/>
          </cell>
          <cell r="G1486" t="str">
            <v>m3</v>
          </cell>
        </row>
        <row r="1487">
          <cell r="B1487" t="str">
            <v>99-05</v>
          </cell>
          <cell r="C1487" t="str">
            <v>積　込　み</v>
          </cell>
          <cell r="D1487" t="str">
            <v/>
          </cell>
          <cell r="E1487" t="str">
            <v>人力土工</v>
          </cell>
          <cell r="F1487" t="str">
            <v/>
          </cell>
          <cell r="G1487" t="str">
            <v>m3</v>
          </cell>
        </row>
        <row r="1488">
          <cell r="B1488" t="str">
            <v>99-06</v>
          </cell>
          <cell r="C1488" t="str">
            <v>埋　戻　し</v>
          </cell>
          <cell r="D1488" t="str">
            <v/>
          </cell>
          <cell r="E1488" t="str">
            <v>人力土工</v>
          </cell>
          <cell r="F1488" t="str">
            <v/>
          </cell>
          <cell r="G1488" t="str">
            <v>m3</v>
          </cell>
        </row>
        <row r="1489">
          <cell r="B1489" t="str">
            <v>99-07</v>
          </cell>
          <cell r="C1489" t="str">
            <v>建設発生土運搬</v>
          </cell>
          <cell r="D1489" t="str">
            <v/>
          </cell>
          <cell r="E1489" t="str">
            <v>ﾀﾞﾝﾌﾟﾄﾗｯｸ2t積 ﾊﾞｯｸﾎｳ0.13m3 土砂 DID区間無 0.3km以下</v>
          </cell>
          <cell r="G1489" t="str">
            <v>m3</v>
          </cell>
        </row>
        <row r="1490">
          <cell r="B1490" t="str">
            <v>99-08</v>
          </cell>
          <cell r="C1490" t="str">
            <v>建設発生土運搬</v>
          </cell>
          <cell r="D1490" t="str">
            <v/>
          </cell>
          <cell r="E1490" t="str">
            <v>ﾀﾞﾝﾌﾟﾄﾗｯｸ2t積 ﾊﾞｯｸﾎｳ0.13m3 土砂 DID区間無 1.0km以下</v>
          </cell>
          <cell r="G1490" t="str">
            <v>m3</v>
          </cell>
        </row>
        <row r="1491">
          <cell r="B1491" t="str">
            <v>99-09</v>
          </cell>
          <cell r="C1491" t="str">
            <v>建設発生土運搬</v>
          </cell>
          <cell r="D1491" t="str">
            <v/>
          </cell>
          <cell r="E1491" t="str">
            <v>ﾀﾞﾝﾌﾟﾄﾗｯｸ2t積 ﾊﾞｯｸﾎｳ0.13m3 土砂 DID区間無 1.5km以下</v>
          </cell>
          <cell r="G1491" t="str">
            <v>m3</v>
          </cell>
        </row>
        <row r="1492">
          <cell r="B1492" t="str">
            <v>99-10</v>
          </cell>
          <cell r="C1492" t="str">
            <v>建設発生土運搬</v>
          </cell>
          <cell r="D1492" t="str">
            <v/>
          </cell>
          <cell r="E1492" t="str">
            <v>ﾀﾞﾝﾌﾟﾄﾗｯｸ2t積 ﾊﾞｯｸﾎｳ0.13m3 土砂 DID区間無 2.5km以下</v>
          </cell>
          <cell r="G1492" t="str">
            <v>m3</v>
          </cell>
        </row>
        <row r="1493">
          <cell r="B1493" t="str">
            <v>99-11</v>
          </cell>
          <cell r="C1493" t="str">
            <v>建設発生土運搬</v>
          </cell>
          <cell r="D1493" t="str">
            <v/>
          </cell>
          <cell r="E1493" t="str">
            <v>ﾀﾞﾝﾌﾟﾄﾗｯｸ2t積 ﾊﾞｯｸﾎｳ0.13m3 土砂 DID区間無 3.0km以下</v>
          </cell>
          <cell r="G1493" t="str">
            <v>m3</v>
          </cell>
        </row>
        <row r="1494">
          <cell r="B1494" t="str">
            <v>99-12</v>
          </cell>
        </row>
        <row r="1495">
          <cell r="B1495" t="str">
            <v>99-13</v>
          </cell>
        </row>
        <row r="1496">
          <cell r="B1496" t="str">
            <v>99-14</v>
          </cell>
        </row>
        <row r="1497">
          <cell r="B1497" t="str">
            <v>100-01</v>
          </cell>
          <cell r="C1497" t="str">
            <v>建設発生土運搬</v>
          </cell>
          <cell r="D1497" t="str">
            <v/>
          </cell>
          <cell r="E1497" t="str">
            <v>ﾀﾞﾝﾌﾟﾄﾗｯｸ2t積 ﾊﾞｯｸﾎｳ0.13m3 土砂 DID区間無 3.5km以下</v>
          </cell>
          <cell r="G1497" t="str">
            <v>m3</v>
          </cell>
        </row>
        <row r="1498">
          <cell r="B1498" t="str">
            <v>100-02</v>
          </cell>
          <cell r="C1498" t="str">
            <v>建設発生土運搬</v>
          </cell>
          <cell r="D1498" t="str">
            <v/>
          </cell>
          <cell r="E1498" t="str">
            <v>ﾀﾞﾝﾌﾟﾄﾗｯｸ2t積 ﾊﾞｯｸﾎｳ0.13m3 土砂 DID区間無 4.5km以下</v>
          </cell>
          <cell r="G1498" t="str">
            <v>m3</v>
          </cell>
        </row>
        <row r="1499">
          <cell r="B1499" t="str">
            <v>100-03</v>
          </cell>
          <cell r="C1499" t="str">
            <v>建設発生土運搬</v>
          </cell>
          <cell r="D1499" t="str">
            <v/>
          </cell>
          <cell r="E1499" t="str">
            <v>ﾀﾞﾝﾌﾟﾄﾗｯｸ2t積 ﾊﾞｯｸﾎｳ0.13m3 土砂 DID区間無 5.5km以下</v>
          </cell>
          <cell r="G1499" t="str">
            <v>m3</v>
          </cell>
        </row>
        <row r="1500">
          <cell r="B1500" t="str">
            <v>100-04</v>
          </cell>
          <cell r="C1500" t="str">
            <v>建設発生土運搬</v>
          </cell>
          <cell r="D1500" t="str">
            <v/>
          </cell>
          <cell r="E1500" t="str">
            <v>ﾀﾞﾝﾌﾟﾄﾗｯｸ2t積 ﾊﾞｯｸﾎｳ0.13m3 土砂 DID区間無 7.0km以下</v>
          </cell>
          <cell r="G1500" t="str">
            <v>m3</v>
          </cell>
        </row>
        <row r="1501">
          <cell r="B1501" t="str">
            <v>100-05</v>
          </cell>
          <cell r="C1501" t="str">
            <v>建設発生土運搬</v>
          </cell>
          <cell r="D1501" t="str">
            <v/>
          </cell>
          <cell r="E1501" t="str">
            <v>ﾀﾞﾝﾌﾟﾄﾗｯｸ2t積 ﾊﾞｯｸﾎｳ0.13m3 土砂 DID区間無 9.0km以下</v>
          </cell>
          <cell r="G1501" t="str">
            <v>m3</v>
          </cell>
        </row>
        <row r="1502">
          <cell r="B1502" t="str">
            <v>100-06</v>
          </cell>
          <cell r="C1502" t="str">
            <v>建設発生土運搬</v>
          </cell>
          <cell r="D1502" t="str">
            <v/>
          </cell>
          <cell r="E1502" t="str">
            <v>ﾀﾞﾝﾌﾟﾄﾗｯｸ2t積 ﾊﾞｯｸﾎｳ0.13m3 土砂 DID区間無 12.0km以下</v>
          </cell>
          <cell r="G1502" t="str">
            <v>m3</v>
          </cell>
        </row>
        <row r="1503">
          <cell r="B1503" t="str">
            <v>100-07</v>
          </cell>
          <cell r="C1503" t="str">
            <v>建設発生土運搬</v>
          </cell>
          <cell r="D1503" t="str">
            <v/>
          </cell>
          <cell r="E1503" t="str">
            <v>ﾀﾞﾝﾌﾟﾄﾗｯｸ2t積 ﾊﾞｯｸﾎｳ0.13m3 土砂 DID区間無 17.0km以下</v>
          </cell>
          <cell r="G1503" t="str">
            <v>m3</v>
          </cell>
        </row>
        <row r="1504">
          <cell r="B1504" t="str">
            <v>100-08</v>
          </cell>
          <cell r="C1504" t="str">
            <v>建設発生土運搬</v>
          </cell>
          <cell r="D1504" t="str">
            <v/>
          </cell>
          <cell r="E1504" t="str">
            <v>ﾀﾞﾝﾌﾟﾄﾗｯｸ2t積 ﾊﾞｯｸﾎｳ0.13m3 土砂 DID区間無 28.5km以下</v>
          </cell>
          <cell r="G1504" t="str">
            <v>m3</v>
          </cell>
        </row>
        <row r="1505">
          <cell r="B1505" t="str">
            <v>100-09</v>
          </cell>
          <cell r="C1505" t="str">
            <v>建設発生土運搬</v>
          </cell>
          <cell r="D1505" t="str">
            <v/>
          </cell>
          <cell r="E1505" t="str">
            <v>ﾀﾞﾝﾌﾟﾄﾗｯｸ2t積 ﾊﾞｯｸﾎｳ0.13m3 土砂 DID区間無 60.0km以下</v>
          </cell>
          <cell r="G1505" t="str">
            <v>m3</v>
          </cell>
        </row>
        <row r="1506">
          <cell r="B1506" t="str">
            <v>100-10</v>
          </cell>
          <cell r="C1506" t="str">
            <v>建設発生土運搬</v>
          </cell>
          <cell r="D1506" t="str">
            <v/>
          </cell>
          <cell r="E1506" t="str">
            <v>ﾀﾞﾝﾌﾟﾄﾗｯｸ2t積 ﾊﾞｯｸﾎｳ0.13m3 土砂 DID区間有 0.3km以下</v>
          </cell>
          <cell r="G1506" t="str">
            <v>m3</v>
          </cell>
        </row>
        <row r="1507">
          <cell r="B1507" t="str">
            <v>100-11</v>
          </cell>
          <cell r="C1507" t="str">
            <v>建設発生土運搬</v>
          </cell>
          <cell r="D1507" t="str">
            <v/>
          </cell>
          <cell r="E1507" t="str">
            <v>ﾀﾞﾝﾌﾟﾄﾗｯｸ2t積 ﾊﾞｯｸﾎｳ0.13m3 土砂 DID区間有 1.0km以下</v>
          </cell>
          <cell r="G1507" t="str">
            <v>m3</v>
          </cell>
        </row>
        <row r="1508">
          <cell r="B1508" t="str">
            <v>100-12</v>
          </cell>
          <cell r="C1508" t="str">
            <v>建設発生土運搬</v>
          </cell>
          <cell r="D1508" t="str">
            <v/>
          </cell>
          <cell r="E1508" t="str">
            <v>ﾀﾞﾝﾌﾟﾄﾗｯｸ2t積 ﾊﾞｯｸﾎｳ0.13m3 土砂 DID区間有 1.5km以下</v>
          </cell>
          <cell r="G1508" t="str">
            <v>m3</v>
          </cell>
        </row>
        <row r="1509">
          <cell r="B1509" t="str">
            <v>100-13</v>
          </cell>
          <cell r="C1509" t="str">
            <v>建設発生土運搬</v>
          </cell>
          <cell r="D1509" t="str">
            <v/>
          </cell>
          <cell r="E1509" t="str">
            <v>ﾀﾞﾝﾌﾟﾄﾗｯｸ2t積 ﾊﾞｯｸﾎｳ0.13m3 土砂 DID区間有 2.5km以下</v>
          </cell>
          <cell r="G1509" t="str">
            <v>m3</v>
          </cell>
        </row>
        <row r="1510">
          <cell r="B1510" t="str">
            <v>100-14</v>
          </cell>
          <cell r="C1510" t="str">
            <v>建設発生土運搬</v>
          </cell>
          <cell r="D1510" t="str">
            <v/>
          </cell>
          <cell r="E1510" t="str">
            <v>ﾀﾞﾝﾌﾟﾄﾗｯｸ2t積 ﾊﾞｯｸﾎｳ0.13m3 土砂 DID区間有 3.0km以下</v>
          </cell>
          <cell r="G1510" t="str">
            <v>m3</v>
          </cell>
        </row>
        <row r="1511">
          <cell r="B1511" t="str">
            <v>101-01</v>
          </cell>
          <cell r="C1511" t="str">
            <v>建設発生土運搬</v>
          </cell>
          <cell r="D1511" t="str">
            <v/>
          </cell>
          <cell r="E1511" t="str">
            <v>ﾀﾞﾝﾌﾟﾄﾗｯｸ2t積 ﾊﾞｯｸﾎｳ0.13m3 土砂 DID区間有 3.5km以下</v>
          </cell>
          <cell r="G1511" t="str">
            <v>m3</v>
          </cell>
        </row>
        <row r="1512">
          <cell r="B1512" t="str">
            <v>101-02</v>
          </cell>
          <cell r="C1512" t="str">
            <v>建設発生土運搬</v>
          </cell>
          <cell r="D1512" t="str">
            <v/>
          </cell>
          <cell r="E1512" t="str">
            <v>ﾀﾞﾝﾌﾟﾄﾗｯｸ2t積 ﾊﾞｯｸﾎｳ0.13m3 土砂 DID区間有 4.5km以下</v>
          </cell>
          <cell r="G1512" t="str">
            <v>m3</v>
          </cell>
        </row>
        <row r="1513">
          <cell r="B1513" t="str">
            <v>101-03</v>
          </cell>
          <cell r="C1513" t="str">
            <v>建設発生土運搬</v>
          </cell>
          <cell r="D1513" t="str">
            <v/>
          </cell>
          <cell r="E1513" t="str">
            <v>ﾀﾞﾝﾌﾟﾄﾗｯｸ2t積 ﾊﾞｯｸﾎｳ0.13m3 土砂 DID区間有 5.0km以下</v>
          </cell>
          <cell r="G1513" t="str">
            <v>m3</v>
          </cell>
        </row>
        <row r="1514">
          <cell r="B1514" t="str">
            <v>101-04</v>
          </cell>
          <cell r="C1514" t="str">
            <v>建設発生土運搬</v>
          </cell>
          <cell r="D1514" t="str">
            <v/>
          </cell>
          <cell r="E1514" t="str">
            <v>ﾀﾞﾝﾌﾟﾄﾗｯｸ2t積 ﾊﾞｯｸﾎｳ0.13m3 土砂 DID区間有 6.5km以下</v>
          </cell>
          <cell r="G1514" t="str">
            <v>m3</v>
          </cell>
        </row>
        <row r="1515">
          <cell r="B1515" t="str">
            <v>101-05</v>
          </cell>
          <cell r="C1515" t="str">
            <v>建設発生土運搬</v>
          </cell>
          <cell r="D1515" t="str">
            <v/>
          </cell>
          <cell r="E1515" t="str">
            <v>ﾀﾞﾝﾌﾟﾄﾗｯｸ2t積 ﾊﾞｯｸﾎｳ0.13m3 土砂 DID区間有 8.0km以下</v>
          </cell>
          <cell r="G1515" t="str">
            <v>m3</v>
          </cell>
        </row>
        <row r="1516">
          <cell r="B1516" t="str">
            <v>101-06</v>
          </cell>
          <cell r="C1516" t="str">
            <v>建設発生土運搬</v>
          </cell>
          <cell r="D1516" t="str">
            <v/>
          </cell>
          <cell r="E1516" t="str">
            <v>ﾀﾞﾝﾌﾟﾄﾗｯｸ2t積 ﾊﾞｯｸﾎｳ0.13m3 土砂 DID区間有 11.0km以下</v>
          </cell>
          <cell r="G1516" t="str">
            <v>m3</v>
          </cell>
        </row>
        <row r="1517">
          <cell r="B1517" t="str">
            <v>101-07</v>
          </cell>
          <cell r="C1517" t="str">
            <v>建設発生土運搬</v>
          </cell>
          <cell r="D1517" t="str">
            <v/>
          </cell>
          <cell r="E1517" t="str">
            <v>ﾀﾞﾝﾌﾟﾄﾗｯｸ2t積 ﾊﾞｯｸﾎｳ0.13m3 土砂 DID区間有 15.0km以下</v>
          </cell>
          <cell r="G1517" t="str">
            <v>m3</v>
          </cell>
        </row>
        <row r="1518">
          <cell r="B1518" t="str">
            <v>101-08</v>
          </cell>
          <cell r="C1518" t="str">
            <v>建設発生土運搬</v>
          </cell>
          <cell r="D1518" t="str">
            <v/>
          </cell>
          <cell r="E1518" t="str">
            <v>ﾀﾞﾝﾌﾟﾄﾗｯｸ2t積 ﾊﾞｯｸﾎｳ0.13m3 土砂 DID区間有 24.0km以下</v>
          </cell>
          <cell r="G1518" t="str">
            <v>m3</v>
          </cell>
        </row>
        <row r="1519">
          <cell r="B1519" t="str">
            <v>101-09</v>
          </cell>
          <cell r="C1519" t="str">
            <v>建設発生土運搬</v>
          </cell>
          <cell r="D1519" t="str">
            <v/>
          </cell>
          <cell r="E1519" t="str">
            <v>ﾀﾞﾝﾌﾟﾄﾗｯｸ2t積 ﾊﾞｯｸﾎｳ0.13m3 土砂 DID区間有 60.0km以下</v>
          </cell>
          <cell r="G1519" t="str">
            <v>m3</v>
          </cell>
        </row>
        <row r="1520">
          <cell r="B1520" t="str">
            <v>101-10</v>
          </cell>
          <cell r="C1520" t="str">
            <v>建設発生土運搬</v>
          </cell>
          <cell r="D1520" t="str">
            <v/>
          </cell>
          <cell r="E1520" t="str">
            <v>ﾀﾞﾝﾌﾟﾄﾗｯｸ2t積 人力積込 土砂 DID区間無 0.3km以下</v>
          </cell>
          <cell r="G1520" t="str">
            <v>m3</v>
          </cell>
        </row>
        <row r="1521">
          <cell r="B1521" t="str">
            <v>101-11</v>
          </cell>
          <cell r="C1521" t="str">
            <v>建設発生土運搬</v>
          </cell>
          <cell r="D1521" t="str">
            <v/>
          </cell>
          <cell r="E1521" t="str">
            <v>ﾀﾞﾝﾌﾟﾄﾗｯｸ2t積 人力積込 土砂 DID区間無 0.5km以下</v>
          </cell>
          <cell r="G1521" t="str">
            <v>m3</v>
          </cell>
        </row>
        <row r="1522">
          <cell r="B1522" t="str">
            <v>101-12</v>
          </cell>
          <cell r="C1522" t="str">
            <v>建設発生土運搬</v>
          </cell>
          <cell r="D1522" t="str">
            <v/>
          </cell>
          <cell r="E1522" t="str">
            <v>ﾀﾞﾝﾌﾟﾄﾗｯｸ2t積 人力積込 土砂 DID区間無 1.5km以下</v>
          </cell>
          <cell r="G1522" t="str">
            <v>m3</v>
          </cell>
        </row>
        <row r="1523">
          <cell r="B1523" t="str">
            <v>101-13</v>
          </cell>
          <cell r="C1523" t="str">
            <v>建設発生土運搬</v>
          </cell>
          <cell r="D1523" t="str">
            <v/>
          </cell>
          <cell r="E1523" t="str">
            <v>ﾀﾞﾝﾌﾟﾄﾗｯｸ2t積 人力積込 土砂 DID区間無 2.0km以下</v>
          </cell>
          <cell r="G1523" t="str">
            <v>m3</v>
          </cell>
        </row>
        <row r="1524">
          <cell r="B1524" t="str">
            <v>101-14</v>
          </cell>
          <cell r="C1524" t="str">
            <v>建設発生土運搬</v>
          </cell>
          <cell r="D1524" t="str">
            <v/>
          </cell>
          <cell r="E1524" t="str">
            <v>ﾀﾞﾝﾌﾟﾄﾗｯｸ2t積 人力積込 土砂 DID区間無 2.5km以下</v>
          </cell>
          <cell r="G1524" t="str">
            <v>m3</v>
          </cell>
        </row>
        <row r="1525">
          <cell r="B1525" t="str">
            <v>102-01</v>
          </cell>
          <cell r="C1525" t="str">
            <v>建設発生土運搬</v>
          </cell>
          <cell r="D1525" t="str">
            <v/>
          </cell>
          <cell r="E1525" t="str">
            <v>ﾀﾞﾝﾌﾟﾄﾗｯｸ2t積 人力積込 土砂 DID区間無 3.0km以下</v>
          </cell>
          <cell r="G1525" t="str">
            <v>m3</v>
          </cell>
        </row>
        <row r="1526">
          <cell r="B1526" t="str">
            <v>102-02</v>
          </cell>
          <cell r="C1526" t="str">
            <v>建設発生土運搬</v>
          </cell>
          <cell r="D1526" t="str">
            <v/>
          </cell>
          <cell r="E1526" t="str">
            <v>ﾀﾞﾝﾌﾟﾄﾗｯｸ2t積 人力積込 土砂 DID区間無 4.0km以下</v>
          </cell>
          <cell r="G1526" t="str">
            <v>m3</v>
          </cell>
        </row>
        <row r="1527">
          <cell r="B1527" t="str">
            <v>102-03</v>
          </cell>
          <cell r="C1527" t="str">
            <v>建設発生土運搬</v>
          </cell>
          <cell r="D1527" t="str">
            <v/>
          </cell>
          <cell r="E1527" t="str">
            <v>ﾀﾞﾝﾌﾟﾄﾗｯｸ2t積 人力積込 土砂 DID区間無 5.0km以下</v>
          </cell>
          <cell r="G1527" t="str">
            <v>m3</v>
          </cell>
        </row>
        <row r="1528">
          <cell r="B1528" t="str">
            <v>102-04</v>
          </cell>
          <cell r="C1528" t="str">
            <v>建設発生土運搬</v>
          </cell>
          <cell r="D1528" t="str">
            <v/>
          </cell>
          <cell r="E1528" t="str">
            <v>ﾀﾞﾝﾌﾟﾄﾗｯｸ2t積 人力積込 土砂 DID区間無 6.5km以下</v>
          </cell>
          <cell r="G1528" t="str">
            <v>m3</v>
          </cell>
        </row>
        <row r="1529">
          <cell r="B1529" t="str">
            <v>102-05</v>
          </cell>
          <cell r="C1529" t="str">
            <v>建設発生土運搬</v>
          </cell>
          <cell r="D1529" t="str">
            <v/>
          </cell>
          <cell r="E1529" t="str">
            <v>ﾀﾞﾝﾌﾟﾄﾗｯｸ2t積 人力積込 土砂 DID区間無 8.5km以下</v>
          </cell>
          <cell r="G1529" t="str">
            <v>m3</v>
          </cell>
        </row>
        <row r="1530">
          <cell r="B1530" t="str">
            <v>102-06</v>
          </cell>
          <cell r="C1530" t="str">
            <v>建設発生土運搬</v>
          </cell>
          <cell r="D1530" t="str">
            <v/>
          </cell>
          <cell r="E1530" t="str">
            <v>ﾀﾞﾝﾌﾟﾄﾗｯｸ2t積 人力積込 土砂 DID区間無 11.0km以下</v>
          </cell>
          <cell r="G1530" t="str">
            <v>m3</v>
          </cell>
        </row>
        <row r="1531">
          <cell r="B1531" t="str">
            <v>102-07</v>
          </cell>
          <cell r="C1531" t="str">
            <v>建設発生土運搬</v>
          </cell>
          <cell r="D1531" t="str">
            <v/>
          </cell>
          <cell r="E1531" t="str">
            <v>ﾀﾞﾝﾌﾟﾄﾗｯｸ2t積 人力積込 土砂 DID区間無 16.0km以下</v>
          </cell>
          <cell r="G1531" t="str">
            <v>m3</v>
          </cell>
        </row>
        <row r="1532">
          <cell r="B1532" t="str">
            <v>102-08</v>
          </cell>
          <cell r="C1532" t="str">
            <v>建設発生土運搬</v>
          </cell>
          <cell r="D1532" t="str">
            <v/>
          </cell>
          <cell r="E1532" t="str">
            <v>ﾀﾞﾝﾌﾟﾄﾗｯｸ2t積 人力積込 土砂 DID区間無 27.5km以下</v>
          </cell>
          <cell r="G1532" t="str">
            <v>m3</v>
          </cell>
        </row>
        <row r="1533">
          <cell r="B1533" t="str">
            <v>102-09</v>
          </cell>
          <cell r="C1533" t="str">
            <v>建設発生土運搬</v>
          </cell>
          <cell r="D1533" t="str">
            <v/>
          </cell>
          <cell r="E1533" t="str">
            <v>ﾀﾞﾝﾌﾟﾄﾗｯｸ2t積 人力積込 土砂 DID区間無 60.0km以下</v>
          </cell>
          <cell r="G1533" t="str">
            <v>m3</v>
          </cell>
        </row>
        <row r="1534">
          <cell r="B1534" t="str">
            <v>102-10</v>
          </cell>
          <cell r="C1534" t="str">
            <v>建設発生土運搬</v>
          </cell>
          <cell r="D1534" t="str">
            <v/>
          </cell>
          <cell r="E1534" t="str">
            <v>ﾀﾞﾝﾌﾟﾄﾗｯｸ2t積 人力積込 土砂 DID区間有 0.3km以下</v>
          </cell>
          <cell r="G1534" t="str">
            <v>m3</v>
          </cell>
        </row>
        <row r="1535">
          <cell r="B1535" t="str">
            <v>102-11</v>
          </cell>
          <cell r="C1535" t="str">
            <v>建設発生土運搬</v>
          </cell>
          <cell r="D1535" t="str">
            <v/>
          </cell>
          <cell r="E1535" t="str">
            <v>ﾀﾞﾝﾌﾟﾄﾗｯｸ2t積 人力積込 土砂 DID区間有 0.5km以下</v>
          </cell>
          <cell r="G1535" t="str">
            <v>m3</v>
          </cell>
        </row>
        <row r="1536">
          <cell r="B1536" t="str">
            <v>102-12</v>
          </cell>
          <cell r="C1536" t="str">
            <v>建設発生土運搬</v>
          </cell>
          <cell r="D1536" t="str">
            <v/>
          </cell>
          <cell r="E1536" t="str">
            <v>ﾀﾞﾝﾌﾟﾄﾗｯｸ2t積 人力積込 土砂 DID区間有 1.0km以下</v>
          </cell>
          <cell r="G1536" t="str">
            <v>m3</v>
          </cell>
        </row>
        <row r="1537">
          <cell r="B1537" t="str">
            <v>102-13</v>
          </cell>
          <cell r="C1537" t="str">
            <v>建設発生土運搬</v>
          </cell>
          <cell r="D1537" t="str">
            <v/>
          </cell>
          <cell r="E1537" t="str">
            <v>ﾀﾞﾝﾌﾟﾄﾗｯｸ2t積 人力積込 土砂 DID区間有 1.5km以下</v>
          </cell>
          <cell r="G1537" t="str">
            <v>m3</v>
          </cell>
        </row>
        <row r="1538">
          <cell r="B1538" t="str">
            <v>102-14</v>
          </cell>
          <cell r="C1538" t="str">
            <v>建設発生土運搬</v>
          </cell>
          <cell r="D1538" t="str">
            <v/>
          </cell>
          <cell r="E1538" t="str">
            <v>ﾀﾞﾝﾌﾟﾄﾗｯｸ2t積 人力積込 土砂 DID区間有 2.0km以下</v>
          </cell>
          <cell r="G1538" t="str">
            <v>m3</v>
          </cell>
        </row>
        <row r="1539">
          <cell r="B1539" t="str">
            <v>103-01</v>
          </cell>
          <cell r="C1539" t="str">
            <v>建設発生土運搬</v>
          </cell>
          <cell r="D1539" t="str">
            <v/>
          </cell>
          <cell r="E1539" t="str">
            <v>ﾀﾞﾝﾌﾟﾄﾗｯｸ2t積 人力積込 土砂 DID区間有 2.5km以下</v>
          </cell>
          <cell r="G1539" t="str">
            <v>m3</v>
          </cell>
        </row>
        <row r="1540">
          <cell r="B1540" t="str">
            <v>103-02</v>
          </cell>
          <cell r="C1540" t="str">
            <v>建設発生土運搬</v>
          </cell>
          <cell r="D1540" t="str">
            <v/>
          </cell>
          <cell r="E1540" t="str">
            <v>ﾀﾞﾝﾌﾟﾄﾗｯｸ2t積 人力積込 土砂 DID区間有 3.5km以下</v>
          </cell>
          <cell r="G1540" t="str">
            <v>m3</v>
          </cell>
        </row>
        <row r="1541">
          <cell r="B1541" t="str">
            <v>103-03</v>
          </cell>
          <cell r="C1541" t="str">
            <v>建設発生土運搬</v>
          </cell>
          <cell r="D1541" t="str">
            <v/>
          </cell>
          <cell r="E1541" t="str">
            <v>ﾀﾞﾝﾌﾟﾄﾗｯｸ2t積 人力積込 土砂 DID区間有 4.5km以下</v>
          </cell>
          <cell r="G1541" t="str">
            <v>m3</v>
          </cell>
        </row>
        <row r="1542">
          <cell r="B1542" t="str">
            <v>103-04</v>
          </cell>
          <cell r="C1542" t="str">
            <v>建設発生土運搬</v>
          </cell>
          <cell r="D1542" t="str">
            <v/>
          </cell>
          <cell r="E1542" t="str">
            <v>ﾀﾞﾝﾌﾟﾄﾗｯｸ2t積 人力積込 土砂 DID区間有 6.0km以下</v>
          </cell>
          <cell r="G1542" t="str">
            <v>m3</v>
          </cell>
        </row>
        <row r="1543">
          <cell r="B1543" t="str">
            <v>103-05</v>
          </cell>
          <cell r="C1543" t="str">
            <v>建設発生土運搬</v>
          </cell>
          <cell r="D1543" t="str">
            <v/>
          </cell>
          <cell r="E1543" t="str">
            <v>ﾀﾞﾝﾌﾟﾄﾗｯｸ2t積 人力積込 土砂 DID区間有 8.0km以下</v>
          </cell>
          <cell r="G1543" t="str">
            <v>m3</v>
          </cell>
        </row>
        <row r="1544">
          <cell r="B1544" t="str">
            <v>103-06</v>
          </cell>
          <cell r="C1544" t="str">
            <v>建設発生土運搬</v>
          </cell>
          <cell r="D1544" t="str">
            <v/>
          </cell>
          <cell r="E1544" t="str">
            <v>ﾀﾞﾝﾌﾟﾄﾗｯｸ2t積 人力積込 土砂 DID区間有 10.5km以下</v>
          </cell>
          <cell r="G1544" t="str">
            <v>m3</v>
          </cell>
        </row>
        <row r="1545">
          <cell r="B1545" t="str">
            <v>103-07</v>
          </cell>
          <cell r="C1545" t="str">
            <v>建設発生土運搬</v>
          </cell>
          <cell r="D1545" t="str">
            <v/>
          </cell>
          <cell r="E1545" t="str">
            <v>ﾀﾞﾝﾌﾟﾄﾗｯｸ2t積 人力積込 土砂 DID区間有 14.5km以下</v>
          </cell>
          <cell r="G1545" t="str">
            <v>m3</v>
          </cell>
        </row>
        <row r="1546">
          <cell r="B1546" t="str">
            <v>103-08</v>
          </cell>
          <cell r="C1546" t="str">
            <v>建設発生土運搬</v>
          </cell>
          <cell r="D1546" t="str">
            <v/>
          </cell>
          <cell r="E1546" t="str">
            <v>ﾀﾞﾝﾌﾟﾄﾗｯｸ2t積 人力積込 土砂 DID区間有 23.0km以下</v>
          </cell>
          <cell r="G1546" t="str">
            <v>m3</v>
          </cell>
        </row>
        <row r="1547">
          <cell r="B1547" t="str">
            <v>103-09</v>
          </cell>
          <cell r="C1547" t="str">
            <v>建設発生土運搬</v>
          </cell>
          <cell r="D1547" t="str">
            <v/>
          </cell>
          <cell r="E1547" t="str">
            <v>ﾀﾞﾝﾌﾟﾄﾗｯｸ2t積 人力積込 土砂 DID区間有 60.0km以下</v>
          </cell>
          <cell r="G1547" t="str">
            <v>m3</v>
          </cell>
        </row>
        <row r="1548">
          <cell r="B1548" t="str">
            <v>103-10</v>
          </cell>
          <cell r="C1548" t="str">
            <v>建設発生土運搬</v>
          </cell>
          <cell r="D1548" t="str">
            <v/>
          </cell>
          <cell r="E1548" t="str">
            <v>ﾀﾞﾝﾌﾟﾄﾗｯｸ4t積 ﾊﾞｯｸﾎｳ0.28m3 土砂 DID区間無 0.2km以下</v>
          </cell>
          <cell r="G1548" t="str">
            <v>m3</v>
          </cell>
        </row>
        <row r="1549">
          <cell r="B1549" t="str">
            <v>103-11</v>
          </cell>
          <cell r="C1549" t="str">
            <v>建設発生土運搬</v>
          </cell>
          <cell r="D1549" t="str">
            <v/>
          </cell>
          <cell r="E1549" t="str">
            <v>ﾀﾞﾝﾌﾟﾄﾗｯｸ4t積 ﾊﾞｯｸﾎｳ0.28m3 土砂 DID区間無 1.0km以下</v>
          </cell>
          <cell r="G1549" t="str">
            <v>m3</v>
          </cell>
        </row>
        <row r="1550">
          <cell r="B1550" t="str">
            <v>103-12</v>
          </cell>
          <cell r="C1550" t="str">
            <v>建設発生土運搬</v>
          </cell>
          <cell r="D1550" t="str">
            <v/>
          </cell>
          <cell r="E1550" t="str">
            <v>ﾀﾞﾝﾌﾟﾄﾗｯｸ4t積 ﾊﾞｯｸﾎｳ0.28m3 土砂 DID区間無 1.5km以下</v>
          </cell>
          <cell r="G1550" t="str">
            <v>m3</v>
          </cell>
        </row>
        <row r="1551">
          <cell r="B1551" t="str">
            <v>103-13</v>
          </cell>
          <cell r="C1551" t="str">
            <v>建設発生土運搬</v>
          </cell>
          <cell r="D1551" t="str">
            <v/>
          </cell>
          <cell r="E1551" t="str">
            <v>ﾀﾞﾝﾌﾟﾄﾗｯｸ4t積 ﾊﾞｯｸﾎｳ0.28m3 土砂 DID区間無 2.5km以下</v>
          </cell>
          <cell r="G1551" t="str">
            <v>m3</v>
          </cell>
        </row>
        <row r="1552">
          <cell r="B1552" t="str">
            <v>103-14</v>
          </cell>
          <cell r="C1552" t="str">
            <v>建設発生土運搬</v>
          </cell>
          <cell r="D1552" t="str">
            <v/>
          </cell>
          <cell r="E1552" t="str">
            <v>ﾀﾞﾝﾌﾟﾄﾗｯｸ4t積 ﾊﾞｯｸﾎｳ0.28m3 土砂 DID区間無 3.5km以下</v>
          </cell>
          <cell r="G1552" t="str">
            <v>m3</v>
          </cell>
        </row>
        <row r="1553">
          <cell r="B1553" t="str">
            <v>104-01</v>
          </cell>
          <cell r="C1553" t="str">
            <v>建設発生土運搬</v>
          </cell>
          <cell r="D1553" t="str">
            <v/>
          </cell>
          <cell r="E1553" t="str">
            <v>ﾀﾞﾝﾌﾟﾄﾗｯｸ4t積 ﾊﾞｯｸﾎｳ0.28m3 土砂 DID区間無 4.0km以下</v>
          </cell>
          <cell r="G1553" t="str">
            <v>m3</v>
          </cell>
        </row>
        <row r="1554">
          <cell r="B1554" t="str">
            <v>104-02</v>
          </cell>
          <cell r="C1554" t="str">
            <v>建設発生土運搬</v>
          </cell>
          <cell r="D1554" t="str">
            <v/>
          </cell>
          <cell r="E1554" t="str">
            <v>ﾀﾞﾝﾌﾟﾄﾗｯｸ4t積 ﾊﾞｯｸﾎｳ0.28m3 土砂 DID区間無 5.0km以下</v>
          </cell>
          <cell r="G1554" t="str">
            <v>m3</v>
          </cell>
        </row>
        <row r="1555">
          <cell r="B1555" t="str">
            <v>104-03</v>
          </cell>
          <cell r="C1555" t="str">
            <v>建設発生土運搬</v>
          </cell>
          <cell r="D1555" t="str">
            <v/>
          </cell>
          <cell r="E1555" t="str">
            <v>ﾀﾞﾝﾌﾟﾄﾗｯｸ4t積 ﾊﾞｯｸﾎｳ0.28m3 土砂 DID区間無 6.0km以下</v>
          </cell>
          <cell r="G1555" t="str">
            <v>m3</v>
          </cell>
        </row>
        <row r="1556">
          <cell r="B1556" t="str">
            <v>104-04</v>
          </cell>
          <cell r="C1556" t="str">
            <v>建設発生土運搬</v>
          </cell>
          <cell r="D1556" t="str">
            <v/>
          </cell>
          <cell r="E1556" t="str">
            <v>ﾀﾞﾝﾌﾟﾄﾗｯｸ4t積 ﾊﾞｯｸﾎｳ0.28m3 土砂 DID区間無 7.5km以下</v>
          </cell>
          <cell r="G1556" t="str">
            <v>m3</v>
          </cell>
        </row>
        <row r="1557">
          <cell r="B1557" t="str">
            <v>104-05</v>
          </cell>
          <cell r="C1557" t="str">
            <v>建設発生土運搬</v>
          </cell>
          <cell r="D1557" t="str">
            <v/>
          </cell>
          <cell r="E1557" t="str">
            <v>ﾀﾞﾝﾌﾟﾄﾗｯｸ4t積 ﾊﾞｯｸﾎｳ0.28m3 土砂 DID区間無 10.0km以下</v>
          </cell>
          <cell r="G1557" t="str">
            <v>m3</v>
          </cell>
        </row>
        <row r="1558">
          <cell r="B1558" t="str">
            <v>104-06</v>
          </cell>
          <cell r="C1558" t="str">
            <v>建設発生土運搬</v>
          </cell>
          <cell r="D1558" t="str">
            <v/>
          </cell>
          <cell r="E1558" t="str">
            <v>ﾀﾞﾝﾌﾟﾄﾗｯｸ4t積 ﾊﾞｯｸﾎｳ0.28m3 土砂 DID区間無 13.0km以下</v>
          </cell>
          <cell r="G1558" t="str">
            <v>m3</v>
          </cell>
        </row>
        <row r="1559">
          <cell r="B1559" t="str">
            <v>104-07</v>
          </cell>
          <cell r="C1559" t="str">
            <v>建設発生土運搬</v>
          </cell>
          <cell r="D1559" t="str">
            <v/>
          </cell>
          <cell r="E1559" t="str">
            <v>ﾀﾞﾝﾌﾟﾄﾗｯｸ4t積 ﾊﾞｯｸﾎｳ0.28m3 土砂 DID区間無 19.0km以下</v>
          </cell>
          <cell r="G1559" t="str">
            <v>m3</v>
          </cell>
        </row>
        <row r="1560">
          <cell r="B1560" t="str">
            <v>104-08</v>
          </cell>
          <cell r="C1560" t="str">
            <v>建設発生土運搬</v>
          </cell>
          <cell r="D1560" t="str">
            <v/>
          </cell>
          <cell r="E1560" t="str">
            <v>ﾀﾞﾝﾌﾟﾄﾗｯｸ4t積 ﾊﾞｯｸﾎｳ0.28m3 土砂 DID区間無 35.0km以下</v>
          </cell>
          <cell r="G1560" t="str">
            <v>m3</v>
          </cell>
        </row>
        <row r="1561">
          <cell r="B1561" t="str">
            <v>104-09</v>
          </cell>
          <cell r="C1561" t="str">
            <v>建設発生土運搬</v>
          </cell>
          <cell r="D1561" t="str">
            <v/>
          </cell>
          <cell r="E1561" t="str">
            <v>ﾀﾞﾝﾌﾟﾄﾗｯｸ4t積 ﾊﾞｯｸﾎｳ0.28m3 土砂 DID区間無 60.0km以下</v>
          </cell>
          <cell r="G1561" t="str">
            <v>m3</v>
          </cell>
        </row>
        <row r="1562">
          <cell r="B1562" t="str">
            <v>104-10</v>
          </cell>
          <cell r="C1562" t="str">
            <v>建設発生土運搬</v>
          </cell>
          <cell r="D1562" t="str">
            <v/>
          </cell>
          <cell r="E1562" t="str">
            <v>ﾀﾞﾝﾌﾟﾄﾗｯｸ4t積 ﾊﾞｯｸﾎｳ0.28m3 土砂 DID区間有 0.2km以下</v>
          </cell>
          <cell r="G1562" t="str">
            <v>m3</v>
          </cell>
        </row>
        <row r="1563">
          <cell r="B1563" t="str">
            <v>104-11</v>
          </cell>
          <cell r="C1563" t="str">
            <v>建設発生土運搬</v>
          </cell>
          <cell r="D1563" t="str">
            <v/>
          </cell>
          <cell r="E1563" t="str">
            <v>ﾀﾞﾝﾌﾟﾄﾗｯｸ4t積 ﾊﾞｯｸﾎｳ0.28m3 土砂 DID区間有 1.0km以下</v>
          </cell>
          <cell r="G1563" t="str">
            <v>m3</v>
          </cell>
        </row>
        <row r="1564">
          <cell r="B1564" t="str">
            <v>104-12</v>
          </cell>
          <cell r="C1564" t="str">
            <v>建設発生土運搬</v>
          </cell>
          <cell r="D1564" t="str">
            <v/>
          </cell>
          <cell r="E1564" t="str">
            <v>ﾀﾞﾝﾌﾟﾄﾗｯｸ4t積 ﾊﾞｯｸﾎｳ0.28m3 土砂 DID区間有 1.5km以下</v>
          </cell>
          <cell r="G1564" t="str">
            <v>m3</v>
          </cell>
        </row>
        <row r="1565">
          <cell r="B1565" t="str">
            <v>104-13</v>
          </cell>
          <cell r="C1565" t="str">
            <v>建設発生土運搬</v>
          </cell>
          <cell r="D1565" t="str">
            <v/>
          </cell>
          <cell r="E1565" t="str">
            <v>ﾀﾞﾝﾌﾟﾄﾗｯｸ4t積 ﾊﾞｯｸﾎｳ0.28m3 土砂 DID区間有 2.0km以下</v>
          </cell>
          <cell r="G1565" t="str">
            <v>m3</v>
          </cell>
        </row>
        <row r="1566">
          <cell r="B1566" t="str">
            <v>104-14</v>
          </cell>
          <cell r="C1566" t="str">
            <v>建設発生土運搬</v>
          </cell>
          <cell r="D1566" t="str">
            <v/>
          </cell>
          <cell r="E1566" t="str">
            <v>ﾀﾞﾝﾌﾟﾄﾗｯｸ4t積 ﾊﾞｯｸﾎｳ0.28m3 土砂 DID区間有 3.0km以下</v>
          </cell>
          <cell r="G1566" t="str">
            <v>m3</v>
          </cell>
        </row>
        <row r="1567">
          <cell r="B1567" t="str">
            <v>105-01</v>
          </cell>
          <cell r="C1567" t="str">
            <v>建設発生土運搬</v>
          </cell>
          <cell r="D1567" t="str">
            <v/>
          </cell>
          <cell r="E1567" t="str">
            <v>ﾀﾞﾝﾌﾟﾄﾗｯｸ4t積 ﾊﾞｯｸﾎｳ0.28m3 土砂 DID区間有 3.5km以下</v>
          </cell>
          <cell r="G1567" t="str">
            <v>m3</v>
          </cell>
        </row>
        <row r="1568">
          <cell r="B1568" t="str">
            <v>105-02</v>
          </cell>
          <cell r="C1568" t="str">
            <v>建設発生土運搬</v>
          </cell>
          <cell r="D1568" t="str">
            <v/>
          </cell>
          <cell r="E1568" t="str">
            <v>ﾀﾞﾝﾌﾟﾄﾗｯｸ4t積 ﾊﾞｯｸﾎｳ0.28m3 土砂 DID区間有 4.5km以下</v>
          </cell>
          <cell r="G1568" t="str">
            <v>m3</v>
          </cell>
        </row>
        <row r="1569">
          <cell r="B1569" t="str">
            <v>105-03</v>
          </cell>
          <cell r="C1569" t="str">
            <v>建設発生土運搬</v>
          </cell>
          <cell r="D1569" t="str">
            <v/>
          </cell>
          <cell r="E1569" t="str">
            <v>ﾀﾞﾝﾌﾟﾄﾗｯｸ4t積 ﾊﾞｯｸﾎｳ0.28m3 土砂 DID区間有 5.5km以下</v>
          </cell>
          <cell r="G1569" t="str">
            <v>m3</v>
          </cell>
        </row>
        <row r="1570">
          <cell r="B1570" t="str">
            <v>105-04</v>
          </cell>
          <cell r="C1570" t="str">
            <v>建設発生土運搬</v>
          </cell>
          <cell r="D1570" t="str">
            <v/>
          </cell>
          <cell r="E1570" t="str">
            <v>ﾀﾞﾝﾌﾟﾄﾗｯｸ4t積 ﾊﾞｯｸﾎｳ0.28m3 土砂 DID区間有 7.0km以下</v>
          </cell>
          <cell r="G1570" t="str">
            <v>m3</v>
          </cell>
        </row>
        <row r="1571">
          <cell r="B1571" t="str">
            <v>105-05</v>
          </cell>
          <cell r="C1571" t="str">
            <v>建設発生土運搬</v>
          </cell>
          <cell r="D1571" t="str">
            <v/>
          </cell>
          <cell r="E1571" t="str">
            <v>ﾀﾞﾝﾌﾟﾄﾗｯｸ4t積 ﾊﾞｯｸﾎｳ0.28m3 土砂 DID区間有 9.0km以下</v>
          </cell>
          <cell r="G1571" t="str">
            <v>m3</v>
          </cell>
        </row>
        <row r="1572">
          <cell r="B1572" t="str">
            <v>105-06</v>
          </cell>
          <cell r="C1572" t="str">
            <v>建設発生土運搬</v>
          </cell>
          <cell r="D1572" t="str">
            <v/>
          </cell>
          <cell r="E1572" t="str">
            <v>ﾀﾞﾝﾌﾟﾄﾗｯｸ4t積 ﾊﾞｯｸﾎｳ0.28m3 土砂 DID区間有 12.0km以下</v>
          </cell>
          <cell r="G1572" t="str">
            <v>m3</v>
          </cell>
        </row>
        <row r="1573">
          <cell r="B1573" t="str">
            <v>105-07</v>
          </cell>
          <cell r="C1573" t="str">
            <v>建設発生土運搬</v>
          </cell>
          <cell r="D1573" t="str">
            <v/>
          </cell>
          <cell r="E1573" t="str">
            <v>ﾀﾞﾝﾌﾟﾄﾗｯｸ4t積 ﾊﾞｯｸﾎｳ0.28m3 土砂 DID区間有 17.0km以下</v>
          </cell>
          <cell r="G1573" t="str">
            <v>m3</v>
          </cell>
        </row>
        <row r="1574">
          <cell r="B1574" t="str">
            <v>105-08</v>
          </cell>
          <cell r="C1574" t="str">
            <v>建設発生土運搬</v>
          </cell>
          <cell r="D1574" t="str">
            <v/>
          </cell>
          <cell r="E1574" t="str">
            <v>ﾀﾞﾝﾌﾟﾄﾗｯｸ4t積 ﾊﾞｯｸﾎｳ0.28m3 土砂 DID区間有 27.0km以下</v>
          </cell>
          <cell r="G1574" t="str">
            <v>m3</v>
          </cell>
        </row>
        <row r="1575">
          <cell r="B1575" t="str">
            <v>105-09</v>
          </cell>
          <cell r="C1575" t="str">
            <v>建設発生土運搬</v>
          </cell>
          <cell r="D1575" t="str">
            <v/>
          </cell>
          <cell r="E1575" t="str">
            <v>ﾀﾞﾝﾌﾟﾄﾗｯｸ4t積 ﾊﾞｯｸﾎｳ0.28m3 土砂 DID区間有 60.0km以下</v>
          </cell>
          <cell r="G1575" t="str">
            <v>m3</v>
          </cell>
        </row>
        <row r="1576">
          <cell r="B1576" t="str">
            <v>105-10</v>
          </cell>
          <cell r="C1576" t="str">
            <v>建設発生土運搬</v>
          </cell>
          <cell r="D1576" t="str">
            <v/>
          </cell>
          <cell r="E1576" t="str">
            <v>ﾀﾞﾝﾌﾟﾄﾗｯｸ10t積 ﾊﾞｯｸﾎｳ0.45m3 土砂 DID区間無 0.5km以下</v>
          </cell>
          <cell r="G1576" t="str">
            <v>m3</v>
          </cell>
        </row>
        <row r="1577">
          <cell r="B1577" t="str">
            <v>105-11</v>
          </cell>
          <cell r="C1577" t="str">
            <v>建設発生土運搬</v>
          </cell>
          <cell r="D1577" t="str">
            <v/>
          </cell>
          <cell r="E1577" t="str">
            <v>ﾀﾞﾝﾌﾟﾄﾗｯｸ10t積 ﾊﾞｯｸﾎｳ0.45m3 土砂 DID区間無 1.0km以下</v>
          </cell>
          <cell r="G1577" t="str">
            <v>m3</v>
          </cell>
        </row>
        <row r="1578">
          <cell r="B1578" t="str">
            <v>105-12</v>
          </cell>
          <cell r="C1578" t="str">
            <v>建設発生土運搬</v>
          </cell>
          <cell r="D1578" t="str">
            <v/>
          </cell>
          <cell r="E1578" t="str">
            <v>ﾀﾞﾝﾌﾟﾄﾗｯｸ10t積 ﾊﾞｯｸﾎｳ0.45m3 土砂 DID区間無 2.0km以下</v>
          </cell>
          <cell r="G1578" t="str">
            <v>m3</v>
          </cell>
        </row>
        <row r="1579">
          <cell r="B1579" t="str">
            <v>105-13</v>
          </cell>
          <cell r="C1579" t="str">
            <v>建設発生土運搬</v>
          </cell>
          <cell r="D1579" t="str">
            <v/>
          </cell>
          <cell r="E1579" t="str">
            <v>ﾀﾞﾝﾌﾟﾄﾗｯｸ10t積 ﾊﾞｯｸﾎｳ0.45m3 土砂 DID区間無 2.5km以下</v>
          </cell>
          <cell r="G1579" t="str">
            <v>m3</v>
          </cell>
        </row>
        <row r="1580">
          <cell r="B1580" t="str">
            <v>105-14</v>
          </cell>
          <cell r="C1580" t="str">
            <v>建設発生土運搬</v>
          </cell>
          <cell r="D1580" t="str">
            <v/>
          </cell>
          <cell r="E1580" t="str">
            <v>ﾀﾞﾝﾌﾟﾄﾗｯｸ10t積 ﾊﾞｯｸﾎｳ0.45m3 土砂 DID区間無 3.5km以下</v>
          </cell>
          <cell r="G1580" t="str">
            <v>m3</v>
          </cell>
        </row>
        <row r="1581">
          <cell r="B1581" t="str">
            <v>106-01</v>
          </cell>
          <cell r="C1581" t="str">
            <v>建設発生土運搬</v>
          </cell>
          <cell r="D1581" t="str">
            <v/>
          </cell>
          <cell r="E1581" t="str">
            <v>ﾀﾞﾝﾌﾟﾄﾗｯｸ10t積 ﾊﾞｯｸﾎｳ0.45m3 土砂 DID区間無 4.5km以下</v>
          </cell>
          <cell r="G1581" t="str">
            <v>m3</v>
          </cell>
        </row>
        <row r="1582">
          <cell r="B1582" t="str">
            <v>106-02</v>
          </cell>
          <cell r="C1582" t="str">
            <v>建設発生土運搬</v>
          </cell>
          <cell r="D1582" t="str">
            <v/>
          </cell>
          <cell r="E1582" t="str">
            <v>ﾀﾞﾝﾌﾟﾄﾗｯｸ10t積 ﾊﾞｯｸﾎｳ0.45m3 土砂 DID区間無 6.0km以下</v>
          </cell>
          <cell r="G1582" t="str">
            <v>m3</v>
          </cell>
        </row>
        <row r="1583">
          <cell r="B1583" t="str">
            <v>106-03</v>
          </cell>
          <cell r="C1583" t="str">
            <v>建設発生土運搬</v>
          </cell>
          <cell r="D1583" t="str">
            <v/>
          </cell>
          <cell r="E1583" t="str">
            <v>ﾀﾞﾝﾌﾟﾄﾗｯｸ10t積 ﾊﾞｯｸﾎｳ0.45m3 土砂 DID区間無 7.5km以下</v>
          </cell>
          <cell r="G1583" t="str">
            <v>m3</v>
          </cell>
        </row>
        <row r="1584">
          <cell r="B1584" t="str">
            <v>106-04</v>
          </cell>
          <cell r="C1584" t="str">
            <v>建設発生土運搬</v>
          </cell>
          <cell r="D1584" t="str">
            <v/>
          </cell>
          <cell r="E1584" t="str">
            <v>ﾀﾞﾝﾌﾟﾄﾗｯｸ10t積 ﾊﾞｯｸﾎｳ0.45m3 土砂 DID区間無 10.0km以下</v>
          </cell>
          <cell r="G1584" t="str">
            <v>m3</v>
          </cell>
        </row>
        <row r="1585">
          <cell r="B1585" t="str">
            <v>106-05</v>
          </cell>
          <cell r="C1585" t="str">
            <v>建設発生土運搬</v>
          </cell>
          <cell r="D1585" t="str">
            <v/>
          </cell>
          <cell r="E1585" t="str">
            <v>ﾀﾞﾝﾌﾟﾄﾗｯｸ10t積 ﾊﾞｯｸﾎｳ0.45m3 土砂 DID区間無 13.5km以下</v>
          </cell>
          <cell r="G1585" t="str">
            <v>m3</v>
          </cell>
        </row>
        <row r="1586">
          <cell r="B1586" t="str">
            <v>106-06</v>
          </cell>
          <cell r="C1586" t="str">
            <v>建設発生土運搬</v>
          </cell>
          <cell r="D1586" t="str">
            <v/>
          </cell>
          <cell r="E1586" t="str">
            <v>ﾀﾞﾝﾌﾟﾄﾗｯｸ10t積 ﾊﾞｯｸﾎｳ0.45m3 土砂 DID区間無 19.5km以下</v>
          </cell>
          <cell r="G1586" t="str">
            <v>m3</v>
          </cell>
        </row>
        <row r="1587">
          <cell r="B1587" t="str">
            <v>106-07</v>
          </cell>
          <cell r="C1587" t="str">
            <v>建設発生土運搬</v>
          </cell>
          <cell r="D1587" t="str">
            <v/>
          </cell>
          <cell r="E1587" t="str">
            <v>ﾀﾞﾝﾌﾟﾄﾗｯｸ10t積 ﾊﾞｯｸﾎｳ0.45m3 土砂 DID区間無 39.0km以下</v>
          </cell>
          <cell r="G1587" t="str">
            <v>m3</v>
          </cell>
        </row>
        <row r="1588">
          <cell r="B1588" t="str">
            <v>106-08</v>
          </cell>
          <cell r="C1588" t="str">
            <v>建設発生土運搬</v>
          </cell>
          <cell r="D1588" t="str">
            <v/>
          </cell>
          <cell r="E1588" t="str">
            <v>ﾀﾞﾝﾌﾟﾄﾗｯｸ10t積 ﾊﾞｯｸﾎｳ0.45m3 土砂 DID区間無 60.0km以下</v>
          </cell>
          <cell r="G1588" t="str">
            <v>m3</v>
          </cell>
        </row>
        <row r="1589">
          <cell r="B1589" t="str">
            <v>106-09</v>
          </cell>
          <cell r="C1589" t="str">
            <v>建設発生土運搬</v>
          </cell>
          <cell r="D1589" t="str">
            <v/>
          </cell>
          <cell r="E1589" t="str">
            <v>ﾀﾞﾝﾌﾟﾄﾗｯｸ10t積 ﾊﾞｯｸﾎｳ0.45m3 土砂 DID区間有 0.5km以下</v>
          </cell>
          <cell r="G1589" t="str">
            <v>m3</v>
          </cell>
        </row>
        <row r="1590">
          <cell r="B1590" t="str">
            <v>106-10</v>
          </cell>
          <cell r="C1590" t="str">
            <v>建設発生土運搬</v>
          </cell>
          <cell r="D1590" t="str">
            <v/>
          </cell>
          <cell r="E1590" t="str">
            <v>ﾀﾞﾝﾌﾟﾄﾗｯｸ10t積 ﾊﾞｯｸﾎｳ0.45m3 土砂 DID区間有 1.0km以下</v>
          </cell>
          <cell r="G1590" t="str">
            <v>m3</v>
          </cell>
        </row>
        <row r="1591">
          <cell r="B1591" t="str">
            <v>106-11</v>
          </cell>
          <cell r="C1591" t="str">
            <v>建設発生土運搬</v>
          </cell>
          <cell r="D1591" t="str">
            <v/>
          </cell>
          <cell r="E1591" t="str">
            <v>ﾀﾞﾝﾌﾟﾄﾗｯｸ10t積 ﾊﾞｯｸﾎｳ0.45m3 土砂 DID区間有 1.5km以下</v>
          </cell>
          <cell r="G1591" t="str">
            <v>m3</v>
          </cell>
        </row>
        <row r="1592">
          <cell r="B1592" t="str">
            <v>106-12</v>
          </cell>
          <cell r="C1592" t="str">
            <v>建設発生土運搬</v>
          </cell>
          <cell r="D1592" t="str">
            <v/>
          </cell>
          <cell r="E1592" t="str">
            <v>ﾀﾞﾝﾌﾟﾄﾗｯｸ10t積 ﾊﾞｯｸﾎｳ0.45m3 土砂 DID区間有 2.0km以下</v>
          </cell>
          <cell r="G1592" t="str">
            <v>m3</v>
          </cell>
        </row>
        <row r="1593">
          <cell r="B1593" t="str">
            <v>106-13</v>
          </cell>
          <cell r="C1593" t="str">
            <v>建設発生土運搬</v>
          </cell>
          <cell r="D1593" t="str">
            <v/>
          </cell>
          <cell r="E1593" t="str">
            <v>ﾀﾞﾝﾌﾟﾄﾗｯｸ10t積 ﾊﾞｯｸﾎｳ0.45m3 土砂 DID区間有 3.0km以下</v>
          </cell>
          <cell r="G1593" t="str">
            <v>m3</v>
          </cell>
        </row>
        <row r="1594">
          <cell r="B1594" t="str">
            <v>106-14</v>
          </cell>
          <cell r="C1594" t="str">
            <v>建設発生土運搬</v>
          </cell>
          <cell r="D1594" t="str">
            <v/>
          </cell>
          <cell r="E1594" t="str">
            <v>ﾀﾞﾝﾌﾟﾄﾗｯｸ10t積 ﾊﾞｯｸﾎｳ0.45m3 土砂 DID区間有 4.0km以下</v>
          </cell>
          <cell r="G1594" t="str">
            <v>m3</v>
          </cell>
        </row>
        <row r="1595">
          <cell r="B1595" t="str">
            <v>107-01</v>
          </cell>
          <cell r="C1595" t="str">
            <v>建設発生土運搬</v>
          </cell>
          <cell r="D1595" t="str">
            <v/>
          </cell>
          <cell r="E1595" t="str">
            <v>ﾀﾞﾝﾌﾟﾄﾗｯｸ10t積 ﾊﾞｯｸﾎｳ0.45m3 土砂 DID区間有 5.5km以下</v>
          </cell>
          <cell r="G1595" t="str">
            <v>m3</v>
          </cell>
        </row>
        <row r="1596">
          <cell r="B1596" t="str">
            <v>107-02</v>
          </cell>
          <cell r="C1596" t="str">
            <v>建設発生土運搬</v>
          </cell>
          <cell r="D1596" t="str">
            <v/>
          </cell>
          <cell r="E1596" t="str">
            <v>ﾀﾞﾝﾌﾟﾄﾗｯｸ10t積 ﾊﾞｯｸﾎｳ0.45m3 土砂 DID区間有 7.0km以下</v>
          </cell>
          <cell r="G1596" t="str">
            <v>m3</v>
          </cell>
        </row>
        <row r="1597">
          <cell r="B1597" t="str">
            <v>107-03</v>
          </cell>
          <cell r="C1597" t="str">
            <v>建設発生土運搬</v>
          </cell>
          <cell r="D1597" t="str">
            <v/>
          </cell>
          <cell r="E1597" t="str">
            <v>ﾀﾞﾝﾌﾟﾄﾗｯｸ10t積 ﾊﾞｯｸﾎｳ0.45m3 土砂 DID区間有 9.0km以下</v>
          </cell>
          <cell r="G1597" t="str">
            <v>m3</v>
          </cell>
        </row>
        <row r="1598">
          <cell r="B1598" t="str">
            <v>107-04</v>
          </cell>
          <cell r="C1598" t="str">
            <v>建設発生土運搬</v>
          </cell>
          <cell r="D1598" t="str">
            <v/>
          </cell>
          <cell r="E1598" t="str">
            <v>ﾀﾞﾝﾌﾟﾄﾗｯｸ10t積 ﾊﾞｯｸﾎｳ0.45m3 土砂 DID区間有 12.0km以下</v>
          </cell>
          <cell r="G1598" t="str">
            <v>m3</v>
          </cell>
        </row>
        <row r="1599">
          <cell r="B1599" t="str">
            <v>107-05</v>
          </cell>
          <cell r="C1599" t="str">
            <v>建設発生土運搬</v>
          </cell>
          <cell r="D1599" t="str">
            <v/>
          </cell>
          <cell r="E1599" t="str">
            <v>ﾀﾞﾝﾌﾟﾄﾗｯｸ10t積 ﾊﾞｯｸﾎｳ0.45m3 土砂 DID区間有 17.5km以下</v>
          </cell>
          <cell r="G1599" t="str">
            <v>m3</v>
          </cell>
        </row>
        <row r="1600">
          <cell r="B1600" t="str">
            <v>107-06</v>
          </cell>
          <cell r="C1600" t="str">
            <v>建設発生土運搬</v>
          </cell>
          <cell r="D1600" t="str">
            <v/>
          </cell>
          <cell r="E1600" t="str">
            <v>ﾀﾞﾝﾌﾟﾄﾗｯｸ10t積 ﾊﾞｯｸﾎｳ0.45m3 土砂 DID区間有 28.5km以下</v>
          </cell>
          <cell r="G1600" t="str">
            <v>m3</v>
          </cell>
        </row>
        <row r="1601">
          <cell r="B1601" t="str">
            <v>107-07</v>
          </cell>
          <cell r="C1601" t="str">
            <v>建設発生土運搬</v>
          </cell>
          <cell r="D1601" t="str">
            <v/>
          </cell>
          <cell r="E1601" t="str">
            <v>ﾀﾞﾝﾌﾟﾄﾗｯｸ10t積 ﾊﾞｯｸﾎｳ0.45m3 土砂 DID区間有 60.0km以下</v>
          </cell>
          <cell r="G1601" t="str">
            <v>m3</v>
          </cell>
        </row>
        <row r="1602">
          <cell r="B1602" t="str">
            <v>107-08</v>
          </cell>
          <cell r="C1602" t="str">
            <v>建設発生土運搬</v>
          </cell>
          <cell r="D1602" t="str">
            <v/>
          </cell>
          <cell r="E1602" t="str">
            <v>ﾀﾞﾝﾌﾟﾄﾗｯｸ10t積 ﾊﾞｯｸﾎｳ0.8m3 土砂 DID区間無 0.3km以下</v>
          </cell>
          <cell r="G1602" t="str">
            <v>m3</v>
          </cell>
        </row>
        <row r="1603">
          <cell r="B1603" t="str">
            <v>107-09</v>
          </cell>
          <cell r="C1603" t="str">
            <v>建設発生土運搬</v>
          </cell>
          <cell r="D1603" t="str">
            <v/>
          </cell>
          <cell r="E1603" t="str">
            <v>ﾀﾞﾝﾌﾟﾄﾗｯｸ10t積 ﾊﾞｯｸﾎｳ0.8m3 土砂 DID区間無 0.5km以下</v>
          </cell>
          <cell r="G1603" t="str">
            <v>m3</v>
          </cell>
        </row>
        <row r="1604">
          <cell r="B1604" t="str">
            <v>107-10</v>
          </cell>
          <cell r="C1604" t="str">
            <v>建設発生土運搬</v>
          </cell>
          <cell r="D1604" t="str">
            <v/>
          </cell>
          <cell r="E1604" t="str">
            <v>ﾀﾞﾝﾌﾟﾄﾗｯｸ10t積 ﾊﾞｯｸﾎｳ0.8m3 土砂 DID区間無 1.0km以下</v>
          </cell>
          <cell r="G1604" t="str">
            <v>m3</v>
          </cell>
        </row>
        <row r="1605">
          <cell r="B1605" t="str">
            <v>107-11</v>
          </cell>
          <cell r="C1605" t="str">
            <v>建設発生土運搬</v>
          </cell>
          <cell r="D1605" t="str">
            <v/>
          </cell>
          <cell r="E1605" t="str">
            <v>ﾀﾞﾝﾌﾟﾄﾗｯｸ10t積 ﾊﾞｯｸﾎｳ0.8m3 土砂 DID区間無 1.5km以下</v>
          </cell>
          <cell r="G1605" t="str">
            <v>m3</v>
          </cell>
        </row>
        <row r="1606">
          <cell r="B1606" t="str">
            <v>107-12</v>
          </cell>
          <cell r="C1606" t="str">
            <v>建設発生土運搬</v>
          </cell>
          <cell r="D1606" t="str">
            <v/>
          </cell>
          <cell r="E1606" t="str">
            <v>ﾀﾞﾝﾌﾟﾄﾗｯｸ10t積 ﾊﾞｯｸﾎｳ0.8m3 土砂 DID区間無 2.0km以下</v>
          </cell>
          <cell r="G1606" t="str">
            <v>m3</v>
          </cell>
        </row>
        <row r="1607">
          <cell r="B1607" t="str">
            <v>107-13</v>
          </cell>
          <cell r="C1607" t="str">
            <v>建設発生土運搬</v>
          </cell>
          <cell r="D1607" t="str">
            <v/>
          </cell>
          <cell r="E1607" t="str">
            <v>ﾀﾞﾝﾌﾟﾄﾗｯｸ10t積 ﾊﾞｯｸﾎｳ0.8m3 土砂 DID区間無 3.0km以下</v>
          </cell>
          <cell r="G1607" t="str">
            <v>m3</v>
          </cell>
        </row>
        <row r="1608">
          <cell r="B1608" t="str">
            <v>107-14</v>
          </cell>
          <cell r="C1608" t="str">
            <v>建設発生土運搬</v>
          </cell>
          <cell r="D1608" t="str">
            <v/>
          </cell>
          <cell r="E1608" t="str">
            <v>ﾀﾞﾝﾌﾟﾄﾗｯｸ10t積 ﾊﾞｯｸﾎｳ0.8m3 土砂 DID区間無 4.0km以下</v>
          </cell>
          <cell r="G1608" t="str">
            <v>m3</v>
          </cell>
        </row>
        <row r="1609">
          <cell r="B1609" t="str">
            <v>108-01</v>
          </cell>
          <cell r="C1609" t="str">
            <v>建設発生土運搬</v>
          </cell>
          <cell r="D1609" t="str">
            <v/>
          </cell>
          <cell r="E1609" t="str">
            <v>ﾀﾞﾝﾌﾟﾄﾗｯｸ10t積 ﾊﾞｯｸﾎｳ0.8m3 土砂 DID区間無 5.5km以下</v>
          </cell>
          <cell r="G1609" t="str">
            <v>m3</v>
          </cell>
        </row>
        <row r="1610">
          <cell r="B1610" t="str">
            <v>108-02</v>
          </cell>
          <cell r="C1610" t="str">
            <v>建設発生土運搬</v>
          </cell>
          <cell r="D1610" t="str">
            <v/>
          </cell>
          <cell r="E1610" t="str">
            <v>ﾀﾞﾝﾌﾟﾄﾗｯｸ10t積 ﾊﾞｯｸﾎｳ0.8m3 土砂 DID区間無 6.5km以下</v>
          </cell>
          <cell r="G1610" t="str">
            <v>m3</v>
          </cell>
        </row>
        <row r="1611">
          <cell r="B1611" t="str">
            <v>108-03</v>
          </cell>
          <cell r="C1611" t="str">
            <v>建設発生土運搬</v>
          </cell>
          <cell r="D1611" t="str">
            <v/>
          </cell>
          <cell r="E1611" t="str">
            <v>ﾀﾞﾝﾌﾟﾄﾗｯｸ10t積 ﾊﾞｯｸﾎｳ0.8m3 土砂 DID区間無 7.5km以下</v>
          </cell>
          <cell r="G1611" t="str">
            <v>m3</v>
          </cell>
        </row>
        <row r="1612">
          <cell r="B1612" t="str">
            <v>108-04</v>
          </cell>
          <cell r="C1612" t="str">
            <v>建設発生土運搬</v>
          </cell>
          <cell r="D1612" t="str">
            <v/>
          </cell>
          <cell r="E1612" t="str">
            <v>ﾀﾞﾝﾌﾟﾄﾗｯｸ10t積 ﾊﾞｯｸﾎｳ0.8m3 土砂 DID区間無 9.5km以下</v>
          </cell>
          <cell r="G1612" t="str">
            <v>m3</v>
          </cell>
        </row>
        <row r="1613">
          <cell r="B1613" t="str">
            <v>108-05</v>
          </cell>
          <cell r="C1613" t="str">
            <v>建設発生土運搬</v>
          </cell>
          <cell r="D1613" t="str">
            <v/>
          </cell>
          <cell r="E1613" t="str">
            <v>ﾀﾞﾝﾌﾟﾄﾗｯｸ10t積 ﾊﾞｯｸﾎｳ0.8m3 土砂 DID区間無 11.5km以下</v>
          </cell>
          <cell r="G1613" t="str">
            <v>m3</v>
          </cell>
        </row>
        <row r="1614">
          <cell r="B1614" t="str">
            <v>108-06</v>
          </cell>
          <cell r="C1614" t="str">
            <v>建設発生土運搬</v>
          </cell>
          <cell r="D1614" t="str">
            <v/>
          </cell>
          <cell r="E1614" t="str">
            <v>ﾀﾞﾝﾌﾟﾄﾗｯｸ10t積 ﾊﾞｯｸﾎｳ0.8m3 土砂 DID区間無 15.5km以下</v>
          </cell>
          <cell r="G1614" t="str">
            <v>m3</v>
          </cell>
        </row>
        <row r="1615">
          <cell r="B1615" t="str">
            <v>108-07</v>
          </cell>
          <cell r="C1615" t="str">
            <v>建設発生土運搬</v>
          </cell>
          <cell r="D1615" t="str">
            <v/>
          </cell>
          <cell r="E1615" t="str">
            <v>ﾀﾞﾝﾌﾟﾄﾗｯｸ10t積 ﾊﾞｯｸﾎｳ0.8m3 土砂 DID区間無 22.5km以下</v>
          </cell>
          <cell r="G1615" t="str">
            <v>m3</v>
          </cell>
        </row>
        <row r="1616">
          <cell r="B1616" t="str">
            <v>108-08</v>
          </cell>
          <cell r="C1616" t="str">
            <v>建設発生土運搬</v>
          </cell>
          <cell r="D1616" t="str">
            <v/>
          </cell>
          <cell r="E1616" t="str">
            <v>ﾀﾞﾝﾌﾟﾄﾗｯｸ10t積 ﾊﾞｯｸﾎｳ0.8m3 土砂 DID区間無 49.5km以下</v>
          </cell>
          <cell r="G1616" t="str">
            <v>m3</v>
          </cell>
        </row>
        <row r="1617">
          <cell r="B1617" t="str">
            <v>108-09</v>
          </cell>
          <cell r="C1617" t="str">
            <v>建設発生土運搬</v>
          </cell>
          <cell r="D1617" t="str">
            <v/>
          </cell>
          <cell r="E1617" t="str">
            <v>ﾀﾞﾝﾌﾟﾄﾗｯｸ10t積 ﾊﾞｯｸﾎｳ0.8m3 土砂 DID区間無 60.0km以下</v>
          </cell>
          <cell r="G1617" t="str">
            <v>m3</v>
          </cell>
        </row>
        <row r="1618">
          <cell r="B1618" t="str">
            <v>108-10</v>
          </cell>
          <cell r="C1618" t="str">
            <v>建設発生土運搬</v>
          </cell>
          <cell r="D1618" t="str">
            <v/>
          </cell>
          <cell r="E1618" t="str">
            <v>ﾀﾞﾝﾌﾟﾄﾗｯｸ10t積 ﾊﾞｯｸﾎｳ0.8m3 土砂 DID区間有 0.3km以下</v>
          </cell>
          <cell r="G1618" t="str">
            <v>m3</v>
          </cell>
        </row>
        <row r="1619">
          <cell r="B1619" t="str">
            <v>108-11</v>
          </cell>
          <cell r="C1619" t="str">
            <v>建設発生土運搬</v>
          </cell>
          <cell r="D1619" t="str">
            <v/>
          </cell>
          <cell r="E1619" t="str">
            <v>ﾀﾞﾝﾌﾟﾄﾗｯｸ10t積 ﾊﾞｯｸﾎｳ0.8m3 土砂 DID区間有 0.5km以下</v>
          </cell>
          <cell r="G1619" t="str">
            <v>m3</v>
          </cell>
        </row>
        <row r="1620">
          <cell r="B1620" t="str">
            <v>108-12</v>
          </cell>
          <cell r="C1620" t="str">
            <v>建設発生土運搬</v>
          </cell>
          <cell r="D1620" t="str">
            <v/>
          </cell>
          <cell r="E1620" t="str">
            <v>ﾀﾞﾝﾌﾟﾄﾗｯｸ10t積 ﾊﾞｯｸﾎｳ0.8m3 土砂 DID区間有 1.0km以下</v>
          </cell>
          <cell r="G1620" t="str">
            <v>m3</v>
          </cell>
        </row>
        <row r="1621">
          <cell r="B1621" t="str">
            <v>108-13</v>
          </cell>
          <cell r="C1621" t="str">
            <v>建設発生土運搬</v>
          </cell>
          <cell r="D1621" t="str">
            <v/>
          </cell>
          <cell r="E1621" t="str">
            <v>ﾀﾞﾝﾌﾟﾄﾗｯｸ10t積 ﾊﾞｯｸﾎｳ0.8m3 土砂 DID区間有 1.5km以下</v>
          </cell>
          <cell r="G1621" t="str">
            <v>m3</v>
          </cell>
        </row>
        <row r="1622">
          <cell r="B1622" t="str">
            <v>108-14</v>
          </cell>
          <cell r="C1622" t="str">
            <v>建設発生土運搬</v>
          </cell>
          <cell r="D1622" t="str">
            <v/>
          </cell>
          <cell r="E1622" t="str">
            <v>ﾀﾞﾝﾌﾟﾄﾗｯｸ10t積 ﾊﾞｯｸﾎｳ0.8m3 土砂 DID区間有 2.0km以下</v>
          </cell>
          <cell r="G1622" t="str">
            <v>m3</v>
          </cell>
        </row>
        <row r="1623">
          <cell r="B1623" t="str">
            <v>109-01</v>
          </cell>
          <cell r="C1623" t="str">
            <v>建設発生土運搬</v>
          </cell>
          <cell r="D1623" t="str">
            <v/>
          </cell>
          <cell r="E1623" t="str">
            <v>ﾀﾞﾝﾌﾟﾄﾗｯｸ10t積 ﾊﾞｯｸﾎｳ0.8m3 土砂 DID区間有 3.0km以下</v>
          </cell>
          <cell r="G1623" t="str">
            <v>m3</v>
          </cell>
        </row>
        <row r="1624">
          <cell r="B1624" t="str">
            <v>109-02</v>
          </cell>
          <cell r="C1624" t="str">
            <v>建設発生土運搬</v>
          </cell>
          <cell r="D1624" t="str">
            <v/>
          </cell>
          <cell r="E1624" t="str">
            <v>ﾀﾞﾝﾌﾟﾄﾗｯｸ10t積 ﾊﾞｯｸﾎｳ0.8m3 土砂 DID区間有 3.5km以下</v>
          </cell>
          <cell r="G1624" t="str">
            <v>m3</v>
          </cell>
        </row>
        <row r="1625">
          <cell r="B1625" t="str">
            <v>109-03</v>
          </cell>
          <cell r="C1625" t="str">
            <v>建設発生土運搬</v>
          </cell>
          <cell r="D1625" t="str">
            <v/>
          </cell>
          <cell r="E1625" t="str">
            <v>ﾀﾞﾝﾌﾟﾄﾗｯｸ10t積 ﾊﾞｯｸﾎｳ0.8m3 土砂 DID区間有 5.0km以下</v>
          </cell>
          <cell r="G1625" t="str">
            <v>m3</v>
          </cell>
        </row>
        <row r="1626">
          <cell r="B1626" t="str">
            <v>109-04</v>
          </cell>
          <cell r="C1626" t="str">
            <v>建設発生土運搬</v>
          </cell>
          <cell r="D1626" t="str">
            <v/>
          </cell>
          <cell r="E1626" t="str">
            <v>ﾀﾞﾝﾌﾟﾄﾗｯｸ10t積 ﾊﾞｯｸﾎｳ0.8m3 土砂 DID区間有 6.0km以下</v>
          </cell>
          <cell r="G1626" t="str">
            <v>m3</v>
          </cell>
        </row>
        <row r="1627">
          <cell r="B1627" t="str">
            <v>109-05</v>
          </cell>
          <cell r="C1627" t="str">
            <v>建設発生土運搬</v>
          </cell>
          <cell r="D1627" t="str">
            <v/>
          </cell>
          <cell r="E1627" t="str">
            <v>ﾀﾞﾝﾌﾟﾄﾗｯｸ10t積 ﾊﾞｯｸﾎｳ0.8m3 土砂 DID区間有 7.0km以下</v>
          </cell>
          <cell r="G1627" t="str">
            <v>m3</v>
          </cell>
        </row>
        <row r="1628">
          <cell r="B1628" t="str">
            <v>109-06</v>
          </cell>
          <cell r="C1628" t="str">
            <v>建設発生土運搬</v>
          </cell>
          <cell r="D1628" t="str">
            <v/>
          </cell>
          <cell r="E1628" t="str">
            <v>ﾀﾞﾝﾌﾟﾄﾗｯｸ10t積 ﾊﾞｯｸﾎｳ0.8m3 土砂 DID区間有 8.5km以下</v>
          </cell>
          <cell r="G1628" t="str">
            <v>m3</v>
          </cell>
        </row>
        <row r="1629">
          <cell r="B1629" t="str">
            <v>109-07</v>
          </cell>
          <cell r="C1629" t="str">
            <v>建設発生土運搬</v>
          </cell>
          <cell r="D1629" t="str">
            <v/>
          </cell>
          <cell r="E1629" t="str">
            <v>ﾀﾞﾝﾌﾟﾄﾗｯｸ10t積 ﾊﾞｯｸﾎｳ0.8m3 土砂 DID区間有 11.0km以下</v>
          </cell>
          <cell r="G1629" t="str">
            <v>m3</v>
          </cell>
        </row>
        <row r="1630">
          <cell r="B1630" t="str">
            <v>109-08</v>
          </cell>
          <cell r="C1630" t="str">
            <v>建設発生土運搬</v>
          </cell>
          <cell r="D1630" t="str">
            <v/>
          </cell>
          <cell r="E1630" t="str">
            <v>ﾀﾞﾝﾌﾟﾄﾗｯｸ10t積 ﾊﾞｯｸﾎｳ0.8m3 土砂 DID区間有 14.0km以下</v>
          </cell>
          <cell r="G1630" t="str">
            <v>m3</v>
          </cell>
        </row>
        <row r="1631">
          <cell r="B1631" t="str">
            <v>109-09</v>
          </cell>
          <cell r="C1631" t="str">
            <v>建設発生土運搬</v>
          </cell>
          <cell r="D1631" t="str">
            <v/>
          </cell>
          <cell r="E1631" t="str">
            <v>ﾀﾞﾝﾌﾟﾄﾗｯｸ10t積 ﾊﾞｯｸﾎｳ0.8m3 土砂 DID区間有 19.5km以下</v>
          </cell>
          <cell r="G1631" t="str">
            <v>m3</v>
          </cell>
        </row>
        <row r="1632">
          <cell r="B1632" t="str">
            <v>109-10</v>
          </cell>
          <cell r="C1632" t="str">
            <v>建設発生土運搬</v>
          </cell>
          <cell r="D1632" t="str">
            <v/>
          </cell>
          <cell r="E1632" t="str">
            <v>ﾀﾞﾝﾌﾟﾄﾗｯｸ10t積 ﾊﾞｯｸﾎｳ0.8m3 土砂 DID区間有 31.5km以下</v>
          </cell>
          <cell r="G1632" t="str">
            <v>m3</v>
          </cell>
        </row>
        <row r="1633">
          <cell r="B1633" t="str">
            <v>109-11</v>
          </cell>
          <cell r="C1633" t="str">
            <v>建設発生土運搬</v>
          </cell>
          <cell r="D1633" t="str">
            <v/>
          </cell>
          <cell r="E1633" t="str">
            <v>ﾀﾞﾝﾌﾟﾄﾗｯｸ10t積 ﾊﾞｯｸﾎｳ0.8m3 土砂 DID区間有 60.0km以下</v>
          </cell>
          <cell r="G1633" t="str">
            <v>m3</v>
          </cell>
        </row>
        <row r="1634">
          <cell r="B1634" t="str">
            <v>109-12</v>
          </cell>
          <cell r="C1634" t="str">
            <v>建設発生土運搬</v>
          </cell>
          <cell r="D1634" t="str">
            <v/>
          </cell>
          <cell r="E1634" t="str">
            <v>ﾀﾞﾝﾌﾟﾄﾗｯｸ10t積 ﾊﾞｯｸﾎｳ1.4m3 土砂 DID区間無 0.3km以下</v>
          </cell>
          <cell r="G1634" t="str">
            <v>m3</v>
          </cell>
        </row>
        <row r="1635">
          <cell r="B1635" t="str">
            <v>109-13</v>
          </cell>
          <cell r="C1635" t="str">
            <v>建設発生土運搬</v>
          </cell>
          <cell r="D1635" t="str">
            <v/>
          </cell>
          <cell r="E1635" t="str">
            <v>ﾀﾞﾝﾌﾟﾄﾗｯｸ10t積 ﾊﾞｯｸﾎｳ1.4m3 土砂 DID区間無 0.5km以下</v>
          </cell>
          <cell r="G1635" t="str">
            <v>m3</v>
          </cell>
        </row>
        <row r="1636">
          <cell r="B1636" t="str">
            <v>109-14</v>
          </cell>
          <cell r="C1636" t="str">
            <v>建設発生土運搬</v>
          </cell>
          <cell r="D1636" t="str">
            <v/>
          </cell>
          <cell r="E1636" t="str">
            <v>ﾀﾞﾝﾌﾟﾄﾗｯｸ10t積 ﾊﾞｯｸﾎｳ1.4m3 土砂 DID区間無 1.0km以下</v>
          </cell>
          <cell r="G1636" t="str">
            <v>m3</v>
          </cell>
        </row>
        <row r="1637">
          <cell r="B1637" t="str">
            <v>110-01</v>
          </cell>
          <cell r="C1637" t="str">
            <v>建設発生土運搬</v>
          </cell>
          <cell r="D1637" t="str">
            <v/>
          </cell>
          <cell r="E1637" t="str">
            <v>ﾀﾞﾝﾌﾟﾄﾗｯｸ10t積 ﾊﾞｯｸﾎｳ1.4m3 土砂 DID区間無 1.5km以下</v>
          </cell>
          <cell r="G1637" t="str">
            <v>m3</v>
          </cell>
        </row>
        <row r="1638">
          <cell r="B1638" t="str">
            <v>110-02</v>
          </cell>
          <cell r="C1638" t="str">
            <v>建設発生土運搬</v>
          </cell>
          <cell r="D1638" t="str">
            <v/>
          </cell>
          <cell r="E1638" t="str">
            <v>ﾀﾞﾝﾌﾟﾄﾗｯｸ10t積 ﾊﾞｯｸﾎｳ1.4m3 土砂 DID区間無 2.0km以下</v>
          </cell>
          <cell r="G1638" t="str">
            <v>m3</v>
          </cell>
        </row>
        <row r="1639">
          <cell r="B1639" t="str">
            <v>110-03</v>
          </cell>
          <cell r="C1639" t="str">
            <v>建設発生土運搬</v>
          </cell>
          <cell r="D1639" t="str">
            <v/>
          </cell>
          <cell r="E1639" t="str">
            <v>ﾀﾞﾝﾌﾟﾄﾗｯｸ10t積 ﾊﾞｯｸﾎｳ1.4m3 土砂 DID区間無 2.5km以下</v>
          </cell>
          <cell r="G1639" t="str">
            <v>m3</v>
          </cell>
        </row>
        <row r="1640">
          <cell r="B1640" t="str">
            <v>110-04</v>
          </cell>
          <cell r="C1640" t="str">
            <v>建設発生土運搬</v>
          </cell>
          <cell r="D1640" t="str">
            <v/>
          </cell>
          <cell r="E1640" t="str">
            <v>ﾀﾞﾝﾌﾟﾄﾗｯｸ10t積 ﾊﾞｯｸﾎｳ1.4m3 土砂 DID区間無 3.0km以下</v>
          </cell>
          <cell r="G1640" t="str">
            <v>m3</v>
          </cell>
        </row>
        <row r="1641">
          <cell r="B1641" t="str">
            <v>110-05</v>
          </cell>
          <cell r="C1641" t="str">
            <v>建設発生土運搬</v>
          </cell>
          <cell r="D1641" t="str">
            <v/>
          </cell>
          <cell r="E1641" t="str">
            <v>ﾀﾞﾝﾌﾟﾄﾗｯｸ10t積 ﾊﾞｯｸﾎｳ1.4m3 土砂 DID区間無 3.5km以下</v>
          </cell>
          <cell r="G1641" t="str">
            <v>m3</v>
          </cell>
        </row>
        <row r="1642">
          <cell r="B1642" t="str">
            <v>110-06</v>
          </cell>
          <cell r="C1642" t="str">
            <v>建設発生土運搬</v>
          </cell>
          <cell r="D1642" t="str">
            <v/>
          </cell>
          <cell r="E1642" t="str">
            <v>ﾀﾞﾝﾌﾟﾄﾗｯｸ10t積 ﾊﾞｯｸﾎｳ1.4m3 土砂 DID区間無 4.5km以下</v>
          </cell>
          <cell r="G1642" t="str">
            <v>m3</v>
          </cell>
        </row>
        <row r="1643">
          <cell r="B1643" t="str">
            <v>110-07</v>
          </cell>
          <cell r="C1643" t="str">
            <v>建設発生土運搬</v>
          </cell>
          <cell r="D1643" t="str">
            <v/>
          </cell>
          <cell r="E1643" t="str">
            <v>ﾀﾞﾝﾌﾟﾄﾗｯｸ10t積 ﾊﾞｯｸﾎｳ1.4m3 土砂 DID区間無 6.0km以下</v>
          </cell>
          <cell r="G1643" t="str">
            <v>m3</v>
          </cell>
        </row>
        <row r="1644">
          <cell r="B1644" t="str">
            <v>110-08</v>
          </cell>
          <cell r="C1644" t="str">
            <v>建設発生土運搬</v>
          </cell>
          <cell r="D1644" t="str">
            <v/>
          </cell>
          <cell r="E1644" t="str">
            <v>ﾀﾞﾝﾌﾟﾄﾗｯｸ10t積 ﾊﾞｯｸﾎｳ1.4m3 土砂 DID区間無 7.0km以下</v>
          </cell>
          <cell r="G1644" t="str">
            <v>m3</v>
          </cell>
        </row>
        <row r="1645">
          <cell r="B1645" t="str">
            <v>110-09</v>
          </cell>
          <cell r="C1645" t="str">
            <v>建設発生土運搬</v>
          </cell>
          <cell r="D1645" t="str">
            <v/>
          </cell>
          <cell r="E1645" t="str">
            <v>ﾀﾞﾝﾌﾟﾄﾗｯｸ10t積 ﾊﾞｯｸﾎｳ1.4m3 土砂 DID区間無 8.5km以下</v>
          </cell>
          <cell r="G1645" t="str">
            <v>m3</v>
          </cell>
        </row>
        <row r="1646">
          <cell r="B1646" t="str">
            <v>110-10</v>
          </cell>
          <cell r="C1646" t="str">
            <v>建設発生土運搬</v>
          </cell>
          <cell r="D1646" t="str">
            <v/>
          </cell>
          <cell r="E1646" t="str">
            <v>ﾀﾞﾝﾌﾟﾄﾗｯｸ10t積 ﾊﾞｯｸﾎｳ1.4m3 土砂 DID区間無 10.0km以下</v>
          </cell>
          <cell r="G1646" t="str">
            <v>m3</v>
          </cell>
        </row>
        <row r="1647">
          <cell r="B1647" t="str">
            <v>110-11</v>
          </cell>
          <cell r="C1647" t="str">
            <v>建設発生土運搬</v>
          </cell>
          <cell r="D1647" t="str">
            <v/>
          </cell>
          <cell r="E1647" t="str">
            <v>ﾀﾞﾝﾌﾟﾄﾗｯｸ10t積 ﾊﾞｯｸﾎｳ1.4m3 土砂 DID区間無 12.5km以下</v>
          </cell>
          <cell r="G1647" t="str">
            <v>m3</v>
          </cell>
        </row>
        <row r="1648">
          <cell r="B1648" t="str">
            <v>110-12</v>
          </cell>
          <cell r="C1648" t="str">
            <v>建設発生土運搬</v>
          </cell>
          <cell r="D1648" t="str">
            <v/>
          </cell>
          <cell r="E1648" t="str">
            <v>ﾀﾞﾝﾌﾟﾄﾗｯｸ10t積 ﾊﾞｯｸﾎｳ1.4m3 土砂 DID区間無 16.5km以下</v>
          </cell>
          <cell r="G1648" t="str">
            <v>m3</v>
          </cell>
        </row>
        <row r="1649">
          <cell r="B1649" t="str">
            <v>110-13</v>
          </cell>
          <cell r="C1649" t="str">
            <v>建設発生土運搬</v>
          </cell>
          <cell r="D1649" t="str">
            <v/>
          </cell>
          <cell r="E1649" t="str">
            <v>ﾀﾞﾝﾌﾟﾄﾗｯｸ10t積 ﾊﾞｯｸﾎｳ1.4m3 土砂 DID区間無 23.5km以下</v>
          </cell>
          <cell r="G1649" t="str">
            <v>m3</v>
          </cell>
        </row>
        <row r="1650">
          <cell r="B1650" t="str">
            <v>110-14</v>
          </cell>
          <cell r="C1650" t="str">
            <v>建設発生土運搬</v>
          </cell>
          <cell r="D1650" t="str">
            <v/>
          </cell>
          <cell r="E1650" t="str">
            <v>ﾀﾞﾝﾌﾟﾄﾗｯｸ10t積 ﾊﾞｯｸﾎｳ1.4m3 土砂 DID区間無 51.5km以下</v>
          </cell>
          <cell r="G1650" t="str">
            <v>m3</v>
          </cell>
        </row>
        <row r="1651">
          <cell r="B1651" t="str">
            <v>111-01</v>
          </cell>
          <cell r="C1651" t="str">
            <v>建設発生土運搬</v>
          </cell>
          <cell r="D1651" t="str">
            <v/>
          </cell>
          <cell r="E1651" t="str">
            <v>ﾀﾞﾝﾌﾟﾄﾗｯｸ10t積 ﾊﾞｯｸﾎｳ1.4m3 土砂 DID区間無 60.0km以下</v>
          </cell>
          <cell r="G1651" t="str">
            <v>m3</v>
          </cell>
        </row>
        <row r="1652">
          <cell r="B1652" t="str">
            <v>111-02</v>
          </cell>
          <cell r="C1652" t="str">
            <v>建設発生土運搬</v>
          </cell>
          <cell r="D1652" t="str">
            <v/>
          </cell>
          <cell r="E1652" t="str">
            <v>ﾀﾞﾝﾌﾟﾄﾗｯｸ10t積 ﾊﾞｯｸﾎｳ1.4m3 土砂 DID区間有 0.3km以下</v>
          </cell>
          <cell r="G1652" t="str">
            <v>m3</v>
          </cell>
        </row>
        <row r="1653">
          <cell r="B1653" t="str">
            <v>111-03</v>
          </cell>
          <cell r="C1653" t="str">
            <v>建設発生土運搬</v>
          </cell>
          <cell r="D1653" t="str">
            <v/>
          </cell>
          <cell r="E1653" t="str">
            <v>ﾀﾞﾝﾌﾟﾄﾗｯｸ10t積 ﾊﾞｯｸﾎｳ1.4m3 土砂 DID区間有 0.5km以下</v>
          </cell>
          <cell r="G1653" t="str">
            <v>m3</v>
          </cell>
        </row>
        <row r="1654">
          <cell r="B1654" t="str">
            <v>111-04</v>
          </cell>
          <cell r="C1654" t="str">
            <v>建設発生土運搬</v>
          </cell>
          <cell r="D1654" t="str">
            <v/>
          </cell>
          <cell r="E1654" t="str">
            <v>ﾀﾞﾝﾌﾟﾄﾗｯｸ10t積 ﾊﾞｯｸﾎｳ1.4m3 土砂 DID区間有 1.0km以下</v>
          </cell>
          <cell r="G1654" t="str">
            <v>m3</v>
          </cell>
        </row>
        <row r="1655">
          <cell r="B1655" t="str">
            <v>111-05</v>
          </cell>
          <cell r="C1655" t="str">
            <v>建設発生土運搬</v>
          </cell>
          <cell r="D1655" t="str">
            <v/>
          </cell>
          <cell r="E1655" t="str">
            <v>ﾀﾞﾝﾌﾟﾄﾗｯｸ10t積 ﾊﾞｯｸﾎｳ1.4m3 土砂 DID区間有 1.5km以下</v>
          </cell>
          <cell r="G1655" t="str">
            <v>m3</v>
          </cell>
        </row>
        <row r="1656">
          <cell r="B1656" t="str">
            <v>111-06</v>
          </cell>
          <cell r="C1656" t="str">
            <v>建設発生土運搬</v>
          </cell>
          <cell r="D1656" t="str">
            <v/>
          </cell>
          <cell r="E1656" t="str">
            <v>ﾀﾞﾝﾌﾟﾄﾗｯｸ10t積 ﾊﾞｯｸﾎｳ1.4m3 土砂 DID区間有 2.0km以下</v>
          </cell>
          <cell r="G1656" t="str">
            <v>m3</v>
          </cell>
        </row>
        <row r="1657">
          <cell r="B1657" t="str">
            <v>111-07</v>
          </cell>
          <cell r="C1657" t="str">
            <v>建設発生土運搬</v>
          </cell>
          <cell r="D1657" t="str">
            <v/>
          </cell>
          <cell r="E1657" t="str">
            <v>ﾀﾞﾝﾌﾟﾄﾗｯｸ10t積 ﾊﾞｯｸﾎｳ1.4m3 土砂 DID区間有 2.5km以下</v>
          </cell>
          <cell r="G1657" t="str">
            <v>m3</v>
          </cell>
        </row>
        <row r="1658">
          <cell r="B1658" t="str">
            <v>111-08</v>
          </cell>
          <cell r="C1658" t="str">
            <v>建設発生土運搬</v>
          </cell>
          <cell r="D1658" t="str">
            <v/>
          </cell>
          <cell r="E1658" t="str">
            <v>ﾀﾞﾝﾌﾟﾄﾗｯｸ10t積 ﾊﾞｯｸﾎｳ1.4m3 土砂 DID区間有 3.0km以下</v>
          </cell>
          <cell r="G1658" t="str">
            <v>m3</v>
          </cell>
        </row>
        <row r="1659">
          <cell r="B1659" t="str">
            <v>111-09</v>
          </cell>
          <cell r="C1659" t="str">
            <v>建設発生土運搬</v>
          </cell>
          <cell r="D1659" t="str">
            <v/>
          </cell>
          <cell r="E1659" t="str">
            <v>ﾀﾞﾝﾌﾟﾄﾗｯｸ10t積 ﾊﾞｯｸﾎｳ1.4m3 土砂 DID区間有 3.5km以下</v>
          </cell>
          <cell r="G1659" t="str">
            <v>m3</v>
          </cell>
        </row>
        <row r="1660">
          <cell r="B1660" t="str">
            <v>111-10</v>
          </cell>
          <cell r="C1660" t="str">
            <v>建設発生土運搬</v>
          </cell>
          <cell r="D1660" t="str">
            <v/>
          </cell>
          <cell r="E1660" t="str">
            <v>ﾀﾞﾝﾌﾟﾄﾗｯｸ10t積 ﾊﾞｯｸﾎｳ1.4m3 土砂 DID区間有 4.5km以下</v>
          </cell>
          <cell r="G1660" t="str">
            <v>m3</v>
          </cell>
        </row>
        <row r="1661">
          <cell r="B1661" t="str">
            <v>111-11</v>
          </cell>
          <cell r="C1661" t="str">
            <v>建設発生土運搬</v>
          </cell>
          <cell r="D1661" t="str">
            <v/>
          </cell>
          <cell r="E1661" t="str">
            <v>ﾀﾞﾝﾌﾟﾄﾗｯｸ10t積 ﾊﾞｯｸﾎｳ1.4m3 土砂 DID区間有 5.5km以下</v>
          </cell>
          <cell r="G1661" t="str">
            <v>m3</v>
          </cell>
        </row>
        <row r="1662">
          <cell r="B1662" t="str">
            <v>111-12</v>
          </cell>
          <cell r="C1662" t="str">
            <v>建設発生土運搬</v>
          </cell>
          <cell r="D1662" t="str">
            <v/>
          </cell>
          <cell r="E1662" t="str">
            <v>ﾀﾞﾝﾌﾟﾄﾗｯｸ10t積 ﾊﾞｯｸﾎｳ1.4m3 土砂 DID区間有 6.5km以下</v>
          </cell>
          <cell r="G1662" t="str">
            <v>m3</v>
          </cell>
        </row>
        <row r="1663">
          <cell r="B1663" t="str">
            <v>111-13</v>
          </cell>
          <cell r="C1663" t="str">
            <v>建設発生土運搬</v>
          </cell>
          <cell r="D1663" t="str">
            <v/>
          </cell>
          <cell r="E1663" t="str">
            <v>ﾀﾞﾝﾌﾟﾄﾗｯｸ10t積 ﾊﾞｯｸﾎｳ1.4m3 土砂 DID区間有 8.0km以下</v>
          </cell>
          <cell r="G1663" t="str">
            <v>m3</v>
          </cell>
        </row>
        <row r="1664">
          <cell r="B1664" t="str">
            <v>111-14</v>
          </cell>
          <cell r="C1664" t="str">
            <v>建設発生土運搬</v>
          </cell>
          <cell r="D1664" t="str">
            <v/>
          </cell>
          <cell r="E1664" t="str">
            <v>ﾀﾞﾝﾌﾟﾄﾗｯｸ10t積 ﾊﾞｯｸﾎｳ1.4m3 土砂 DID区間有 9.5km以下</v>
          </cell>
          <cell r="G1664" t="str">
            <v>m3</v>
          </cell>
        </row>
        <row r="1665">
          <cell r="B1665" t="str">
            <v>112-01</v>
          </cell>
          <cell r="C1665" t="str">
            <v>建設発生土運搬</v>
          </cell>
          <cell r="D1665" t="str">
            <v/>
          </cell>
          <cell r="E1665" t="str">
            <v>ﾀﾞﾝﾌﾟﾄﾗｯｸ10t積 ﾊﾞｯｸﾎｳ1.4m3 土砂 DID区間有 11.5km以下</v>
          </cell>
          <cell r="G1665" t="str">
            <v>m3</v>
          </cell>
        </row>
        <row r="1666">
          <cell r="B1666" t="str">
            <v>112-02</v>
          </cell>
          <cell r="C1666" t="str">
            <v>建設発生土運搬</v>
          </cell>
          <cell r="D1666" t="str">
            <v/>
          </cell>
          <cell r="E1666" t="str">
            <v>ﾀﾞﾝﾌﾟﾄﾗｯｸ10t積 ﾊﾞｯｸﾎｳ1.4m3 土砂 DID区間有 15.0km以下</v>
          </cell>
          <cell r="G1666" t="str">
            <v>m3</v>
          </cell>
        </row>
        <row r="1667">
          <cell r="B1667" t="str">
            <v>112-03</v>
          </cell>
          <cell r="C1667" t="str">
            <v>建設発生土運搬</v>
          </cell>
          <cell r="D1667" t="str">
            <v/>
          </cell>
          <cell r="E1667" t="str">
            <v>ﾀﾞﾝﾌﾟﾄﾗｯｸ10t積 ﾊﾞｯｸﾎｳ1.4m3 土砂 DID区間有 20.5km以下</v>
          </cell>
          <cell r="G1667" t="str">
            <v>m3</v>
          </cell>
        </row>
        <row r="1668">
          <cell r="B1668" t="str">
            <v>112-04</v>
          </cell>
          <cell r="C1668" t="str">
            <v>建設発生土運搬</v>
          </cell>
          <cell r="D1668" t="str">
            <v/>
          </cell>
          <cell r="E1668" t="str">
            <v>ﾀﾞﾝﾌﾟﾄﾗｯｸ10t積 ﾊﾞｯｸﾎｳ1.4m3 土砂 DID区間有 33.0km以下</v>
          </cell>
          <cell r="G1668" t="str">
            <v>m3</v>
          </cell>
        </row>
        <row r="1669">
          <cell r="B1669" t="str">
            <v>112-05</v>
          </cell>
          <cell r="C1669" t="str">
            <v>建設発生土運搬</v>
          </cell>
          <cell r="D1669" t="str">
            <v/>
          </cell>
          <cell r="E1669" t="str">
            <v>ﾀﾞﾝﾌﾟﾄﾗｯｸ10t積 ﾊﾞｯｸﾎｳ1.4m3 土砂 DID区間有 60.0km以下</v>
          </cell>
          <cell r="G1669" t="str">
            <v>m3</v>
          </cell>
        </row>
        <row r="1670">
          <cell r="B1670" t="str">
            <v>112-06</v>
          </cell>
          <cell r="C1670" t="str">
            <v>建設発生土運搬</v>
          </cell>
          <cell r="D1670" t="str">
            <v/>
          </cell>
          <cell r="E1670" t="str">
            <v>ﾀﾞﾝﾌﾟﾄﾗｯｸ10t積 ｸﾗﾑｼｪﾙ0.6m3 土砂 DID区間無 0.5km以下</v>
          </cell>
          <cell r="G1670" t="str">
            <v>m3</v>
          </cell>
        </row>
        <row r="1671">
          <cell r="B1671" t="str">
            <v>112-07</v>
          </cell>
          <cell r="C1671" t="str">
            <v>建設発生土運搬</v>
          </cell>
          <cell r="D1671" t="str">
            <v/>
          </cell>
          <cell r="E1671" t="str">
            <v>ﾀﾞﾝﾌﾟﾄﾗｯｸ10t積 ｸﾗﾑｼｪﾙ0.6m3 土砂 DID区間無 1.0km以下</v>
          </cell>
          <cell r="G1671" t="str">
            <v>m3</v>
          </cell>
        </row>
        <row r="1672">
          <cell r="B1672" t="str">
            <v>112-08</v>
          </cell>
          <cell r="C1672" t="str">
            <v>建設発生土運搬</v>
          </cell>
          <cell r="D1672" t="str">
            <v/>
          </cell>
          <cell r="E1672" t="str">
            <v>ﾀﾞﾝﾌﾟﾄﾗｯｸ10t積 ｸﾗﾑｼｪﾙ0.6m3 土砂 DID区間無 2.0km以下</v>
          </cell>
          <cell r="G1672" t="str">
            <v>m3</v>
          </cell>
        </row>
        <row r="1673">
          <cell r="B1673" t="str">
            <v>112-09</v>
          </cell>
          <cell r="C1673" t="str">
            <v>建設発生土運搬</v>
          </cell>
          <cell r="D1673" t="str">
            <v/>
          </cell>
          <cell r="E1673" t="str">
            <v>ﾀﾞﾝﾌﾟﾄﾗｯｸ10t積 ｸﾗﾑｼｪﾙ0.6m3 土砂 DID区間無 3.5km以下</v>
          </cell>
          <cell r="G1673" t="str">
            <v>m3</v>
          </cell>
        </row>
        <row r="1674">
          <cell r="B1674" t="str">
            <v>112-10</v>
          </cell>
          <cell r="C1674" t="str">
            <v>建設発生土運搬</v>
          </cell>
          <cell r="D1674" t="str">
            <v/>
          </cell>
          <cell r="E1674" t="str">
            <v>ﾀﾞﾝﾌﾟﾄﾗｯｸ10t積 ｸﾗﾑｼｪﾙ0.6m3 土砂 DID区間無 4.5km以下</v>
          </cell>
          <cell r="G1674" t="str">
            <v>m3</v>
          </cell>
        </row>
        <row r="1675">
          <cell r="B1675" t="str">
            <v>112-11</v>
          </cell>
          <cell r="C1675" t="str">
            <v>建設発生土運搬</v>
          </cell>
          <cell r="D1675" t="str">
            <v/>
          </cell>
          <cell r="E1675" t="str">
            <v>ﾀﾞﾝﾌﾟﾄﾗｯｸ10t積 ｸﾗﾑｼｪﾙ0.6m3 土砂 DID区間無 5.5km以下</v>
          </cell>
          <cell r="G1675" t="str">
            <v>m3</v>
          </cell>
        </row>
        <row r="1676">
          <cell r="B1676" t="str">
            <v>112-12</v>
          </cell>
          <cell r="C1676" t="str">
            <v>建設発生土運搬</v>
          </cell>
          <cell r="D1676" t="str">
            <v/>
          </cell>
          <cell r="E1676" t="str">
            <v>ﾀﾞﾝﾌﾟﾄﾗｯｸ10t積 ｸﾗﾑｼｪﾙ0.6m3 土砂 DID区間無 7.0km以下</v>
          </cell>
          <cell r="G1676" t="str">
            <v>m3</v>
          </cell>
        </row>
        <row r="1677">
          <cell r="B1677" t="str">
            <v>112-13</v>
          </cell>
          <cell r="C1677" t="str">
            <v>建設発生土運搬</v>
          </cell>
          <cell r="D1677" t="str">
            <v/>
          </cell>
          <cell r="E1677" t="str">
            <v>ﾀﾞﾝﾌﾟﾄﾗｯｸ10t積 ｸﾗﾑｼｪﾙ0.6m3 土砂 DID区間無 9.5km以下</v>
          </cell>
          <cell r="G1677" t="str">
            <v>m3</v>
          </cell>
        </row>
        <row r="1678">
          <cell r="B1678" t="str">
            <v>112-14</v>
          </cell>
          <cell r="C1678" t="str">
            <v>建設発生土運搬</v>
          </cell>
          <cell r="D1678" t="str">
            <v/>
          </cell>
          <cell r="E1678" t="str">
            <v>ﾀﾞﾝﾌﾟﾄﾗｯｸ10t積 ｸﾗﾑｼｪﾙ0.6m3 土砂 DID区間無 13.0km以下</v>
          </cell>
          <cell r="G1678" t="str">
            <v>m3</v>
          </cell>
        </row>
        <row r="1679">
          <cell r="B1679" t="str">
            <v>113-01</v>
          </cell>
          <cell r="C1679" t="str">
            <v>建設発生土運搬</v>
          </cell>
          <cell r="D1679" t="str">
            <v/>
          </cell>
          <cell r="E1679" t="str">
            <v>ﾀﾞﾝﾌﾟﾄﾗｯｸ10t積 ｸﾗﾑｼｪﾙ0.6m3 土砂 DID区間無 19.5km以下</v>
          </cell>
          <cell r="G1679" t="str">
            <v>m3</v>
          </cell>
        </row>
        <row r="1680">
          <cell r="B1680" t="str">
            <v>113-02</v>
          </cell>
          <cell r="C1680" t="str">
            <v>建設発生土運搬</v>
          </cell>
          <cell r="D1680" t="str">
            <v/>
          </cell>
          <cell r="E1680" t="str">
            <v>ﾀﾞﾝﾌﾟﾄﾗｯｸ10t積 ｸﾗﾑｼｪﾙ0.6m3 土砂 DID区間無 37.5km以下</v>
          </cell>
          <cell r="G1680" t="str">
            <v>m3</v>
          </cell>
        </row>
        <row r="1681">
          <cell r="B1681" t="str">
            <v>113-03</v>
          </cell>
          <cell r="C1681" t="str">
            <v>建設発生土運搬</v>
          </cell>
          <cell r="D1681" t="str">
            <v/>
          </cell>
          <cell r="E1681" t="str">
            <v>ﾀﾞﾝﾌﾟﾄﾗｯｸ10t積 ｸﾗﾑｼｪﾙ0.6m3 土砂 DID区間無 60.0km以下</v>
          </cell>
          <cell r="G1681" t="str">
            <v>m3</v>
          </cell>
        </row>
        <row r="1682">
          <cell r="B1682" t="str">
            <v>113-04</v>
          </cell>
          <cell r="C1682" t="str">
            <v>建設発生土運搬</v>
          </cell>
          <cell r="D1682" t="str">
            <v/>
          </cell>
          <cell r="E1682" t="str">
            <v>ﾀﾞﾝﾌﾟﾄﾗｯｸ10t積 ｸﾗﾑｼｪﾙ0.6m3 土砂 DID区間有 0.5km以下</v>
          </cell>
          <cell r="G1682" t="str">
            <v>m3</v>
          </cell>
        </row>
        <row r="1683">
          <cell r="B1683" t="str">
            <v>113-05</v>
          </cell>
          <cell r="C1683" t="str">
            <v>建設発生土運搬</v>
          </cell>
          <cell r="D1683" t="str">
            <v/>
          </cell>
          <cell r="E1683" t="str">
            <v>ﾀﾞﾝﾌﾟﾄﾗｯｸ10t積 ｸﾗﾑｼｪﾙ0.6m3 土砂 DID区間有 1.0km以下</v>
          </cell>
          <cell r="G1683" t="str">
            <v>m3</v>
          </cell>
        </row>
        <row r="1684">
          <cell r="B1684" t="str">
            <v>113-06</v>
          </cell>
          <cell r="C1684" t="str">
            <v>建設発生土運搬</v>
          </cell>
          <cell r="D1684" t="str">
            <v/>
          </cell>
          <cell r="E1684" t="str">
            <v>ﾀﾞﾝﾌﾟﾄﾗｯｸ10t積 ｸﾗﾑｼｪﾙ0.6m3 土砂 DID区間有 2.0km以下</v>
          </cell>
          <cell r="G1684" t="str">
            <v>m3</v>
          </cell>
        </row>
        <row r="1685">
          <cell r="B1685" t="str">
            <v>113-07</v>
          </cell>
          <cell r="C1685" t="str">
            <v>建設発生土運搬</v>
          </cell>
          <cell r="D1685" t="str">
            <v/>
          </cell>
          <cell r="E1685" t="str">
            <v>ﾀﾞﾝﾌﾟﾄﾗｯｸ10t積 ｸﾗﾑｼｪﾙ0.6m3 土砂 DID区間有 3.5km以下</v>
          </cell>
          <cell r="G1685" t="str">
            <v>m3</v>
          </cell>
        </row>
        <row r="1686">
          <cell r="B1686" t="str">
            <v>113-08</v>
          </cell>
          <cell r="C1686" t="str">
            <v>建設発生土運搬</v>
          </cell>
          <cell r="D1686" t="str">
            <v/>
          </cell>
          <cell r="E1686" t="str">
            <v>ﾀﾞﾝﾌﾟﾄﾗｯｸ10t積 ｸﾗﾑｼｪﾙ0.6m3 土砂 DID区間有 4.0km以下</v>
          </cell>
          <cell r="G1686" t="str">
            <v>m3</v>
          </cell>
        </row>
        <row r="1687">
          <cell r="B1687" t="str">
            <v>113-09</v>
          </cell>
          <cell r="C1687" t="str">
            <v>建設発生土運搬</v>
          </cell>
          <cell r="D1687" t="str">
            <v/>
          </cell>
          <cell r="E1687" t="str">
            <v>ﾀﾞﾝﾌﾟﾄﾗｯｸ10t積 ｸﾗﾑｼｪﾙ0.6m3 土砂 DID区間有 5.0km以下</v>
          </cell>
          <cell r="G1687" t="str">
            <v>m3</v>
          </cell>
        </row>
        <row r="1688">
          <cell r="B1688" t="str">
            <v>113-10</v>
          </cell>
          <cell r="C1688" t="str">
            <v>建設発生土運搬</v>
          </cell>
          <cell r="D1688" t="str">
            <v/>
          </cell>
          <cell r="E1688" t="str">
            <v>ﾀﾞﾝﾌﾟﾄﾗｯｸ10t積 ｸﾗﾑｼｪﾙ0.6m3 土砂 DID区間有 6.5km以下</v>
          </cell>
          <cell r="G1688" t="str">
            <v>m3</v>
          </cell>
        </row>
        <row r="1689">
          <cell r="B1689" t="str">
            <v>113-11</v>
          </cell>
          <cell r="C1689" t="str">
            <v>建設発生土運搬</v>
          </cell>
          <cell r="D1689" t="str">
            <v/>
          </cell>
          <cell r="E1689" t="str">
            <v>ﾀﾞﾝﾌﾟﾄﾗｯｸ10t積 ｸﾗﾑｼｪﾙ0.6m3 土砂 DID区間有 8.5km以下</v>
          </cell>
          <cell r="G1689" t="str">
            <v>m3</v>
          </cell>
        </row>
        <row r="1690">
          <cell r="B1690" t="str">
            <v>113-12</v>
          </cell>
          <cell r="C1690" t="str">
            <v>建設発生土運搬</v>
          </cell>
          <cell r="D1690" t="str">
            <v/>
          </cell>
          <cell r="E1690" t="str">
            <v>ﾀﾞﾝﾌﾟﾄﾗｯｸ10t積 ｸﾗﾑｼｪﾙ0.6m3 土砂 DID区間有 12.0km以下</v>
          </cell>
          <cell r="G1690" t="str">
            <v>m3</v>
          </cell>
        </row>
        <row r="1691">
          <cell r="B1691" t="str">
            <v>113-13</v>
          </cell>
          <cell r="C1691" t="str">
            <v>建設発生土運搬</v>
          </cell>
          <cell r="D1691" t="str">
            <v/>
          </cell>
          <cell r="E1691" t="str">
            <v>ﾀﾞﾝﾌﾟﾄﾗｯｸ10t積 ｸﾗﾑｼｪﾙ0.6m3 土砂 DID区間有 17.0km以下</v>
          </cell>
          <cell r="G1691" t="str">
            <v>m3</v>
          </cell>
        </row>
        <row r="1692">
          <cell r="B1692" t="str">
            <v>113-14</v>
          </cell>
          <cell r="C1692" t="str">
            <v>建設発生土運搬</v>
          </cell>
          <cell r="D1692" t="str">
            <v/>
          </cell>
          <cell r="E1692" t="str">
            <v>ﾀﾞﾝﾌﾟﾄﾗｯｸ10t積 ｸﾗﾑｼｪﾙ0.6m3 土砂 DID区間有 28.0km以下</v>
          </cell>
          <cell r="G1692" t="str">
            <v>m3</v>
          </cell>
        </row>
        <row r="1693">
          <cell r="B1693" t="str">
            <v>114-01</v>
          </cell>
          <cell r="C1693" t="str">
            <v>建設発生土運搬</v>
          </cell>
          <cell r="D1693" t="str">
            <v/>
          </cell>
          <cell r="E1693" t="str">
            <v>ﾀﾞﾝﾌﾟﾄﾗｯｸ10t積 ｸﾗﾑｼｪﾙ0.6m3 土砂 DID区間有 60.0km以下</v>
          </cell>
          <cell r="G1693" t="str">
            <v>m3</v>
          </cell>
        </row>
        <row r="1694">
          <cell r="B1694" t="str">
            <v>114-02</v>
          </cell>
          <cell r="C1694" t="str">
            <v>土工機械運転（ﾀﾞﾝﾌﾟﾄﾗｯｸ）</v>
          </cell>
          <cell r="E1694" t="str">
            <v>普通用 ﾃﾞｨｰｾﾞﾙ 2t</v>
          </cell>
          <cell r="F1694" t="str">
            <v/>
          </cell>
          <cell r="G1694" t="str">
            <v>運転日</v>
          </cell>
        </row>
        <row r="1695">
          <cell r="B1695" t="str">
            <v>114-03</v>
          </cell>
          <cell r="C1695" t="str">
            <v>土工機械運転（ﾀﾞﾝﾌﾟﾄﾗｯｸ）</v>
          </cell>
          <cell r="E1695" t="str">
            <v>普通用 ﾃﾞｨｰｾﾞﾙ 4t</v>
          </cell>
          <cell r="F1695" t="str">
            <v/>
          </cell>
          <cell r="G1695" t="str">
            <v>運転日</v>
          </cell>
        </row>
        <row r="1696">
          <cell r="B1696" t="str">
            <v>114-04</v>
          </cell>
          <cell r="C1696" t="str">
            <v>土工機械運転（ﾀﾞﾝﾌﾟﾄﾗｯｸ）</v>
          </cell>
          <cell r="E1696" t="str">
            <v>普通用 ﾃﾞｨｰｾﾞﾙ 10t</v>
          </cell>
          <cell r="F1696" t="str">
            <v/>
          </cell>
          <cell r="G1696" t="str">
            <v>運転日</v>
          </cell>
        </row>
        <row r="1697">
          <cell r="B1697" t="str">
            <v>114-05</v>
          </cell>
          <cell r="C1697" t="str">
            <v>土工機械運転（ﾌﾞﾙﾄﾞｰｻﾞ）</v>
          </cell>
          <cell r="E1697" t="str">
            <v>排出ｶﾞｽ対策型 普通 3t</v>
          </cell>
          <cell r="F1697" t="str">
            <v/>
          </cell>
          <cell r="G1697" t="str">
            <v>運転日</v>
          </cell>
        </row>
        <row r="1698">
          <cell r="B1698" t="str">
            <v>114-06</v>
          </cell>
          <cell r="C1698" t="str">
            <v>土工機械運転（ﾌﾞﾙﾄﾞｰｻﾞ）</v>
          </cell>
          <cell r="E1698" t="str">
            <v xml:space="preserve">排出ｶﾞｽ対策型 普通 15t </v>
          </cell>
          <cell r="F1698" t="str">
            <v/>
          </cell>
          <cell r="G1698" t="str">
            <v>運転日</v>
          </cell>
        </row>
        <row r="1699">
          <cell r="B1699" t="str">
            <v>114-07</v>
          </cell>
          <cell r="C1699" t="str">
            <v>土工機械運転（ﾀｲﾔﾛｰﾗ）</v>
          </cell>
          <cell r="E1699" t="str">
            <v>排出ｶﾞｽ対策型 8～20t</v>
          </cell>
          <cell r="G1699" t="str">
            <v>運転日</v>
          </cell>
        </row>
        <row r="1700">
          <cell r="B1700" t="str">
            <v>114-08</v>
          </cell>
          <cell r="C1700" t="str">
            <v>土工機械運転（ﾊﾞｯｸﾎｳ）</v>
          </cell>
          <cell r="E1700" t="str">
            <v>排出ｶﾞｽ対策型 油圧式 ｸﾛｰﾗ型0.13m3</v>
          </cell>
          <cell r="G1700" t="str">
            <v>運転日</v>
          </cell>
        </row>
        <row r="1701">
          <cell r="B1701" t="str">
            <v>114-09</v>
          </cell>
          <cell r="C1701" t="str">
            <v>土工機械運転（ﾊﾞｯｸﾎｳ）</v>
          </cell>
          <cell r="E1701" t="str">
            <v>排出ｶﾞｽ対策型 油圧式 ｸﾛｰﾗ型0.28m3</v>
          </cell>
          <cell r="G1701" t="str">
            <v>運転日</v>
          </cell>
        </row>
        <row r="1702">
          <cell r="B1702" t="str">
            <v>114-10</v>
          </cell>
          <cell r="C1702" t="str">
            <v>土工機械運転（ﾊﾞｯｸﾎｳ）</v>
          </cell>
          <cell r="E1702" t="str">
            <v>排出ｶﾞｽ対策型 油圧式 ｸﾛｰﾗ型0.45m3</v>
          </cell>
          <cell r="G1702" t="str">
            <v>運転日</v>
          </cell>
        </row>
        <row r="1703">
          <cell r="B1703" t="str">
            <v>114-11</v>
          </cell>
          <cell r="C1703" t="str">
            <v>土工機械運転（ﾊﾞｯｸﾎｳ）</v>
          </cell>
          <cell r="E1703" t="str">
            <v>排出ｶﾞｽ対策型 油圧式 ｸﾛｰﾗ型0.8m3</v>
          </cell>
          <cell r="G1703" t="str">
            <v>運転日</v>
          </cell>
        </row>
        <row r="1704">
          <cell r="B1704" t="str">
            <v>114-12</v>
          </cell>
          <cell r="C1704" t="str">
            <v>土工機械運転（ﾊﾞｯｸﾎｳ）</v>
          </cell>
          <cell r="E1704" t="str">
            <v>排出ｶﾞｽ対策型 油圧式 ｸﾛｰﾗ型1.4m3</v>
          </cell>
          <cell r="G1704" t="str">
            <v>運転日</v>
          </cell>
        </row>
        <row r="1705">
          <cell r="B1705" t="str">
            <v>114-13</v>
          </cell>
        </row>
        <row r="1706">
          <cell r="B1706" t="str">
            <v>114-14</v>
          </cell>
        </row>
        <row r="1707">
          <cell r="B1707" t="str">
            <v>115-01</v>
          </cell>
          <cell r="C1707" t="str">
            <v>土工機械運転（振動ﾛｰﾗ）</v>
          </cell>
          <cell r="E1707" t="str">
            <v>排出ｶﾞｽ対策型 搭乗式･ﾀﾝﾃﾞﾑ型2.4～2.8t</v>
          </cell>
          <cell r="F1707" t="str">
            <v/>
          </cell>
          <cell r="G1707" t="str">
            <v>運転日</v>
          </cell>
        </row>
        <row r="1708">
          <cell r="B1708" t="str">
            <v>115-02</v>
          </cell>
          <cell r="C1708" t="str">
            <v>土工機械運転（振動ﾛｰﾗ）</v>
          </cell>
          <cell r="E1708" t="str">
            <v>ﾊﾝﾄﾞｶﾞｲﾄﾞ式 0.8～1.1t</v>
          </cell>
          <cell r="F1708" t="str">
            <v/>
          </cell>
          <cell r="G1708" t="str">
            <v>運転日</v>
          </cell>
        </row>
        <row r="1709">
          <cell r="B1709" t="str">
            <v>115-03</v>
          </cell>
          <cell r="C1709" t="str">
            <v>土工機械運転(ﾀﾝﾊﾟ)</v>
          </cell>
          <cell r="D1709" t="str">
            <v/>
          </cell>
          <cell r="E1709" t="str">
            <v>60～100kg</v>
          </cell>
          <cell r="F1709" t="str">
            <v/>
          </cell>
          <cell r="G1709" t="str">
            <v>運転日</v>
          </cell>
        </row>
        <row r="1710">
          <cell r="B1710" t="str">
            <v>115-04</v>
          </cell>
          <cell r="C1710" t="str">
            <v>土工機械運転（ｸﾗﾑｾｪﾙ）</v>
          </cell>
          <cell r="E1710" t="str">
            <v>機械ﾛｰﾌﾟ式 ｸﾛｰﾗ型 0.6m3</v>
          </cell>
          <cell r="G1710" t="str">
            <v>運転日</v>
          </cell>
        </row>
        <row r="1711">
          <cell r="B1711" t="str">
            <v>115-05</v>
          </cell>
          <cell r="C1711" t="str">
            <v>土工機械運転（ﾄﾗｯｸ）</v>
          </cell>
          <cell r="E1711" t="str">
            <v>普通用 ﾃﾞｨｰｾﾞﾙ 11t</v>
          </cell>
          <cell r="F1711" t="str">
            <v/>
          </cell>
          <cell r="G1711" t="str">
            <v>運転日</v>
          </cell>
        </row>
        <row r="1712">
          <cell r="B1712" t="str">
            <v>115-06</v>
          </cell>
          <cell r="C1712" t="str">
            <v>土工機械分解組立（ﾊﾞｯｸﾎｳ）</v>
          </cell>
          <cell r="E1712" t="str">
            <v>排出ｶﾞｽ対策型 油圧式 ｸﾛｰﾗ型1.4m3</v>
          </cell>
          <cell r="G1712" t="str">
            <v>回</v>
          </cell>
        </row>
        <row r="1713">
          <cell r="B1713" t="str">
            <v>115-07</v>
          </cell>
          <cell r="C1713" t="str">
            <v>土工機械分解組立（ｸﾗﾑｾｪﾙ）</v>
          </cell>
          <cell r="E1713" t="str">
            <v>機械ﾛｰﾌﾟ式 ｸﾛｰﾗ型 0.60m3</v>
          </cell>
          <cell r="G1713" t="str">
            <v>回</v>
          </cell>
        </row>
        <row r="1714">
          <cell r="B1714" t="str">
            <v>115-08</v>
          </cell>
          <cell r="C1714" t="str">
            <v>土工機械運搬（ﾊﾞｯｸﾎｳ）</v>
          </cell>
          <cell r="E1714" t="str">
            <v>排出ｶﾞｽ対策型 油圧式 ｸﾛｰﾗ型0.13m3</v>
          </cell>
          <cell r="G1714" t="str">
            <v>往復</v>
          </cell>
        </row>
        <row r="1715">
          <cell r="B1715" t="str">
            <v>115-09</v>
          </cell>
          <cell r="C1715" t="str">
            <v>土工機械運搬（ﾊﾞｯｸﾎｳ）</v>
          </cell>
          <cell r="E1715" t="str">
            <v>排出ｶﾞｽ対策型 油圧式 ｸﾛｰﾗ型0.28m3</v>
          </cell>
          <cell r="G1715" t="str">
            <v>往復</v>
          </cell>
        </row>
        <row r="1716">
          <cell r="B1716" t="str">
            <v>115-10</v>
          </cell>
          <cell r="C1716" t="str">
            <v>土工機械運搬（ﾊﾞｯｸﾎｳ）</v>
          </cell>
          <cell r="E1716" t="str">
            <v>排出ｶﾞｽ対策型 油圧式 ｸﾛｰﾗ型0.45m3</v>
          </cell>
          <cell r="G1716" t="str">
            <v>往復</v>
          </cell>
        </row>
        <row r="1717">
          <cell r="B1717" t="str">
            <v>115-11</v>
          </cell>
          <cell r="C1717" t="str">
            <v>土工機械運搬（ﾊﾞｯｸﾎｳ）</v>
          </cell>
          <cell r="E1717" t="str">
            <v>排出ｶﾞｽ対策型 油圧式 ｸﾛｰﾗ型0.8m3</v>
          </cell>
          <cell r="G1717" t="str">
            <v>往復</v>
          </cell>
        </row>
        <row r="1718">
          <cell r="B1718" t="str">
            <v>115-12</v>
          </cell>
          <cell r="C1718" t="str">
            <v>土工機械運搬（ﾊﾞｯｸﾎｳ）</v>
          </cell>
          <cell r="E1718" t="str">
            <v>排出ｶﾞｽ対策型 油圧式 ｸﾛｰﾗ型1.4m3</v>
          </cell>
          <cell r="G1718" t="str">
            <v>往復</v>
          </cell>
        </row>
        <row r="1719">
          <cell r="B1719" t="str">
            <v>115-13</v>
          </cell>
        </row>
        <row r="1720">
          <cell r="B1720" t="str">
            <v>115-14</v>
          </cell>
        </row>
        <row r="1721">
          <cell r="B1721" t="str">
            <v>116-01</v>
          </cell>
          <cell r="C1721" t="str">
            <v>土工機械運搬（ｸﾗﾑｾｪﾙ）</v>
          </cell>
          <cell r="E1721" t="str">
            <v>機械ﾛｰﾌﾟ式 ｸﾛｰﾗ型 0.60m3</v>
          </cell>
          <cell r="G1721" t="str">
            <v>往復</v>
          </cell>
        </row>
        <row r="1722">
          <cell r="B1722" t="str">
            <v>116-02</v>
          </cell>
          <cell r="C1722" t="str">
            <v>土工機械運搬（ﾌﾞﾙﾄﾞｰｻﾞ）</v>
          </cell>
          <cell r="E1722" t="str">
            <v>排出ｶﾞｽ対策型 普通 3.0t</v>
          </cell>
          <cell r="F1722" t="str">
            <v/>
          </cell>
          <cell r="G1722" t="str">
            <v>往復</v>
          </cell>
        </row>
        <row r="1723">
          <cell r="B1723" t="str">
            <v>116-03</v>
          </cell>
          <cell r="C1723" t="str">
            <v>土工機械運搬（ﾌﾞﾙﾄﾞｰｻﾞ）</v>
          </cell>
          <cell r="E1723" t="str">
            <v xml:space="preserve">排出ｶﾞｽ対策型 普通 15.0t </v>
          </cell>
          <cell r="F1723" t="str">
            <v/>
          </cell>
          <cell r="G1723" t="str">
            <v>往復</v>
          </cell>
        </row>
        <row r="1724">
          <cell r="B1724" t="str">
            <v>116-04</v>
          </cell>
          <cell r="C1724" t="str">
            <v>土工機械運搬（ﾀｲﾔﾛｰﾗ）</v>
          </cell>
          <cell r="E1724" t="str">
            <v>排出ｶﾞｽ対策型 8～20t</v>
          </cell>
          <cell r="F1724" t="str">
            <v/>
          </cell>
          <cell r="G1724" t="str">
            <v>往復</v>
          </cell>
        </row>
        <row r="1725">
          <cell r="B1725" t="str">
            <v>116-05</v>
          </cell>
          <cell r="C1725" t="str">
            <v>土工機械運搬（振動ﾛｰﾗ）</v>
          </cell>
          <cell r="E1725" t="str">
            <v>排出ｶﾞｽ対策型 搭乗式･ﾀﾝﾃﾞﾑ型2.4～2.8t</v>
          </cell>
          <cell r="G1725" t="str">
            <v>往復</v>
          </cell>
        </row>
        <row r="1726">
          <cell r="B1726" t="str">
            <v>116-06</v>
          </cell>
          <cell r="C1726" t="str">
            <v>砂 利 地 業</v>
          </cell>
          <cell r="D1726" t="str">
            <v/>
          </cell>
          <cell r="E1726" t="str">
            <v>切 込 砕 石</v>
          </cell>
          <cell r="F1726" t="str">
            <v/>
          </cell>
          <cell r="G1726" t="str">
            <v>m3</v>
          </cell>
        </row>
        <row r="1727">
          <cell r="B1727" t="str">
            <v>116-07</v>
          </cell>
          <cell r="C1727" t="str">
            <v>砂 利 地 業</v>
          </cell>
          <cell r="D1727" t="str">
            <v/>
          </cell>
          <cell r="E1727" t="str">
            <v>再生切込砕石</v>
          </cell>
          <cell r="F1727" t="str">
            <v/>
          </cell>
          <cell r="G1727" t="str">
            <v>m3</v>
          </cell>
        </row>
        <row r="1728">
          <cell r="B1728" t="str">
            <v>116-08</v>
          </cell>
          <cell r="C1728" t="str">
            <v>砂 利 地 業</v>
          </cell>
          <cell r="D1728" t="str">
            <v/>
          </cell>
          <cell r="E1728" t="str">
            <v>再生ｸﾗｯｼｬｰﾗﾝ</v>
          </cell>
          <cell r="F1728" t="str">
            <v/>
          </cell>
          <cell r="G1728" t="str">
            <v>m3</v>
          </cell>
        </row>
        <row r="1729">
          <cell r="B1729" t="str">
            <v>116-09</v>
          </cell>
          <cell r="C1729" t="str">
            <v>床下防湿層敷き</v>
          </cell>
          <cell r="D1729" t="str">
            <v/>
          </cell>
          <cell r="E1729" t="str">
            <v>ﾎﾟﾘｴﾁﾚﾝﾌｨﾙﾑ 厚0.15</v>
          </cell>
          <cell r="F1729" t="str">
            <v/>
          </cell>
          <cell r="G1729" t="str">
            <v>㎡</v>
          </cell>
        </row>
        <row r="1730">
          <cell r="B1730" t="str">
            <v>116-10</v>
          </cell>
          <cell r="C1730" t="str">
            <v>土間下断熱材敷き</v>
          </cell>
          <cell r="D1730" t="str">
            <v/>
          </cell>
          <cell r="E1730" t="str">
            <v>B類2種 厚さ25mm</v>
          </cell>
          <cell r="F1730" t="str">
            <v/>
          </cell>
          <cell r="G1730" t="str">
            <v>㎡</v>
          </cell>
        </row>
        <row r="1731">
          <cell r="B1731" t="str">
            <v>116-11</v>
          </cell>
          <cell r="C1731" t="str">
            <v>土間下断熱材敷き</v>
          </cell>
          <cell r="D1731" t="str">
            <v/>
          </cell>
          <cell r="E1731" t="str">
            <v>B類2種 厚さ50mm</v>
          </cell>
          <cell r="F1731" t="str">
            <v/>
          </cell>
          <cell r="G1731" t="str">
            <v>㎡</v>
          </cell>
        </row>
        <row r="1732">
          <cell r="B1732" t="str">
            <v>116-12</v>
          </cell>
          <cell r="C1732" t="str">
            <v>土間下断熱材敷き</v>
          </cell>
          <cell r="D1732" t="str">
            <v/>
          </cell>
          <cell r="E1732" t="str">
            <v>B類3種 厚さ25mm</v>
          </cell>
          <cell r="F1732" t="str">
            <v/>
          </cell>
          <cell r="G1732" t="str">
            <v>㎡</v>
          </cell>
        </row>
        <row r="1733">
          <cell r="B1733" t="str">
            <v>116-13</v>
          </cell>
          <cell r="C1733" t="str">
            <v>土間下断熱材敷き</v>
          </cell>
          <cell r="D1733" t="str">
            <v/>
          </cell>
          <cell r="E1733" t="str">
            <v>B類3種 厚さ50mm</v>
          </cell>
          <cell r="F1733" t="str">
            <v/>
          </cell>
          <cell r="G1733" t="str">
            <v>㎡</v>
          </cell>
        </row>
        <row r="1734">
          <cell r="B1734" t="str">
            <v>116-14</v>
          </cell>
        </row>
        <row r="1735">
          <cell r="B1735" t="str">
            <v>117-01</v>
          </cell>
          <cell r="C1735" t="str">
            <v>既製ｺﾝｸﾘｰﾄ杭 杭頭処理</v>
          </cell>
          <cell r="E1735" t="str">
            <v>杭径300</v>
          </cell>
          <cell r="F1735" t="str">
            <v/>
          </cell>
          <cell r="G1735" t="str">
            <v>か所</v>
          </cell>
        </row>
        <row r="1736">
          <cell r="B1736" t="str">
            <v>117-02</v>
          </cell>
          <cell r="C1736" t="str">
            <v>既製ｺﾝｸﾘｰﾄ杭 杭頭処理</v>
          </cell>
          <cell r="E1736" t="str">
            <v>杭径350</v>
          </cell>
          <cell r="F1736" t="str">
            <v/>
          </cell>
          <cell r="G1736" t="str">
            <v>か所</v>
          </cell>
        </row>
        <row r="1737">
          <cell r="B1737" t="str">
            <v>117-03</v>
          </cell>
          <cell r="C1737" t="str">
            <v>既製ｺﾝｸﾘｰﾄ杭 杭頭処理</v>
          </cell>
          <cell r="E1737" t="str">
            <v>杭径400</v>
          </cell>
          <cell r="F1737" t="str">
            <v/>
          </cell>
          <cell r="G1737" t="str">
            <v>か所</v>
          </cell>
        </row>
        <row r="1738">
          <cell r="B1738" t="str">
            <v>117-04</v>
          </cell>
          <cell r="C1738" t="str">
            <v>既製ｺﾝｸﾘｰﾄ杭 杭頭処理</v>
          </cell>
          <cell r="E1738" t="str">
            <v>杭径450</v>
          </cell>
          <cell r="F1738" t="str">
            <v/>
          </cell>
          <cell r="G1738" t="str">
            <v>か所</v>
          </cell>
        </row>
        <row r="1739">
          <cell r="B1739" t="str">
            <v>117-05</v>
          </cell>
          <cell r="C1739" t="str">
            <v>既製ｺﾝｸﾘｰﾄ杭 杭頭処理</v>
          </cell>
          <cell r="E1739" t="str">
            <v>杭径500</v>
          </cell>
          <cell r="F1739" t="str">
            <v/>
          </cell>
          <cell r="G1739" t="str">
            <v>か所</v>
          </cell>
        </row>
        <row r="1740">
          <cell r="B1740" t="str">
            <v>117-06</v>
          </cell>
          <cell r="C1740" t="str">
            <v>既製ｺﾝｸﾘｰﾄ杭 杭頭処理</v>
          </cell>
          <cell r="E1740" t="str">
            <v>杭径600</v>
          </cell>
          <cell r="F1740" t="str">
            <v/>
          </cell>
          <cell r="G1740" t="str">
            <v>か所</v>
          </cell>
        </row>
        <row r="1741">
          <cell r="B1741" t="str">
            <v>117-07</v>
          </cell>
          <cell r="C1741" t="str">
            <v>既製ｺﾝｸﾘｰﾄ杭 杭頭補強</v>
          </cell>
          <cell r="E1741" t="str">
            <v>Ａ形 杭径300</v>
          </cell>
          <cell r="F1741" t="str">
            <v/>
          </cell>
          <cell r="G1741" t="str">
            <v>か所</v>
          </cell>
        </row>
        <row r="1742">
          <cell r="B1742" t="str">
            <v>117-08</v>
          </cell>
          <cell r="C1742" t="str">
            <v>既製ｺﾝｸﾘｰﾄ杭 杭頭補強</v>
          </cell>
          <cell r="E1742" t="str">
            <v>Ａ形 杭径350</v>
          </cell>
          <cell r="F1742" t="str">
            <v/>
          </cell>
          <cell r="G1742" t="str">
            <v>か所</v>
          </cell>
        </row>
        <row r="1743">
          <cell r="B1743" t="str">
            <v>117-09</v>
          </cell>
          <cell r="C1743" t="str">
            <v>既製ｺﾝｸﾘｰﾄ杭 杭頭補強</v>
          </cell>
          <cell r="E1743" t="str">
            <v>Ａ形 杭径400</v>
          </cell>
          <cell r="F1743" t="str">
            <v/>
          </cell>
          <cell r="G1743" t="str">
            <v>か所</v>
          </cell>
        </row>
        <row r="1744">
          <cell r="B1744" t="str">
            <v>117-10</v>
          </cell>
          <cell r="C1744" t="str">
            <v>既製ｺﾝｸﾘｰﾄ杭 杭頭補強</v>
          </cell>
          <cell r="E1744" t="str">
            <v>Ａ形 杭径450</v>
          </cell>
          <cell r="F1744" t="str">
            <v/>
          </cell>
          <cell r="G1744" t="str">
            <v>か所</v>
          </cell>
        </row>
        <row r="1745">
          <cell r="B1745" t="str">
            <v>117-11</v>
          </cell>
          <cell r="C1745" t="str">
            <v>既製ｺﾝｸﾘｰﾄ杭 杭頭補強</v>
          </cell>
          <cell r="E1745" t="str">
            <v>Ａ形 杭径500</v>
          </cell>
          <cell r="F1745" t="str">
            <v/>
          </cell>
          <cell r="G1745" t="str">
            <v>か所</v>
          </cell>
        </row>
        <row r="1746">
          <cell r="B1746" t="str">
            <v>117-12</v>
          </cell>
          <cell r="C1746" t="str">
            <v>既製ｺﾝｸﾘｰﾄ杭 杭頭補強</v>
          </cell>
          <cell r="E1746" t="str">
            <v>Ａ形 杭径600</v>
          </cell>
          <cell r="F1746" t="str">
            <v/>
          </cell>
          <cell r="G1746" t="str">
            <v>か所</v>
          </cell>
        </row>
        <row r="1747">
          <cell r="B1747" t="str">
            <v>117-13</v>
          </cell>
          <cell r="C1747" t="str">
            <v>既製ｺﾝｸﾘｰﾄ杭 杭頭補強</v>
          </cell>
          <cell r="E1747" t="str">
            <v>Ｂ形 杭径300</v>
          </cell>
          <cell r="F1747" t="str">
            <v/>
          </cell>
          <cell r="G1747" t="str">
            <v>か所</v>
          </cell>
        </row>
        <row r="1748">
          <cell r="B1748" t="str">
            <v>117-14</v>
          </cell>
          <cell r="C1748" t="str">
            <v>既製ｺﾝｸﾘｰﾄ杭 杭頭補強</v>
          </cell>
          <cell r="E1748" t="str">
            <v>Ｂ形 杭径350</v>
          </cell>
          <cell r="F1748" t="str">
            <v/>
          </cell>
          <cell r="G1748" t="str">
            <v>か所</v>
          </cell>
        </row>
        <row r="1749">
          <cell r="B1749" t="str">
            <v>118-01</v>
          </cell>
          <cell r="C1749" t="str">
            <v>既製ｺﾝｸﾘｰﾄ杭 杭頭補強</v>
          </cell>
          <cell r="E1749" t="str">
            <v>Ｂ形 杭径400</v>
          </cell>
          <cell r="F1749" t="str">
            <v/>
          </cell>
          <cell r="G1749" t="str">
            <v>か所</v>
          </cell>
        </row>
        <row r="1750">
          <cell r="B1750" t="str">
            <v>118-02</v>
          </cell>
          <cell r="C1750" t="str">
            <v>既製ｺﾝｸﾘｰﾄ杭 杭頭補強</v>
          </cell>
          <cell r="E1750" t="str">
            <v>Ｂ形 杭径450</v>
          </cell>
          <cell r="F1750" t="str">
            <v/>
          </cell>
          <cell r="G1750" t="str">
            <v>か所</v>
          </cell>
        </row>
        <row r="1751">
          <cell r="B1751" t="str">
            <v>118-03</v>
          </cell>
          <cell r="C1751" t="str">
            <v>既製ｺﾝｸﾘｰﾄ杭 杭頭補強</v>
          </cell>
          <cell r="E1751" t="str">
            <v>Ｂ形 杭径500</v>
          </cell>
          <cell r="F1751" t="str">
            <v/>
          </cell>
          <cell r="G1751" t="str">
            <v>か所</v>
          </cell>
        </row>
        <row r="1752">
          <cell r="B1752" t="str">
            <v>118-04</v>
          </cell>
          <cell r="C1752" t="str">
            <v>既製ｺﾝｸﾘｰﾄ杭 杭頭補強</v>
          </cell>
          <cell r="E1752" t="str">
            <v>Ｂ形 杭径600</v>
          </cell>
          <cell r="F1752" t="str">
            <v/>
          </cell>
          <cell r="G1752" t="str">
            <v>か所</v>
          </cell>
        </row>
        <row r="1753">
          <cell r="B1753" t="str">
            <v>118-05</v>
          </cell>
          <cell r="C1753" t="str">
            <v>杭頭処理（現場打杭用）</v>
          </cell>
          <cell r="G1753" t="str">
            <v>m3</v>
          </cell>
        </row>
        <row r="1754">
          <cell r="B1754" t="str">
            <v>118-06</v>
          </cell>
          <cell r="C1754" t="str">
            <v>打放し面補修</v>
          </cell>
          <cell r="D1754" t="str">
            <v/>
          </cell>
          <cell r="E1754" t="str">
            <v>A種 ｺｰﾝ処理 目違いばらい無</v>
          </cell>
          <cell r="G1754" t="str">
            <v>㎡</v>
          </cell>
        </row>
        <row r="1755">
          <cell r="B1755" t="str">
            <v>118-07</v>
          </cell>
          <cell r="C1755" t="str">
            <v>打放し面補修</v>
          </cell>
          <cell r="D1755" t="str">
            <v/>
          </cell>
          <cell r="E1755" t="str">
            <v>B種 ｺｰﾝ処理 部分目違いばらい</v>
          </cell>
          <cell r="G1755" t="str">
            <v>㎡</v>
          </cell>
        </row>
        <row r="1756">
          <cell r="B1756" t="str">
            <v>118-08</v>
          </cell>
          <cell r="C1756" t="str">
            <v>打放し面補修</v>
          </cell>
          <cell r="D1756" t="str">
            <v/>
          </cell>
          <cell r="E1756" t="str">
            <v>B種 ｺｰﾝ処理無 部分目違いばらい</v>
          </cell>
          <cell r="G1756" t="str">
            <v>㎡</v>
          </cell>
        </row>
        <row r="1757">
          <cell r="B1757" t="str">
            <v>118-09</v>
          </cell>
          <cell r="C1757" t="str">
            <v>打放し面補修</v>
          </cell>
          <cell r="D1757" t="str">
            <v/>
          </cell>
          <cell r="E1757" t="str">
            <v>C種 ｺｰﾝ処理無 全面目違いばらい</v>
          </cell>
          <cell r="G1757" t="str">
            <v>㎡</v>
          </cell>
        </row>
        <row r="1758">
          <cell r="B1758" t="str">
            <v>118-10</v>
          </cell>
          <cell r="C1758" t="str">
            <v>コーン処理</v>
          </cell>
          <cell r="D1758" t="str">
            <v/>
          </cell>
          <cell r="E1758" t="str">
            <v/>
          </cell>
          <cell r="F1758" t="str">
            <v/>
          </cell>
          <cell r="G1758" t="str">
            <v>㎡</v>
          </cell>
        </row>
        <row r="1759">
          <cell r="B1759" t="str">
            <v>118-11</v>
          </cell>
          <cell r="C1759" t="str">
            <v>型枠目地棒</v>
          </cell>
          <cell r="E1759" t="str">
            <v>手間</v>
          </cell>
          <cell r="G1759" t="str">
            <v>ｍ</v>
          </cell>
        </row>
        <row r="1760">
          <cell r="B1760" t="str">
            <v>118-12</v>
          </cell>
        </row>
        <row r="1761">
          <cell r="B1761" t="str">
            <v>118-13</v>
          </cell>
        </row>
        <row r="1762">
          <cell r="B1762" t="str">
            <v>118-14</v>
          </cell>
        </row>
        <row r="1763">
          <cell r="B1763" t="str">
            <v>119-01</v>
          </cell>
          <cell r="C1763" t="str">
            <v>鉄筋加工組立</v>
          </cell>
          <cell r="D1763" t="str">
            <v/>
          </cell>
          <cell r="E1763" t="str">
            <v>梁貫通孔補強　D13以下</v>
          </cell>
          <cell r="F1763" t="str">
            <v/>
          </cell>
          <cell r="G1763" t="str">
            <v>ｔ</v>
          </cell>
        </row>
        <row r="1764">
          <cell r="B1764" t="str">
            <v>119-02</v>
          </cell>
          <cell r="C1764" t="str">
            <v>鉄筋加工組立</v>
          </cell>
          <cell r="D1764" t="str">
            <v/>
          </cell>
          <cell r="E1764" t="str">
            <v>梁貫通孔補強　D16以上</v>
          </cell>
          <cell r="F1764" t="str">
            <v/>
          </cell>
          <cell r="G1764" t="str">
            <v>ｔ</v>
          </cell>
        </row>
        <row r="1765">
          <cell r="B1765" t="str">
            <v>119-03</v>
          </cell>
          <cell r="C1765" t="str">
            <v>鉄筋加工（梁貫通孔補強）</v>
          </cell>
          <cell r="E1765" t="str">
            <v>工場　D13以下</v>
          </cell>
          <cell r="G1765" t="str">
            <v>ｔ</v>
          </cell>
        </row>
        <row r="1766">
          <cell r="B1766" t="str">
            <v>119-04</v>
          </cell>
          <cell r="C1766" t="str">
            <v>鉄筋加工（梁貫通孔補強）</v>
          </cell>
          <cell r="E1766" t="str">
            <v>工場　D16以上</v>
          </cell>
          <cell r="G1766" t="str">
            <v>ｔ</v>
          </cell>
        </row>
        <row r="1767">
          <cell r="B1767" t="str">
            <v>119-05</v>
          </cell>
          <cell r="C1767" t="str">
            <v>鉄筋組立（梁貫通孔補強）</v>
          </cell>
          <cell r="E1767" t="str">
            <v>D13以下</v>
          </cell>
          <cell r="G1767" t="str">
            <v>ｔ</v>
          </cell>
        </row>
        <row r="1768">
          <cell r="B1768" t="str">
            <v>119-06</v>
          </cell>
          <cell r="C1768" t="str">
            <v>鉄筋組立（梁貫通孔補強）</v>
          </cell>
          <cell r="E1768" t="str">
            <v>D16以上</v>
          </cell>
          <cell r="G1768" t="str">
            <v>ｔ</v>
          </cell>
        </row>
        <row r="1769">
          <cell r="B1769" t="str">
            <v>119-07</v>
          </cell>
          <cell r="C1769" t="str">
            <v>鉄 骨 足 場</v>
          </cell>
          <cell r="D1769" t="str">
            <v/>
          </cell>
          <cell r="E1769" t="str">
            <v>単管吊り足場</v>
          </cell>
          <cell r="F1769" t="str">
            <v/>
          </cell>
          <cell r="G1769" t="str">
            <v>㎡</v>
          </cell>
        </row>
        <row r="1770">
          <cell r="B1770" t="str">
            <v>119-08</v>
          </cell>
          <cell r="C1770" t="str">
            <v>鉄 骨 建 方</v>
          </cell>
          <cell r="D1770" t="str">
            <v/>
          </cell>
          <cell r="E1770" t="str">
            <v>低層(標準) 建方機械別途</v>
          </cell>
          <cell r="G1770" t="str">
            <v>ｔ</v>
          </cell>
        </row>
        <row r="1771">
          <cell r="B1771" t="str">
            <v>119-09</v>
          </cell>
          <cell r="C1771" t="str">
            <v>鉄 骨 建 方</v>
          </cell>
          <cell r="D1771" t="str">
            <v/>
          </cell>
          <cell r="E1771" t="str">
            <v>中層(標準) 建方機械別途</v>
          </cell>
          <cell r="G1771" t="str">
            <v>ｔ</v>
          </cell>
        </row>
        <row r="1772">
          <cell r="B1772" t="str">
            <v>119-10</v>
          </cell>
          <cell r="C1772" t="str">
            <v>JIS形 高力ﾎﾞﾙﾄ締付</v>
          </cell>
          <cell r="E1772" t="str">
            <v>ﾋﾞﾙ鉄骨 1000本未満 施工手間</v>
          </cell>
          <cell r="G1772" t="str">
            <v>本</v>
          </cell>
        </row>
        <row r="1773">
          <cell r="B1773" t="str">
            <v>119-11</v>
          </cell>
          <cell r="C1773" t="str">
            <v>JIS形 高力ﾎﾞﾙﾄ締付</v>
          </cell>
          <cell r="E1773" t="str">
            <v>ﾋﾞﾙ鉄骨 1000本以上 施工手間</v>
          </cell>
          <cell r="G1773" t="str">
            <v>本</v>
          </cell>
        </row>
        <row r="1774">
          <cell r="B1774" t="str">
            <v>119-12</v>
          </cell>
        </row>
        <row r="1775">
          <cell r="B1775" t="str">
            <v>119-13</v>
          </cell>
        </row>
        <row r="1776">
          <cell r="B1776" t="str">
            <v>119-14</v>
          </cell>
        </row>
        <row r="1777">
          <cell r="B1777" t="str">
            <v>120-01</v>
          </cell>
          <cell r="C1777" t="str">
            <v>JIS形 高力ﾎﾞﾙﾄ締付</v>
          </cell>
          <cell r="E1777" t="str">
            <v>ﾋﾞﾙ鉄骨 2000本以上 施工手間</v>
          </cell>
          <cell r="G1777" t="str">
            <v>本</v>
          </cell>
        </row>
        <row r="1778">
          <cell r="B1778" t="str">
            <v>120-02</v>
          </cell>
          <cell r="C1778" t="str">
            <v>JIS形 高力ﾎﾞﾙﾄ締付</v>
          </cell>
          <cell r="E1778" t="str">
            <v>ﾋﾞﾙ鉄骨 3000本以上 施工手間</v>
          </cell>
          <cell r="G1778" t="str">
            <v>本</v>
          </cell>
        </row>
        <row r="1779">
          <cell r="B1779" t="str">
            <v>120-03</v>
          </cell>
          <cell r="C1779" t="str">
            <v>JIS形 高力ﾎﾞﾙﾄ締付</v>
          </cell>
          <cell r="E1779" t="str">
            <v>ﾋﾞﾙ鉄骨 4000本以上 施工手間</v>
          </cell>
          <cell r="G1779" t="str">
            <v>本</v>
          </cell>
        </row>
        <row r="1780">
          <cell r="B1780" t="str">
            <v>120-04</v>
          </cell>
          <cell r="C1780" t="str">
            <v>JIS形 高力ﾎﾞﾙﾄ締付</v>
          </cell>
          <cell r="E1780" t="str">
            <v>ﾋﾞﾙ鉄骨 5000本以上 施工手間</v>
          </cell>
          <cell r="G1780" t="str">
            <v>本</v>
          </cell>
        </row>
        <row r="1781">
          <cell r="B1781" t="str">
            <v>120-05</v>
          </cell>
          <cell r="C1781" t="str">
            <v>JIS形 高力ﾎﾞﾙﾄ締付</v>
          </cell>
          <cell r="E1781" t="str">
            <v>ﾋﾞﾙ鉄骨 6000本以上 施工手間</v>
          </cell>
          <cell r="G1781" t="str">
            <v>本</v>
          </cell>
        </row>
        <row r="1782">
          <cell r="B1782" t="str">
            <v>120-06</v>
          </cell>
          <cell r="C1782" t="str">
            <v>JIS形 高力ﾎﾞﾙﾄ締付</v>
          </cell>
          <cell r="E1782" t="str">
            <v>ﾋﾞﾙ鉄骨 7000本以上 施工手間</v>
          </cell>
          <cell r="G1782" t="str">
            <v>本</v>
          </cell>
        </row>
        <row r="1783">
          <cell r="B1783" t="str">
            <v>120-07</v>
          </cell>
          <cell r="C1783" t="str">
            <v>JIS形 高力ﾎﾞﾙﾄ締付</v>
          </cell>
          <cell r="E1783" t="str">
            <v>ﾋﾞﾙ鉄骨 8000本以上 施工手間</v>
          </cell>
          <cell r="G1783" t="str">
            <v>本</v>
          </cell>
        </row>
        <row r="1784">
          <cell r="B1784" t="str">
            <v>120-08</v>
          </cell>
          <cell r="C1784" t="str">
            <v>JIS形 高力ﾎﾞﾙﾄ締付</v>
          </cell>
          <cell r="E1784" t="str">
            <v>ﾋﾞﾙ鉄骨 9000本以上 施工手間</v>
          </cell>
          <cell r="G1784" t="str">
            <v>本</v>
          </cell>
        </row>
        <row r="1785">
          <cell r="B1785" t="str">
            <v>120-09</v>
          </cell>
          <cell r="C1785" t="str">
            <v>JIS形 高力ﾎﾞﾙﾄ締付</v>
          </cell>
          <cell r="E1785" t="str">
            <v>ﾋﾞﾙ鉄骨 10000本以上 施工手間</v>
          </cell>
          <cell r="G1785" t="str">
            <v>本</v>
          </cell>
        </row>
        <row r="1786">
          <cell r="B1786" t="str">
            <v>120-10</v>
          </cell>
          <cell r="C1786" t="str">
            <v>JIS形 高力ﾎﾞﾙﾄ締付</v>
          </cell>
          <cell r="E1786" t="str">
            <v>大張間構造 施工手間</v>
          </cell>
          <cell r="G1786" t="str">
            <v>本</v>
          </cell>
        </row>
        <row r="1787">
          <cell r="B1787" t="str">
            <v>120-11</v>
          </cell>
          <cell r="C1787" t="str">
            <v>ﾄﾙｼｱ形 高力ﾎﾞﾙﾄ締付</v>
          </cell>
          <cell r="E1787" t="str">
            <v>ﾋﾞﾙ鉄骨 1000本未満 施工手間</v>
          </cell>
          <cell r="G1787" t="str">
            <v>本</v>
          </cell>
        </row>
        <row r="1788">
          <cell r="B1788" t="str">
            <v>120-12</v>
          </cell>
          <cell r="C1788" t="str">
            <v>ﾄﾙｼｱ形 高力ﾎﾞﾙﾄ締付</v>
          </cell>
          <cell r="E1788" t="str">
            <v>ﾋﾞﾙ鉄骨 1000本以上 施工手間</v>
          </cell>
          <cell r="G1788" t="str">
            <v>本</v>
          </cell>
        </row>
        <row r="1789">
          <cell r="B1789" t="str">
            <v>120-13</v>
          </cell>
          <cell r="C1789" t="str">
            <v>ﾄﾙｼｱ形 高力ﾎﾞﾙﾄ締付</v>
          </cell>
          <cell r="E1789" t="str">
            <v>ﾋﾞﾙ鉄骨 2000本以上 施工手間</v>
          </cell>
          <cell r="G1789" t="str">
            <v>本</v>
          </cell>
        </row>
        <row r="1790">
          <cell r="B1790" t="str">
            <v>120-14</v>
          </cell>
          <cell r="C1790" t="str">
            <v>ﾄﾙｼｱ形 高力ﾎﾞﾙﾄ締付</v>
          </cell>
          <cell r="E1790" t="str">
            <v>ﾋﾞﾙ鉄骨 3000本以上 施工手間</v>
          </cell>
          <cell r="G1790" t="str">
            <v>本</v>
          </cell>
        </row>
        <row r="1791">
          <cell r="B1791" t="str">
            <v>121-01</v>
          </cell>
          <cell r="C1791" t="str">
            <v>ﾄﾙｼｱ形 高力ﾎﾞﾙﾄ締付</v>
          </cell>
          <cell r="E1791" t="str">
            <v>ﾋﾞﾙ鉄骨 4000本以上 施工手間</v>
          </cell>
          <cell r="G1791" t="str">
            <v>本</v>
          </cell>
        </row>
        <row r="1792">
          <cell r="B1792" t="str">
            <v>121-02</v>
          </cell>
          <cell r="C1792" t="str">
            <v>ﾄﾙｼｱ形 高力ﾎﾞﾙﾄ締付</v>
          </cell>
          <cell r="E1792" t="str">
            <v>ﾋﾞﾙ鉄骨 5000本以上 施工手間</v>
          </cell>
          <cell r="G1792" t="str">
            <v>本</v>
          </cell>
        </row>
        <row r="1793">
          <cell r="B1793" t="str">
            <v>121-03</v>
          </cell>
          <cell r="C1793" t="str">
            <v>ﾄﾙｼｱ形 高力ﾎﾞﾙﾄ締付</v>
          </cell>
          <cell r="E1793" t="str">
            <v>ﾋﾞﾙ鉄骨 6000本以上 施工手間</v>
          </cell>
          <cell r="G1793" t="str">
            <v>本</v>
          </cell>
        </row>
        <row r="1794">
          <cell r="B1794" t="str">
            <v>121-04</v>
          </cell>
          <cell r="C1794" t="str">
            <v>ﾄﾙｼｱ形 高力ﾎﾞﾙﾄ締付</v>
          </cell>
          <cell r="E1794" t="str">
            <v>ﾋﾞﾙ鉄骨 7000本以上 施工手間</v>
          </cell>
          <cell r="G1794" t="str">
            <v>本</v>
          </cell>
        </row>
        <row r="1795">
          <cell r="B1795" t="str">
            <v>121-05</v>
          </cell>
          <cell r="C1795" t="str">
            <v>ﾄﾙｼｱ形 高力ﾎﾞﾙﾄ締付</v>
          </cell>
          <cell r="E1795" t="str">
            <v>ﾋﾞﾙ鉄骨 8000本以上 施工手間</v>
          </cell>
          <cell r="G1795" t="str">
            <v>本</v>
          </cell>
        </row>
        <row r="1796">
          <cell r="B1796" t="str">
            <v>121-06</v>
          </cell>
          <cell r="C1796" t="str">
            <v>ﾄﾙｼｱ形 高力ﾎﾞﾙﾄ締付</v>
          </cell>
          <cell r="E1796" t="str">
            <v>ﾋﾞﾙ鉄骨 9000本以上 施工手間</v>
          </cell>
          <cell r="G1796" t="str">
            <v>本</v>
          </cell>
        </row>
        <row r="1797">
          <cell r="B1797" t="str">
            <v>121-07</v>
          </cell>
          <cell r="C1797" t="str">
            <v>ﾄﾙｼｱ形 高力ﾎﾞﾙﾄ締付</v>
          </cell>
          <cell r="E1797" t="str">
            <v>ﾋﾞﾙ鉄骨 10000本以上 施工手間</v>
          </cell>
          <cell r="G1797" t="str">
            <v>本</v>
          </cell>
        </row>
        <row r="1798">
          <cell r="B1798" t="str">
            <v>121-08</v>
          </cell>
          <cell r="C1798" t="str">
            <v>ﾄﾙｼｱ形 高力ﾎﾞﾙﾄ締付</v>
          </cell>
          <cell r="E1798" t="str">
            <v>大張間構造 施工手間</v>
          </cell>
          <cell r="G1798" t="str">
            <v>本</v>
          </cell>
        </row>
        <row r="1799">
          <cell r="B1799" t="str">
            <v>121-09</v>
          </cell>
          <cell r="C1799" t="str">
            <v>柱下均しﾓﾙﾀﾙ</v>
          </cell>
          <cell r="D1799" t="str">
            <v/>
          </cell>
          <cell r="E1799" t="str">
            <v>B種 400角</v>
          </cell>
          <cell r="F1799" t="str">
            <v/>
          </cell>
          <cell r="G1799" t="str">
            <v>か所</v>
          </cell>
        </row>
        <row r="1800">
          <cell r="B1800" t="str">
            <v>121-10</v>
          </cell>
          <cell r="C1800" t="str">
            <v>柱下均しﾓﾙﾀﾙ</v>
          </cell>
          <cell r="D1800" t="str">
            <v/>
          </cell>
          <cell r="E1800" t="str">
            <v>B種 500角</v>
          </cell>
          <cell r="F1800" t="str">
            <v/>
          </cell>
          <cell r="G1800" t="str">
            <v>か所</v>
          </cell>
        </row>
        <row r="1801">
          <cell r="B1801" t="str">
            <v>121-11</v>
          </cell>
          <cell r="C1801" t="str">
            <v>柱下均しﾓﾙﾀﾙ</v>
          </cell>
          <cell r="D1801" t="str">
            <v/>
          </cell>
          <cell r="E1801" t="str">
            <v>B種 600角</v>
          </cell>
          <cell r="F1801" t="str">
            <v/>
          </cell>
          <cell r="G1801" t="str">
            <v>か所</v>
          </cell>
        </row>
        <row r="1802">
          <cell r="B1802" t="str">
            <v>121-12</v>
          </cell>
          <cell r="C1802" t="str">
            <v>柱下均しﾓﾙﾀﾙ</v>
          </cell>
          <cell r="D1802" t="str">
            <v/>
          </cell>
          <cell r="E1802" t="str">
            <v>B種 700角</v>
          </cell>
          <cell r="F1802" t="str">
            <v/>
          </cell>
          <cell r="G1802" t="str">
            <v>か所</v>
          </cell>
        </row>
        <row r="1803">
          <cell r="B1803" t="str">
            <v>121-13</v>
          </cell>
          <cell r="C1803" t="str">
            <v>鉄骨現場溶接</v>
          </cell>
          <cell r="E1803" t="str">
            <v>半自動（すみ肉6mm換算）</v>
          </cell>
          <cell r="G1803" t="str">
            <v>ｍ</v>
          </cell>
        </row>
        <row r="1804">
          <cell r="B1804" t="str">
            <v>121-14</v>
          </cell>
          <cell r="C1804" t="str">
            <v>軽量鉄骨加工･取付</v>
          </cell>
          <cell r="D1804" t="str">
            <v/>
          </cell>
          <cell r="E1804" t="str">
            <v>母屋.胴縁の類 一般 普通ﾎﾞﾙﾄ締共</v>
          </cell>
          <cell r="G1804" t="str">
            <v>ｔ</v>
          </cell>
        </row>
        <row r="1805">
          <cell r="B1805" t="str">
            <v>122-01</v>
          </cell>
          <cell r="C1805" t="str">
            <v>ｱﾝｶｰﾎﾞﾙﾄ埋込み（B種）</v>
          </cell>
          <cell r="D1805" t="str">
            <v/>
          </cell>
          <cell r="E1805" t="str">
            <v>径13～16（間柱等）取付手間</v>
          </cell>
          <cell r="G1805" t="str">
            <v>本</v>
          </cell>
        </row>
        <row r="1806">
          <cell r="B1806" t="str">
            <v>122-02</v>
          </cell>
          <cell r="C1806" t="str">
            <v>ｱﾝｶｰﾎﾞﾙﾄ埋込み（B種）</v>
          </cell>
          <cell r="D1806" t="str">
            <v/>
          </cell>
          <cell r="E1806" t="str">
            <v>径16～19（主柱）取付手間</v>
          </cell>
          <cell r="G1806" t="str">
            <v>本</v>
          </cell>
        </row>
        <row r="1807">
          <cell r="B1807" t="str">
            <v>122-03</v>
          </cell>
          <cell r="C1807" t="str">
            <v>ｱﾝｶｰﾎﾞﾙﾄ埋込み（B種）</v>
          </cell>
          <cell r="D1807" t="str">
            <v/>
          </cell>
          <cell r="E1807" t="str">
            <v>径22～25（主柱）取付手間</v>
          </cell>
          <cell r="G1807" t="str">
            <v>本</v>
          </cell>
        </row>
        <row r="1808">
          <cell r="B1808" t="str">
            <v>122-04</v>
          </cell>
          <cell r="C1808" t="str">
            <v>ｱﾝｶｰﾎﾞﾙﾄ埋込み（B種）</v>
          </cell>
          <cell r="D1808" t="str">
            <v/>
          </cell>
          <cell r="E1808" t="str">
            <v>径28以上（主柱）取付手間</v>
          </cell>
          <cell r="G1808" t="str">
            <v>本</v>
          </cell>
        </row>
        <row r="1809">
          <cell r="B1809" t="str">
            <v>122-05</v>
          </cell>
          <cell r="C1809" t="str">
            <v>普通ﾎﾞﾙﾄ締付</v>
          </cell>
          <cell r="D1809" t="str">
            <v/>
          </cell>
          <cell r="E1809" t="str">
            <v>径 9～13 施工手間</v>
          </cell>
          <cell r="F1809" t="str">
            <v/>
          </cell>
          <cell r="G1809" t="str">
            <v>本</v>
          </cell>
        </row>
        <row r="1810">
          <cell r="B1810" t="str">
            <v>122-06</v>
          </cell>
          <cell r="C1810" t="str">
            <v>普通ﾎﾞﾙﾄ締付</v>
          </cell>
          <cell r="D1810" t="str">
            <v/>
          </cell>
          <cell r="E1810" t="str">
            <v>径 16～19 施工手間</v>
          </cell>
          <cell r="F1810" t="str">
            <v/>
          </cell>
          <cell r="G1810" t="str">
            <v>本</v>
          </cell>
        </row>
        <row r="1811">
          <cell r="B1811" t="str">
            <v>122-07</v>
          </cell>
          <cell r="C1811" t="str">
            <v>普通ﾎﾞﾙﾄ締付</v>
          </cell>
          <cell r="D1811" t="str">
            <v/>
          </cell>
          <cell r="E1811" t="str">
            <v>径 22～25 施工手間</v>
          </cell>
          <cell r="F1811" t="str">
            <v/>
          </cell>
          <cell r="G1811" t="str">
            <v>本</v>
          </cell>
        </row>
        <row r="1812">
          <cell r="B1812" t="str">
            <v>122-08</v>
          </cell>
          <cell r="C1812" t="str">
            <v>鉄骨現場錆止め塗料塗り</v>
          </cell>
          <cell r="E1812" t="str">
            <v>一般 30㎡/t程度 鉄鋼面 工種B種 A種ｼｱﾅﾐﾄﾞ鉛2種 1回目別途</v>
          </cell>
          <cell r="G1812" t="str">
            <v>ｔ</v>
          </cell>
        </row>
        <row r="1813">
          <cell r="B1813" t="str">
            <v>122-09</v>
          </cell>
          <cell r="C1813" t="str">
            <v>鉄骨現場錆止め塗料塗り</v>
          </cell>
          <cell r="E1813" t="str">
            <v>ﾗﾁｽ 45㎡/t程度 鉄鋼面 工種B種 A種ｼｱﾅﾐﾄﾞ鉛2種 1回目別途</v>
          </cell>
          <cell r="G1813" t="str">
            <v>ｔ</v>
          </cell>
        </row>
        <row r="1814">
          <cell r="B1814" t="str">
            <v>122-10</v>
          </cell>
          <cell r="C1814" t="str">
            <v>鉄骨現場錆止め塗料塗り</v>
          </cell>
          <cell r="E1814" t="str">
            <v>軽量 60㎡/t程度 鉄鋼面 工種B種 A種ｼｱﾅﾐﾄﾞ鉛2種 1回目別途</v>
          </cell>
          <cell r="G1814" t="str">
            <v>ｔ</v>
          </cell>
        </row>
        <row r="1815">
          <cell r="B1815" t="str">
            <v>122-11</v>
          </cell>
          <cell r="C1815" t="str">
            <v>補強ｺﾝｸﾘｰﾄﾌﾞﾛｯｸ帳壁</v>
          </cell>
          <cell r="D1815" t="str">
            <v/>
          </cell>
          <cell r="E1815" t="str">
            <v>空洞ﾌﾞﾛｯｸ16 厚さ100 内壁</v>
          </cell>
          <cell r="G1815" t="str">
            <v>㎡</v>
          </cell>
        </row>
        <row r="1816">
          <cell r="B1816" t="str">
            <v>122-12</v>
          </cell>
          <cell r="C1816" t="str">
            <v>補強ｺﾝｸﾘｰﾄﾌﾞﾛｯｸ帳壁</v>
          </cell>
          <cell r="D1816" t="str">
            <v/>
          </cell>
          <cell r="E1816" t="str">
            <v>空洞ﾌﾞﾛｯｸ16 厚さ100 外壁</v>
          </cell>
          <cell r="G1816" t="str">
            <v>㎡</v>
          </cell>
        </row>
        <row r="1817">
          <cell r="B1817" t="str">
            <v>122-13</v>
          </cell>
          <cell r="C1817" t="str">
            <v>補強ｺﾝｸﾘｰﾄﾌﾞﾛｯｸ帳壁</v>
          </cell>
          <cell r="D1817" t="str">
            <v/>
          </cell>
          <cell r="E1817" t="str">
            <v>空洞ﾌﾞﾛｯｸ16 厚さ150 内壁</v>
          </cell>
          <cell r="G1817" t="str">
            <v>㎡</v>
          </cell>
        </row>
        <row r="1818">
          <cell r="B1818" t="str">
            <v>122-14</v>
          </cell>
        </row>
        <row r="1819">
          <cell r="B1819" t="str">
            <v>123-01</v>
          </cell>
          <cell r="C1819" t="str">
            <v>補強ｺﾝｸﾘｰﾄﾌﾞﾛｯｸ帳壁</v>
          </cell>
          <cell r="D1819" t="str">
            <v/>
          </cell>
          <cell r="E1819" t="str">
            <v>空洞ﾌﾞﾛｯｸ16 厚さ150 外壁</v>
          </cell>
          <cell r="G1819" t="str">
            <v>㎡</v>
          </cell>
        </row>
        <row r="1820">
          <cell r="B1820" t="str">
            <v>123-02</v>
          </cell>
          <cell r="C1820" t="str">
            <v>補強ｺﾝｸﾘｰﾄﾌﾞﾛｯｸ帳壁</v>
          </cell>
          <cell r="D1820" t="str">
            <v/>
          </cell>
          <cell r="E1820" t="str">
            <v>空洞ﾌﾞﾛｯｸ16 厚さ190 内壁</v>
          </cell>
          <cell r="G1820" t="str">
            <v>㎡</v>
          </cell>
        </row>
        <row r="1821">
          <cell r="B1821" t="str">
            <v>123-03</v>
          </cell>
          <cell r="C1821" t="str">
            <v>補強ｺﾝｸﾘｰﾄﾌﾞﾛｯｸ帳壁</v>
          </cell>
          <cell r="D1821" t="str">
            <v/>
          </cell>
          <cell r="E1821" t="str">
            <v>空洞ﾌﾞﾛｯｸ16 厚さ190 外壁</v>
          </cell>
          <cell r="G1821" t="str">
            <v>㎡</v>
          </cell>
        </row>
        <row r="1822">
          <cell r="B1822" t="str">
            <v>123-04</v>
          </cell>
          <cell r="C1822" t="str">
            <v>補強ｺﾝｸﾘｰﾄﾌﾞﾛｯｸ帳壁</v>
          </cell>
          <cell r="D1822" t="str">
            <v/>
          </cell>
          <cell r="E1822" t="str">
            <v>空洞ﾌﾞﾛｯｸ16-W 厚さ150 外壁</v>
          </cell>
          <cell r="G1822" t="str">
            <v>㎡</v>
          </cell>
        </row>
        <row r="1823">
          <cell r="B1823" t="str">
            <v>123-05</v>
          </cell>
          <cell r="C1823" t="str">
            <v>補強ｺﾝｸﾘｰﾄﾌﾞﾛｯｸ帳壁</v>
          </cell>
          <cell r="D1823" t="str">
            <v/>
          </cell>
          <cell r="E1823" t="str">
            <v>空洞ﾌﾞﾛｯｸ16-W 厚さ190 外壁</v>
          </cell>
          <cell r="G1823" t="str">
            <v>㎡</v>
          </cell>
        </row>
        <row r="1824">
          <cell r="B1824" t="str">
            <v>123-06</v>
          </cell>
          <cell r="C1824" t="str">
            <v>ｺﾝｸﾘｰﾄﾌﾞﾛｯｸ化粧積み加算</v>
          </cell>
          <cell r="E1824" t="str">
            <v>片面</v>
          </cell>
          <cell r="G1824" t="str">
            <v>㎡</v>
          </cell>
        </row>
        <row r="1825">
          <cell r="B1825" t="str">
            <v>123-07</v>
          </cell>
          <cell r="C1825" t="str">
            <v>ｺﾝｸﾘｰﾄﾌﾞﾛｯｸ化粧積み加算</v>
          </cell>
          <cell r="E1825" t="str">
            <v>両面</v>
          </cell>
          <cell r="G1825" t="str">
            <v>㎡</v>
          </cell>
        </row>
        <row r="1826">
          <cell r="B1826" t="str">
            <v>123-08</v>
          </cell>
          <cell r="C1826" t="str">
            <v>ウレタン塗膜防水</v>
          </cell>
          <cell r="D1826" t="str">
            <v/>
          </cell>
          <cell r="E1826" t="str">
            <v>X-2 厚さ3mm(材工共) 平面</v>
          </cell>
          <cell r="F1826" t="str">
            <v/>
          </cell>
          <cell r="G1826" t="str">
            <v>㎡</v>
          </cell>
        </row>
        <row r="1827">
          <cell r="B1827" t="str">
            <v>123-09</v>
          </cell>
          <cell r="C1827" t="str">
            <v>ウレタン塗膜防水</v>
          </cell>
          <cell r="D1827" t="str">
            <v/>
          </cell>
          <cell r="E1827" t="str">
            <v>X-2 厚さ3mm(材工共) 立上り面</v>
          </cell>
          <cell r="G1827" t="str">
            <v>㎡</v>
          </cell>
        </row>
        <row r="1828">
          <cell r="B1828" t="str">
            <v>123-10</v>
          </cell>
          <cell r="C1828" t="str">
            <v>防水入隅処理</v>
          </cell>
          <cell r="D1828" t="str">
            <v/>
          </cell>
          <cell r="E1828" t="str">
            <v>ﾓﾙﾀﾙ</v>
          </cell>
          <cell r="F1828" t="str">
            <v/>
          </cell>
          <cell r="G1828" t="str">
            <v>ｍ</v>
          </cell>
        </row>
        <row r="1829">
          <cell r="B1829" t="str">
            <v>123-11</v>
          </cell>
          <cell r="C1829" t="str">
            <v>防水押え金物</v>
          </cell>
          <cell r="D1829" t="str">
            <v/>
          </cell>
          <cell r="E1829" t="str">
            <v>ｱﾙﾐ製 ｱｽﾌｧﾙﾄ防水用</v>
          </cell>
          <cell r="F1829" t="str">
            <v/>
          </cell>
          <cell r="G1829" t="str">
            <v>ｍ</v>
          </cell>
        </row>
        <row r="1830">
          <cell r="B1830" t="str">
            <v>123-12</v>
          </cell>
          <cell r="C1830" t="str">
            <v>防水押え金物</v>
          </cell>
          <cell r="D1830" t="str">
            <v/>
          </cell>
          <cell r="E1830" t="str">
            <v>ｱﾙﾐ製 ｼｰﾄ防水用</v>
          </cell>
          <cell r="F1830" t="str">
            <v/>
          </cell>
          <cell r="G1830" t="str">
            <v>ｍ</v>
          </cell>
        </row>
        <row r="1831">
          <cell r="B1831" t="str">
            <v>123-13</v>
          </cell>
        </row>
        <row r="1832">
          <cell r="B1832" t="str">
            <v>123-14</v>
          </cell>
        </row>
        <row r="1833">
          <cell r="B1833" t="str">
            <v>124-01</v>
          </cell>
          <cell r="C1833" t="str">
            <v>シーリング</v>
          </cell>
          <cell r="D1833" t="str">
            <v/>
          </cell>
          <cell r="E1833" t="str">
            <v>一般部(ﾜｰｷﾝｸﾞ)ｱｸﾘﾙ系(AC-1) 幅10以下</v>
          </cell>
          <cell r="G1833" t="str">
            <v>ｍ</v>
          </cell>
        </row>
        <row r="1834">
          <cell r="B1834" t="str">
            <v>124-02</v>
          </cell>
          <cell r="C1834" t="str">
            <v>シーリング</v>
          </cell>
          <cell r="D1834" t="str">
            <v/>
          </cell>
          <cell r="E1834" t="str">
            <v>一般部(ﾜｰｷﾝｸﾞ)ｱｸﾘﾙ系(AC-1) 幅10-15以下</v>
          </cell>
          <cell r="G1834" t="str">
            <v>ｍ</v>
          </cell>
        </row>
        <row r="1835">
          <cell r="B1835" t="str">
            <v>124-03</v>
          </cell>
          <cell r="C1835" t="str">
            <v>シーリング</v>
          </cell>
          <cell r="D1835" t="str">
            <v/>
          </cell>
          <cell r="E1835" t="str">
            <v>少変位部(ﾉﾝﾜｰｷﾝｸﾞ)変成ｼﾘｺ-ﾝ系(MS-2) 幅10以下</v>
          </cell>
          <cell r="G1835" t="str">
            <v>ｍ</v>
          </cell>
        </row>
        <row r="1836">
          <cell r="B1836" t="str">
            <v>124-04</v>
          </cell>
          <cell r="C1836" t="str">
            <v>シーリング</v>
          </cell>
          <cell r="D1836" t="str">
            <v/>
          </cell>
          <cell r="E1836" t="str">
            <v>少変位部(ﾉﾝﾜｰｷﾝｸﾞ)変成ｼﾘｺ-ﾝ系(MS-2) 幅10-15以下</v>
          </cell>
          <cell r="G1836" t="str">
            <v>ｍ</v>
          </cell>
        </row>
        <row r="1837">
          <cell r="B1837" t="str">
            <v>124-05</v>
          </cell>
          <cell r="C1837" t="str">
            <v>シーリング</v>
          </cell>
          <cell r="D1837" t="str">
            <v/>
          </cell>
          <cell r="E1837" t="str">
            <v>少変位部(ﾉﾝﾜｰｷﾝｸﾞ)変成ｼﾘｺ-ﾝ系(MS-2) 幅15-20以下</v>
          </cell>
          <cell r="G1837" t="str">
            <v>ｍ</v>
          </cell>
        </row>
        <row r="1838">
          <cell r="B1838" t="str">
            <v>124-06</v>
          </cell>
          <cell r="C1838" t="str">
            <v>シーリング</v>
          </cell>
          <cell r="D1838" t="str">
            <v/>
          </cell>
          <cell r="E1838" t="str">
            <v>少変位部(ﾉﾝﾜｰｷﾝｸﾞ)変成ｼﾘｺ-ﾝ系(MS-2) 幅20-25以下</v>
          </cell>
          <cell r="G1838" t="str">
            <v>ｍ</v>
          </cell>
        </row>
        <row r="1839">
          <cell r="B1839" t="str">
            <v>124-07</v>
          </cell>
          <cell r="C1839" t="str">
            <v>シーリング</v>
          </cell>
          <cell r="D1839" t="str">
            <v/>
          </cell>
          <cell r="E1839" t="str">
            <v>少変位部(ﾉﾝﾜｰｷﾝｸﾞ)変成ｼﾘｺ-ﾝ系(MS-2) 幅25-30以下</v>
          </cell>
          <cell r="G1839" t="str">
            <v>ｍ</v>
          </cell>
        </row>
        <row r="1840">
          <cell r="B1840" t="str">
            <v>124-08</v>
          </cell>
          <cell r="C1840" t="str">
            <v>シーリング</v>
          </cell>
          <cell r="D1840" t="str">
            <v/>
          </cell>
          <cell r="E1840" t="str">
            <v>少変位部(ﾉﾝﾜｰｷﾝｸﾞ)ﾎﾟﾘｻﾙﾌｧｲﾄﾞ系(PS-2) 幅10以下</v>
          </cell>
          <cell r="G1840" t="str">
            <v>ｍ</v>
          </cell>
        </row>
        <row r="1841">
          <cell r="B1841" t="str">
            <v>124-09</v>
          </cell>
          <cell r="C1841" t="str">
            <v>シーリング</v>
          </cell>
          <cell r="D1841" t="str">
            <v/>
          </cell>
          <cell r="E1841" t="str">
            <v>少変位部(ﾉﾝﾜｰｷﾝｸﾞ)ﾎﾟﾘｻﾙﾌｧｲﾄﾞ系(PS-2) 幅10-15以下</v>
          </cell>
          <cell r="G1841" t="str">
            <v>ｍ</v>
          </cell>
        </row>
        <row r="1842">
          <cell r="B1842" t="str">
            <v>124-10</v>
          </cell>
          <cell r="C1842" t="str">
            <v>シーリング</v>
          </cell>
          <cell r="D1842" t="str">
            <v/>
          </cell>
          <cell r="E1842" t="str">
            <v>少変位部(ﾉﾝﾜｰｷﾝｸﾞ)ﾎﾟﾘｻﾙﾌｧｲﾄﾞ系(PS-2) 幅15-20以下</v>
          </cell>
          <cell r="G1842" t="str">
            <v>ｍ</v>
          </cell>
        </row>
        <row r="1843">
          <cell r="B1843" t="str">
            <v>124-11</v>
          </cell>
          <cell r="C1843" t="str">
            <v>シーリング</v>
          </cell>
          <cell r="D1843" t="str">
            <v/>
          </cell>
          <cell r="E1843" t="str">
            <v>少変位部(ﾉﾝﾜｰｷﾝｸﾞ)ﾎﾟﾘｻﾙﾌｧｲﾄﾞ系(PS-2) 幅20-25以下</v>
          </cell>
          <cell r="G1843" t="str">
            <v>ｍ</v>
          </cell>
        </row>
        <row r="1844">
          <cell r="B1844" t="str">
            <v>124-12</v>
          </cell>
          <cell r="C1844" t="str">
            <v>シーリング</v>
          </cell>
          <cell r="D1844" t="str">
            <v/>
          </cell>
          <cell r="E1844" t="str">
            <v>少変位部(ﾉﾝﾜｰｷﾝｸﾞ)ﾎﾟﾘｻﾙﾌｧｲﾄﾞ系(PS-2) 幅25-30以下</v>
          </cell>
          <cell r="G1844" t="str">
            <v>ｍ</v>
          </cell>
        </row>
        <row r="1845">
          <cell r="B1845" t="str">
            <v>124-13</v>
          </cell>
          <cell r="C1845" t="str">
            <v>シーリング</v>
          </cell>
          <cell r="D1845" t="str">
            <v/>
          </cell>
          <cell r="E1845" t="str">
            <v>少変位部(ﾉﾝﾜｰｷﾝｸﾞ)ﾎﾟﾘｳﾚﾀﾝ系(PU-2) 幅10以下</v>
          </cell>
          <cell r="G1845" t="str">
            <v>ｍ</v>
          </cell>
        </row>
        <row r="1846">
          <cell r="B1846" t="str">
            <v>124-14</v>
          </cell>
          <cell r="C1846" t="str">
            <v>シーリング</v>
          </cell>
          <cell r="D1846" t="str">
            <v/>
          </cell>
          <cell r="E1846" t="str">
            <v>少変位部(ﾉﾝﾜｰｷﾝｸﾞ)ﾎﾟﾘｳﾚﾀﾝ系(PU-2) 幅10-15以下</v>
          </cell>
          <cell r="G1846" t="str">
            <v>ｍ</v>
          </cell>
        </row>
        <row r="1847">
          <cell r="B1847" t="str">
            <v>125-01</v>
          </cell>
          <cell r="C1847" t="str">
            <v>シーリング</v>
          </cell>
          <cell r="D1847" t="str">
            <v/>
          </cell>
          <cell r="E1847" t="str">
            <v>少変位部(ﾉﾝﾜｰｷﾝｸﾞ)ﾎﾟﾘｳﾚﾀﾝ系(PU-2) 幅15-20以下</v>
          </cell>
          <cell r="G1847" t="str">
            <v>ｍ</v>
          </cell>
        </row>
        <row r="1848">
          <cell r="B1848" t="str">
            <v>125-02</v>
          </cell>
          <cell r="C1848" t="str">
            <v>シーリング</v>
          </cell>
          <cell r="D1848" t="str">
            <v/>
          </cell>
          <cell r="E1848" t="str">
            <v>少変位部(ﾉﾝﾜｰｷﾝｸﾞ)ﾎﾟﾘｳﾚﾀﾝ系(PU-2) 幅20-25以下</v>
          </cell>
          <cell r="G1848" t="str">
            <v>ｍ</v>
          </cell>
        </row>
        <row r="1849">
          <cell r="B1849" t="str">
            <v>125-03</v>
          </cell>
          <cell r="C1849" t="str">
            <v>シーリング</v>
          </cell>
          <cell r="D1849" t="str">
            <v/>
          </cell>
          <cell r="E1849" t="str">
            <v>少変位部(ﾉﾝﾜｰｷﾝｸﾞ)ﾎﾟﾘｳﾚﾀﾝ系(PU-2) 幅25-30以下</v>
          </cell>
          <cell r="G1849" t="str">
            <v>ｍ</v>
          </cell>
        </row>
        <row r="1850">
          <cell r="B1850" t="str">
            <v>125-04</v>
          </cell>
          <cell r="C1850" t="str">
            <v>シーリング</v>
          </cell>
          <cell r="D1850" t="str">
            <v/>
          </cell>
          <cell r="E1850" t="str">
            <v>ｺﾝｸﾘｰﾄ目地(ﾉﾝﾜｰｷﾝｸﾞ)ﾎﾟﾘｻﾙﾌｧｲﾄﾞ系(PS-2) 幅10以下</v>
          </cell>
          <cell r="G1850" t="str">
            <v>ｍ</v>
          </cell>
        </row>
        <row r="1851">
          <cell r="B1851" t="str">
            <v>125-05</v>
          </cell>
          <cell r="C1851" t="str">
            <v>シーリング</v>
          </cell>
          <cell r="D1851" t="str">
            <v/>
          </cell>
          <cell r="E1851" t="str">
            <v>ｺﾝｸﾘｰﾄ目地(ﾉﾝﾜｰｷﾝｸﾞ)ﾎﾟﾘｻﾙﾌｧｲﾄﾞ系(PS-2) 幅10-15以下</v>
          </cell>
          <cell r="G1851" t="str">
            <v>ｍ</v>
          </cell>
        </row>
        <row r="1852">
          <cell r="B1852" t="str">
            <v>125-06</v>
          </cell>
          <cell r="C1852" t="str">
            <v>シーリング</v>
          </cell>
          <cell r="D1852" t="str">
            <v/>
          </cell>
          <cell r="E1852" t="str">
            <v>ｺﾝｸﾘｰﾄ目地(ﾉﾝﾜｰｷﾝｸﾞ)ﾎﾟﾘｻﾙﾌｧｲﾄﾞ系(PS-2) 幅15-20以下</v>
          </cell>
          <cell r="G1852" t="str">
            <v>ｍ</v>
          </cell>
        </row>
        <row r="1853">
          <cell r="B1853" t="str">
            <v>125-07</v>
          </cell>
          <cell r="C1853" t="str">
            <v>シーリング</v>
          </cell>
          <cell r="D1853" t="str">
            <v/>
          </cell>
          <cell r="E1853" t="str">
            <v>ｺﾝｸﾘｰﾄ目地(ﾉﾝﾜｰｷﾝｸﾞ)ﾎﾟﾘｻﾙﾌｧｲﾄﾞ系(PS-2) 幅20-25以下</v>
          </cell>
          <cell r="G1853" t="str">
            <v>ｍ</v>
          </cell>
        </row>
        <row r="1854">
          <cell r="B1854" t="str">
            <v>125-08</v>
          </cell>
          <cell r="C1854" t="str">
            <v>シーリング</v>
          </cell>
          <cell r="D1854" t="str">
            <v/>
          </cell>
          <cell r="E1854" t="str">
            <v>ｺﾝｸﾘｰﾄ目地(ﾉﾝﾜｰｷﾝｸﾞ)ﾎﾟﾘｻﾙﾌｧｲﾄﾞ系(PS-2) 幅25-30以下</v>
          </cell>
          <cell r="G1854" t="str">
            <v>ｍ</v>
          </cell>
        </row>
        <row r="1855">
          <cell r="B1855" t="str">
            <v>125-09</v>
          </cell>
          <cell r="C1855" t="str">
            <v>シーリング</v>
          </cell>
          <cell r="D1855" t="str">
            <v/>
          </cell>
          <cell r="E1855" t="str">
            <v>ｺﾝｸﾘｰﾄ目地(ﾉﾝﾜｰｷﾝｸﾞ)ﾎﾟﾘｳﾚﾀﾝ系(PU-2) 幅10以下</v>
          </cell>
          <cell r="G1855" t="str">
            <v>ｍ</v>
          </cell>
        </row>
        <row r="1856">
          <cell r="B1856" t="str">
            <v>125-10</v>
          </cell>
          <cell r="C1856" t="str">
            <v>シーリング</v>
          </cell>
          <cell r="D1856" t="str">
            <v/>
          </cell>
          <cell r="E1856" t="str">
            <v>ｺﾝｸﾘｰﾄ目地(ﾉﾝﾜｰｷﾝｸﾞ)ﾎﾟﾘｳﾚﾀﾝ系(PU-2) 幅10-15以下</v>
          </cell>
          <cell r="G1856" t="str">
            <v>ｍ</v>
          </cell>
        </row>
        <row r="1857">
          <cell r="B1857" t="str">
            <v>125-11</v>
          </cell>
          <cell r="C1857" t="str">
            <v>シーリング</v>
          </cell>
          <cell r="D1857" t="str">
            <v/>
          </cell>
          <cell r="E1857" t="str">
            <v>ｺﾝｸﾘｰﾄ目地(ﾉﾝﾜｰｷﾝｸﾞ)ﾎﾟﾘｳﾚﾀﾝ系(PU-2) 幅15-20以下</v>
          </cell>
          <cell r="G1857" t="str">
            <v>ｍ</v>
          </cell>
        </row>
        <row r="1858">
          <cell r="B1858" t="str">
            <v>125-12</v>
          </cell>
          <cell r="C1858" t="str">
            <v>シーリング</v>
          </cell>
          <cell r="D1858" t="str">
            <v/>
          </cell>
          <cell r="E1858" t="str">
            <v>ｺﾝｸﾘｰﾄ目地(ﾉﾝﾜｰｷﾝｸﾞ)ﾎﾟﾘｳﾚﾀﾝ系(PU-2) 幅20-25以下</v>
          </cell>
          <cell r="G1858" t="str">
            <v>ｍ</v>
          </cell>
        </row>
        <row r="1859">
          <cell r="B1859" t="str">
            <v>125-13</v>
          </cell>
          <cell r="C1859" t="str">
            <v>シーリング</v>
          </cell>
          <cell r="D1859" t="str">
            <v/>
          </cell>
          <cell r="E1859" t="str">
            <v>ｺﾝｸﾘｰﾄ目地(ﾉﾝﾜｰｷﾝｸﾞ)ﾎﾟﾘｳﾚﾀﾝ系(PU-2) 幅25-30以下</v>
          </cell>
          <cell r="G1859" t="str">
            <v>ｍ</v>
          </cell>
        </row>
        <row r="1860">
          <cell r="B1860" t="str">
            <v>125-14</v>
          </cell>
          <cell r="C1860" t="str">
            <v>シーリング</v>
          </cell>
          <cell r="D1860" t="str">
            <v/>
          </cell>
          <cell r="E1860" t="str">
            <v>建具枠周囲(ﾉﾝﾜｰｷﾝｸﾞ)変成ｼﾘｺ-ﾝ系(MS-2) 幅10以下</v>
          </cell>
          <cell r="G1860" t="str">
            <v>ｍ</v>
          </cell>
        </row>
        <row r="1861">
          <cell r="B1861" t="str">
            <v>126-01</v>
          </cell>
          <cell r="C1861" t="str">
            <v>シーリング</v>
          </cell>
          <cell r="D1861" t="str">
            <v/>
          </cell>
          <cell r="E1861" t="str">
            <v>建具枠周囲(ﾉﾝﾜｰｷﾝｸﾞ)変成ｼﾘｺ-ﾝ系(MS-2) 幅10-15以下</v>
          </cell>
          <cell r="G1861" t="str">
            <v>ｍ</v>
          </cell>
        </row>
        <row r="1862">
          <cell r="B1862" t="str">
            <v>126-02</v>
          </cell>
          <cell r="C1862" t="str">
            <v>シーリング</v>
          </cell>
          <cell r="D1862" t="str">
            <v/>
          </cell>
          <cell r="E1862" t="str">
            <v>建具枠周囲(ﾉﾝﾜｰｷﾝｸﾞ)変成ｼﾘｺ-ﾝ系(MS-2) 幅15-20以下</v>
          </cell>
          <cell r="G1862" t="str">
            <v>ｍ</v>
          </cell>
        </row>
        <row r="1863">
          <cell r="B1863" t="str">
            <v>126-03</v>
          </cell>
          <cell r="C1863" t="str">
            <v>シーリング</v>
          </cell>
          <cell r="D1863" t="str">
            <v/>
          </cell>
          <cell r="E1863" t="str">
            <v>石目地(ﾉﾝﾜｰｷﾝｸﾞ)ﾎﾟﾘｻﾙﾌｧｲﾄﾞ系(PS-2) 幅10以下</v>
          </cell>
          <cell r="G1863" t="str">
            <v>ｍ</v>
          </cell>
        </row>
        <row r="1864">
          <cell r="B1864" t="str">
            <v>126-04</v>
          </cell>
          <cell r="C1864" t="str">
            <v>シーリング</v>
          </cell>
          <cell r="D1864" t="str">
            <v/>
          </cell>
          <cell r="E1864" t="str">
            <v>石目地(ﾉﾝﾜｰｷﾝｸﾞ)ﾎﾟﾘｻﾙﾌｧｲﾄﾞ系(PS-2) 幅10-15以下</v>
          </cell>
          <cell r="G1864" t="str">
            <v>ｍ</v>
          </cell>
        </row>
        <row r="1865">
          <cell r="B1865" t="str">
            <v>126-05</v>
          </cell>
          <cell r="C1865" t="str">
            <v>シーリング</v>
          </cell>
          <cell r="D1865" t="str">
            <v/>
          </cell>
          <cell r="E1865" t="str">
            <v>石目地(ﾉﾝﾜｰｷﾝｸﾞ)ﾎﾟﾘｻﾙﾌｧｲﾄﾞ系(PS-2) 幅15-20以下</v>
          </cell>
          <cell r="G1865" t="str">
            <v>ｍ</v>
          </cell>
        </row>
        <row r="1866">
          <cell r="B1866" t="str">
            <v>126-06</v>
          </cell>
          <cell r="C1866" t="str">
            <v>シーリング</v>
          </cell>
          <cell r="D1866" t="str">
            <v/>
          </cell>
          <cell r="E1866" t="str">
            <v>ﾀｲﾙ目地(ﾉﾝﾜｰｷﾝｸﾞ)ﾎﾟﾘｻﾙﾌｧｲﾄﾞ系(PS-2) 幅10以下</v>
          </cell>
          <cell r="G1866" t="str">
            <v>ｍ</v>
          </cell>
        </row>
        <row r="1867">
          <cell r="B1867" t="str">
            <v>126-07</v>
          </cell>
          <cell r="C1867" t="str">
            <v>シーリング</v>
          </cell>
          <cell r="D1867" t="str">
            <v/>
          </cell>
          <cell r="E1867" t="str">
            <v>ﾀｲﾙ目地(ﾉﾝﾜｰｷﾝｸﾞ)ﾎﾟﾘｻﾙﾌｧｲﾄﾞ系(PS-2) 幅10-15以下</v>
          </cell>
          <cell r="G1867" t="str">
            <v>ｍ</v>
          </cell>
        </row>
        <row r="1868">
          <cell r="B1868" t="str">
            <v>126-08</v>
          </cell>
          <cell r="C1868" t="str">
            <v>シーリング</v>
          </cell>
          <cell r="D1868" t="str">
            <v/>
          </cell>
          <cell r="E1868" t="str">
            <v>ﾀｲﾙ目地(ﾉﾝﾜｰｷﾝｸﾞ)ﾎﾟﾘｻﾙﾌｧｲﾄﾞ系(PS-2) 幅15-20以下</v>
          </cell>
          <cell r="G1868" t="str">
            <v>ｍ</v>
          </cell>
        </row>
        <row r="1869">
          <cell r="B1869" t="str">
            <v>126-09</v>
          </cell>
          <cell r="C1869" t="str">
            <v>床タイル張り</v>
          </cell>
          <cell r="D1869" t="str">
            <v/>
          </cell>
          <cell r="E1869" t="str">
            <v>一般床ﾀｲﾙ張 施工手間 100mm角 下地ﾓﾙﾀﾙ別途</v>
          </cell>
          <cell r="G1869" t="str">
            <v>㎡</v>
          </cell>
        </row>
        <row r="1870">
          <cell r="B1870" t="str">
            <v>126-10</v>
          </cell>
          <cell r="C1870" t="str">
            <v>床タイル張り</v>
          </cell>
          <cell r="D1870" t="str">
            <v/>
          </cell>
          <cell r="E1870" t="str">
            <v>一般床ﾀｲﾙ張 施工手間 150mm角 下地ﾓﾙﾀﾙ別途</v>
          </cell>
          <cell r="G1870" t="str">
            <v>㎡</v>
          </cell>
        </row>
        <row r="1871">
          <cell r="B1871" t="str">
            <v>126-11</v>
          </cell>
          <cell r="C1871" t="str">
            <v>床タイル張り</v>
          </cell>
          <cell r="D1871" t="str">
            <v/>
          </cell>
          <cell r="E1871" t="str">
            <v>一般床ﾀｲﾙ張 磁器質 無ゆう 100mm角 下地ﾓﾙﾀﾙ別途</v>
          </cell>
          <cell r="G1871" t="str">
            <v>㎡</v>
          </cell>
        </row>
        <row r="1872">
          <cell r="B1872" t="str">
            <v>126-12</v>
          </cell>
          <cell r="C1872" t="str">
            <v>床タイル張り</v>
          </cell>
          <cell r="D1872" t="str">
            <v/>
          </cell>
          <cell r="E1872" t="str">
            <v>一般床ﾀｲﾙ張 磁器質 無ゆう 150mm角 下地ﾓﾙﾀﾙ別途</v>
          </cell>
          <cell r="G1872" t="str">
            <v>㎡</v>
          </cell>
        </row>
        <row r="1873">
          <cell r="B1873" t="str">
            <v>126-13</v>
          </cell>
          <cell r="C1873" t="str">
            <v>床タイル張り</v>
          </cell>
          <cell r="D1873" t="str">
            <v/>
          </cell>
          <cell r="E1873" t="str">
            <v>ﾕﾆｯﾄﾀｲﾙ張 施工手間 100mm角 下地ﾓﾙﾀﾙ別途</v>
          </cell>
          <cell r="G1873" t="str">
            <v>㎡</v>
          </cell>
        </row>
        <row r="1874">
          <cell r="B1874" t="str">
            <v>126-14</v>
          </cell>
        </row>
        <row r="1875">
          <cell r="B1875" t="str">
            <v>127-01</v>
          </cell>
          <cell r="C1875" t="str">
            <v>床タイル張り</v>
          </cell>
          <cell r="D1875" t="str">
            <v/>
          </cell>
          <cell r="E1875" t="str">
            <v>ﾕﾆｯﾄﾀｲﾙ張 磁器質 無ゆう 100mm角 下地ﾓﾙﾀﾙ別途</v>
          </cell>
          <cell r="G1875" t="str">
            <v>㎡</v>
          </cell>
        </row>
        <row r="1876">
          <cell r="B1876" t="str">
            <v>127-02</v>
          </cell>
          <cell r="C1876" t="str">
            <v>床タイル張り</v>
          </cell>
          <cell r="D1876" t="str">
            <v/>
          </cell>
          <cell r="E1876" t="str">
            <v>大型床ﾀｲﾙ張 施工手間 200mm角 敷ﾓﾙﾀﾙ共</v>
          </cell>
          <cell r="G1876" t="str">
            <v>㎡</v>
          </cell>
        </row>
        <row r="1877">
          <cell r="B1877" t="str">
            <v>127-03</v>
          </cell>
          <cell r="C1877" t="str">
            <v>床タイル張り</v>
          </cell>
          <cell r="D1877" t="str">
            <v/>
          </cell>
          <cell r="E1877" t="str">
            <v>大型床ﾀｲﾙ張 施工手間 300mm角 敷ﾓﾙﾀﾙ共</v>
          </cell>
          <cell r="G1877" t="str">
            <v>㎡</v>
          </cell>
        </row>
        <row r="1878">
          <cell r="B1878" t="str">
            <v>127-04</v>
          </cell>
          <cell r="C1878" t="str">
            <v>床ﾓｻﾞｲｸﾀｲﾙ張り</v>
          </cell>
          <cell r="D1878" t="str">
            <v/>
          </cell>
          <cell r="E1878" t="str">
            <v>ﾕﾆｯﾄﾀｲﾙ張 施工手間 25mm角 下地ﾓﾙﾀﾙ別途</v>
          </cell>
          <cell r="G1878" t="str">
            <v>㎡</v>
          </cell>
        </row>
        <row r="1879">
          <cell r="B1879" t="str">
            <v>127-05</v>
          </cell>
          <cell r="C1879" t="str">
            <v>床ﾓｻﾞｲｸﾀｲﾙ張り</v>
          </cell>
          <cell r="D1879" t="str">
            <v/>
          </cell>
          <cell r="E1879" t="str">
            <v>ﾕﾆｯﾄﾀｲﾙ張 施工手間 50mm角 下地ﾓﾙﾀﾙ別途</v>
          </cell>
          <cell r="G1879" t="str">
            <v>㎡</v>
          </cell>
        </row>
        <row r="1880">
          <cell r="B1880" t="str">
            <v>127-06</v>
          </cell>
          <cell r="C1880" t="str">
            <v>床階段用ﾀｲﾙ張り</v>
          </cell>
          <cell r="D1880" t="str">
            <v/>
          </cell>
          <cell r="E1880" t="str">
            <v>段鼻 施工手間 100mm角 下地ﾓﾙﾀﾙ別途</v>
          </cell>
          <cell r="G1880" t="str">
            <v>ｍ</v>
          </cell>
        </row>
        <row r="1881">
          <cell r="B1881" t="str">
            <v>127-07</v>
          </cell>
          <cell r="C1881" t="str">
            <v>床階段用ﾀｲﾙ張り</v>
          </cell>
          <cell r="D1881" t="str">
            <v/>
          </cell>
          <cell r="E1881" t="str">
            <v>段鼻 施工手間 150mm角 下地ﾓﾙﾀﾙ別途</v>
          </cell>
          <cell r="G1881" t="str">
            <v>ｍ</v>
          </cell>
        </row>
        <row r="1882">
          <cell r="B1882" t="str">
            <v>127-08</v>
          </cell>
          <cell r="C1882" t="str">
            <v>床階段用ﾀｲﾙ張り</v>
          </cell>
          <cell r="D1882" t="str">
            <v/>
          </cell>
          <cell r="E1882" t="str">
            <v>段鼻 磁器質 無ゆう 100mm角 下地ﾓﾙﾀﾙ別途</v>
          </cell>
          <cell r="G1882" t="str">
            <v>ｍ</v>
          </cell>
        </row>
        <row r="1883">
          <cell r="B1883" t="str">
            <v>127-09</v>
          </cell>
          <cell r="C1883" t="str">
            <v>床階段用ﾀｲﾙ張り</v>
          </cell>
          <cell r="D1883" t="str">
            <v/>
          </cell>
          <cell r="E1883" t="str">
            <v>段鼻 磁器質 無ゆう 150mm角 下地ﾓﾙﾀﾙ別途</v>
          </cell>
          <cell r="G1883" t="str">
            <v>ｍ</v>
          </cell>
        </row>
        <row r="1884">
          <cell r="B1884" t="str">
            <v>127-10</v>
          </cell>
          <cell r="C1884" t="str">
            <v>床階段用ﾀｲﾙ張り</v>
          </cell>
          <cell r="D1884" t="str">
            <v/>
          </cell>
          <cell r="E1884" t="str">
            <v>垂付き段鼻 施工手間 100mm角 下地ﾓﾙﾀﾙ別途</v>
          </cell>
          <cell r="G1884" t="str">
            <v>ｍ</v>
          </cell>
        </row>
        <row r="1885">
          <cell r="B1885" t="str">
            <v>127-11</v>
          </cell>
          <cell r="C1885" t="str">
            <v>床階段用ﾀｲﾙ張り</v>
          </cell>
          <cell r="D1885" t="str">
            <v/>
          </cell>
          <cell r="E1885" t="str">
            <v>垂付き段鼻 施工手間 150mm角 下地ﾓﾙﾀﾙ別途</v>
          </cell>
          <cell r="G1885" t="str">
            <v>ｍ</v>
          </cell>
        </row>
        <row r="1886">
          <cell r="B1886" t="str">
            <v>127-12</v>
          </cell>
          <cell r="C1886" t="str">
            <v>床階段用ﾀｲﾙ張り</v>
          </cell>
          <cell r="D1886" t="str">
            <v/>
          </cell>
          <cell r="E1886" t="str">
            <v>垂付き段鼻 磁器質 無ゆう 100mm角 下地ﾓﾙﾀﾙ別途</v>
          </cell>
          <cell r="G1886" t="str">
            <v>ｍ</v>
          </cell>
        </row>
        <row r="1887">
          <cell r="B1887" t="str">
            <v>127-13</v>
          </cell>
          <cell r="C1887" t="str">
            <v>床階段用ﾀｲﾙ張り</v>
          </cell>
          <cell r="D1887" t="str">
            <v/>
          </cell>
          <cell r="E1887" t="str">
            <v>垂付き段鼻 磁器質 無ゆう 150mm角 下地ﾓﾙﾀﾙ別途</v>
          </cell>
          <cell r="G1887" t="str">
            <v>ｍ</v>
          </cell>
        </row>
        <row r="1888">
          <cell r="B1888" t="str">
            <v>127-14</v>
          </cell>
          <cell r="C1888" t="str">
            <v>内装壁ﾓｻﾞｲｸﾀｲﾙ張り</v>
          </cell>
          <cell r="E1888" t="str">
            <v>ﾕﾆｯﾄﾀｲﾙﾏｽｸ張り 施工手間 50角 平 45×45 下地ﾓﾙﾀﾙ別途</v>
          </cell>
          <cell r="G1888" t="str">
            <v>㎡</v>
          </cell>
        </row>
        <row r="1889">
          <cell r="B1889" t="str">
            <v>128-01</v>
          </cell>
          <cell r="C1889" t="str">
            <v>内装壁ﾓｻﾞｲｸﾀｲﾙ張り</v>
          </cell>
          <cell r="E1889" t="str">
            <v>ﾕﾆｯﾄﾀｲﾙﾏｽｸ張り 施工手間 50二丁 平 95×45 下地ﾓﾙﾀﾙ別途</v>
          </cell>
          <cell r="G1889" t="str">
            <v>㎡</v>
          </cell>
        </row>
        <row r="1890">
          <cell r="B1890" t="str">
            <v>128-02</v>
          </cell>
          <cell r="C1890" t="str">
            <v>内装壁ﾓｻﾞｲｸﾀｲﾙ張り</v>
          </cell>
          <cell r="E1890" t="str">
            <v>ﾕﾆｯﾄﾀｲﾙﾏｽｸ張り 磁器質 施ゆう 50角 平 45×45 下地ﾓﾙﾀﾙ別途</v>
          </cell>
          <cell r="G1890" t="str">
            <v>㎡</v>
          </cell>
        </row>
        <row r="1891">
          <cell r="B1891" t="str">
            <v>128-03</v>
          </cell>
          <cell r="C1891" t="str">
            <v>内装壁ﾓｻﾞｲｸﾀｲﾙ張り</v>
          </cell>
          <cell r="E1891" t="str">
            <v>ﾕﾆｯﾄﾀｲﾙﾏｽｸ張り 磁器質 施ゆう 50二丁 平 95×45 下地ﾓﾙﾀﾙ別途</v>
          </cell>
          <cell r="G1891" t="str">
            <v>㎡</v>
          </cell>
        </row>
        <row r="1892">
          <cell r="B1892" t="str">
            <v>128-04</v>
          </cell>
          <cell r="C1892" t="str">
            <v>内装壁ﾓｻﾞｲｸﾀｲﾙ張り</v>
          </cell>
          <cell r="E1892" t="str">
            <v>ﾕﾆｯﾄﾀｲﾙﾓｻﾞｲｸﾀｲﾙ張り 施工手間 25mm角 下地ﾓﾙﾀﾙ別途</v>
          </cell>
          <cell r="G1892" t="str">
            <v>㎡</v>
          </cell>
        </row>
        <row r="1893">
          <cell r="B1893" t="str">
            <v>128-05</v>
          </cell>
          <cell r="C1893" t="str">
            <v>内装壁ﾓｻﾞｲｸﾀｲﾙ張り（役物）</v>
          </cell>
          <cell r="E1893" t="str">
            <v>ﾕﾆｯﾄﾀｲﾙﾏｽｸ張り 施工手間 50角 曲がり(45+45)×45 下地ﾓﾙﾀﾙ別途</v>
          </cell>
          <cell r="G1893" t="str">
            <v>ｍ</v>
          </cell>
        </row>
        <row r="1894">
          <cell r="B1894" t="str">
            <v>128-06</v>
          </cell>
          <cell r="C1894" t="str">
            <v>内装壁ﾓｻﾞｲｸﾀｲﾙ張り（役物）</v>
          </cell>
          <cell r="E1894" t="str">
            <v>ﾕﾆｯﾄﾀｲﾙﾏｽｸ張り 施工手間 50二丁 曲がり(95+45)×45 下地ﾓﾙﾀﾙ別途</v>
          </cell>
          <cell r="G1894" t="str">
            <v>ｍ</v>
          </cell>
        </row>
        <row r="1895">
          <cell r="B1895" t="str">
            <v>128-07</v>
          </cell>
          <cell r="C1895" t="str">
            <v>内装壁ﾓｻﾞｲｸﾀｲﾙ張り（役物）</v>
          </cell>
          <cell r="E1895" t="str">
            <v>ﾕﾆｯﾄﾀｲﾙﾏｽｸ張り 施工手間 50二丁 屏風曲95×(45+45) 下地ﾓﾙﾀﾙ別途</v>
          </cell>
          <cell r="G1895" t="str">
            <v>ｍ</v>
          </cell>
        </row>
        <row r="1896">
          <cell r="B1896" t="str">
            <v>128-08</v>
          </cell>
          <cell r="C1896" t="str">
            <v>内装壁ﾓｻﾞｲｸﾀｲﾙ張り（役物）</v>
          </cell>
          <cell r="E1896" t="str">
            <v>ﾕﾆｯﾄﾀｲﾙﾏｽｸ張り 施工手間 50二丁 屏風曲95×(45+45) 面台 下地ﾓﾙﾀﾙ別途</v>
          </cell>
          <cell r="G1896" t="str">
            <v>ｍ</v>
          </cell>
        </row>
        <row r="1897">
          <cell r="B1897" t="str">
            <v>128-09</v>
          </cell>
          <cell r="C1897" t="str">
            <v>内装壁ﾓｻﾞｲｸﾀｲﾙ張り（役物）</v>
          </cell>
          <cell r="E1897" t="str">
            <v>ﾕﾆｯﾄﾀｲﾙﾏｽｸ張り 磁器質 施ゆう 50角 曲がり(45+45)×45 下地ﾓﾙﾀﾙ別途</v>
          </cell>
          <cell r="G1897" t="str">
            <v>ｍ</v>
          </cell>
        </row>
        <row r="1898">
          <cell r="B1898" t="str">
            <v>128-10</v>
          </cell>
          <cell r="C1898" t="str">
            <v>内装壁ﾓｻﾞｲｸﾀｲﾙ張り（役物）</v>
          </cell>
          <cell r="E1898" t="str">
            <v>ﾕﾆｯﾄﾀｲﾙﾏｽｸ張り 磁器質 施ゆう 50二丁 曲がり(95+45)×45 下地ﾓﾙﾀﾙ別途</v>
          </cell>
          <cell r="G1898" t="str">
            <v>ｍ</v>
          </cell>
        </row>
        <row r="1899">
          <cell r="B1899" t="str">
            <v>128-11</v>
          </cell>
          <cell r="C1899" t="str">
            <v>内装壁ﾓｻﾞｲｸﾀｲﾙ張り（役物）</v>
          </cell>
          <cell r="E1899" t="str">
            <v>ﾕﾆｯﾄﾀｲﾙﾏｽｸ張り 磁器質 施ゆう 50二丁 屏風曲95×(45+45) 下地ﾓﾙﾀﾙ別途</v>
          </cell>
          <cell r="G1899" t="str">
            <v>ｍ</v>
          </cell>
        </row>
        <row r="1900">
          <cell r="B1900" t="str">
            <v>128-12</v>
          </cell>
          <cell r="C1900" t="str">
            <v>内装壁ﾓｻﾞｲｸﾀｲﾙ張り（役物）</v>
          </cell>
          <cell r="E1900" t="str">
            <v>ﾕﾆｯﾄﾀｲﾙﾏｽｸ張り 磁器質 施ゆう 50二丁 屏風曲95×(45+45) 面台 下地ﾓﾙﾀﾙ別途</v>
          </cell>
          <cell r="G1900" t="str">
            <v>ｍ</v>
          </cell>
        </row>
        <row r="1901">
          <cell r="B1901" t="str">
            <v>128-13</v>
          </cell>
          <cell r="C1901" t="str">
            <v>内装壁ﾀｲﾙ張り</v>
          </cell>
          <cell r="E1901" t="str">
            <v>改良積上張り 施工手間 100mm角 下地ﾓﾙﾀﾙ別途</v>
          </cell>
          <cell r="G1901" t="str">
            <v>㎡</v>
          </cell>
        </row>
        <row r="1902">
          <cell r="B1902" t="str">
            <v>128-14</v>
          </cell>
          <cell r="C1902" t="str">
            <v>内装壁ﾀｲﾙ張り</v>
          </cell>
          <cell r="E1902" t="str">
            <v>改良積上張り 陶器質 施ゆう 100mm角 下地ﾓﾙﾀﾙ別途</v>
          </cell>
          <cell r="G1902" t="str">
            <v>㎡</v>
          </cell>
        </row>
        <row r="1903">
          <cell r="B1903" t="str">
            <v>129-01</v>
          </cell>
          <cell r="C1903" t="str">
            <v>内装壁ﾀｲﾙ張り</v>
          </cell>
          <cell r="E1903" t="str">
            <v>ﾕﾆｯﾄﾀｲﾙ接着張り(ﾀｲﾌﾟⅠ) 施工手間 100mm角 ﾓﾙﾀﾙ面</v>
          </cell>
          <cell r="G1903" t="str">
            <v>㎡</v>
          </cell>
        </row>
        <row r="1904">
          <cell r="B1904" t="str">
            <v>129-02</v>
          </cell>
          <cell r="C1904" t="str">
            <v>内装壁ﾀｲﾙ張り</v>
          </cell>
          <cell r="E1904" t="str">
            <v>ﾕﾆｯﾄﾀｲﾙ接着張り(ﾀｲﾌﾟⅠ) 施工手間 100mm角 ﾎﾞｰﾄﾞ面</v>
          </cell>
          <cell r="G1904" t="str">
            <v>㎡</v>
          </cell>
        </row>
        <row r="1905">
          <cell r="B1905" t="str">
            <v>129-03</v>
          </cell>
          <cell r="C1905" t="str">
            <v>内装壁ﾀｲﾙ張り</v>
          </cell>
          <cell r="E1905" t="str">
            <v>ﾕﾆｯﾄﾀｲﾙ接着張り(ﾀｲﾌﾟⅠ) 陶器質 施ゆう 100mm角 ﾓﾙﾀﾙ面</v>
          </cell>
          <cell r="G1905" t="str">
            <v>㎡</v>
          </cell>
        </row>
        <row r="1906">
          <cell r="B1906" t="str">
            <v>129-04</v>
          </cell>
          <cell r="C1906" t="str">
            <v>内装壁ﾀｲﾙ張り</v>
          </cell>
          <cell r="E1906" t="str">
            <v>ﾕﾆｯﾄﾀｲﾙ接着張り(ﾀｲﾌﾟⅠ) 陶器質 施ゆう 100mm角 ﾎﾞｰﾄﾞ面</v>
          </cell>
          <cell r="G1906" t="str">
            <v>㎡</v>
          </cell>
        </row>
        <row r="1907">
          <cell r="B1907" t="str">
            <v>129-05</v>
          </cell>
          <cell r="C1907" t="str">
            <v>内装壁ﾀｲﾙ張り</v>
          </cell>
          <cell r="E1907" t="str">
            <v>ﾕﾆｯﾄﾀｲﾙ接着張り(ﾀｲﾌﾟⅡ) 施工手間 100mm角 ﾓﾙﾀﾙ面</v>
          </cell>
          <cell r="G1907" t="str">
            <v>㎡</v>
          </cell>
        </row>
        <row r="1908">
          <cell r="B1908" t="str">
            <v>129-06</v>
          </cell>
          <cell r="C1908" t="str">
            <v>内装壁ﾀｲﾙ張り</v>
          </cell>
          <cell r="E1908" t="str">
            <v>ﾕﾆｯﾄﾀｲﾙ接着張り(ﾀｲﾌﾟⅡ) 施工手間 100mm角 ﾎﾞｰﾄﾞ面</v>
          </cell>
          <cell r="G1908" t="str">
            <v>㎡</v>
          </cell>
        </row>
        <row r="1909">
          <cell r="B1909" t="str">
            <v>129-07</v>
          </cell>
          <cell r="C1909" t="str">
            <v>内装壁ﾀｲﾙ張り</v>
          </cell>
          <cell r="E1909" t="str">
            <v>ﾕﾆｯﾄﾀｲﾙ接着張り(ﾀｲﾌﾟⅡ) 陶器質 施ゆう 100mm角 ﾓﾙﾀﾙ面</v>
          </cell>
          <cell r="G1909" t="str">
            <v>㎡</v>
          </cell>
        </row>
        <row r="1910">
          <cell r="B1910" t="str">
            <v>129-08</v>
          </cell>
          <cell r="C1910" t="str">
            <v>内装壁ﾀｲﾙ張り</v>
          </cell>
          <cell r="E1910" t="str">
            <v>ﾕﾆｯﾄﾀｲﾙ接着張り(ﾀｲﾌﾟⅡ) 陶器質 施ゆう 100mm角 ﾎﾞｰﾄﾞ面</v>
          </cell>
          <cell r="G1910" t="str">
            <v>㎡</v>
          </cell>
        </row>
        <row r="1911">
          <cell r="B1911" t="str">
            <v>129-09</v>
          </cell>
          <cell r="C1911" t="str">
            <v>洋 小 屋 組</v>
          </cell>
          <cell r="D1911" t="str">
            <v/>
          </cell>
          <cell r="E1911" t="str">
            <v>水平面  施工手間</v>
          </cell>
          <cell r="F1911" t="str">
            <v/>
          </cell>
          <cell r="G1911" t="str">
            <v>㎡</v>
          </cell>
        </row>
        <row r="1912">
          <cell r="B1912" t="str">
            <v>129-10</v>
          </cell>
          <cell r="C1912" t="str">
            <v>た　る　木</v>
          </cell>
          <cell r="D1912" t="str">
            <v/>
          </cell>
          <cell r="E1912" t="str">
            <v>屋根面  施工手間</v>
          </cell>
          <cell r="F1912" t="str">
            <v/>
          </cell>
          <cell r="G1912" t="str">
            <v>㎡</v>
          </cell>
        </row>
        <row r="1913">
          <cell r="B1913" t="str">
            <v>129-11</v>
          </cell>
          <cell r="C1913" t="str">
            <v>野　地　板</v>
          </cell>
          <cell r="D1913" t="str">
            <v/>
          </cell>
          <cell r="E1913" t="str">
            <v>屋根面  施工手間</v>
          </cell>
          <cell r="F1913" t="str">
            <v/>
          </cell>
          <cell r="G1913" t="str">
            <v>㎡</v>
          </cell>
        </row>
        <row r="1914">
          <cell r="B1914" t="str">
            <v>129-12</v>
          </cell>
          <cell r="C1914" t="str">
            <v>かわらざん</v>
          </cell>
          <cell r="D1914" t="str">
            <v/>
          </cell>
          <cell r="E1914" t="str">
            <v>屋根面  施工手間</v>
          </cell>
          <cell r="F1914" t="str">
            <v/>
          </cell>
          <cell r="G1914" t="str">
            <v>㎡</v>
          </cell>
        </row>
        <row r="1915">
          <cell r="B1915" t="str">
            <v>129-13</v>
          </cell>
          <cell r="C1915" t="str">
            <v>床組（つか立）</v>
          </cell>
          <cell r="D1915" t="str">
            <v/>
          </cell>
          <cell r="E1915" t="str">
            <v>施 工 手 間</v>
          </cell>
          <cell r="F1915" t="str">
            <v/>
          </cell>
          <cell r="G1915" t="str">
            <v>㎡</v>
          </cell>
        </row>
        <row r="1916">
          <cell r="B1916" t="str">
            <v>129-14</v>
          </cell>
        </row>
        <row r="1917">
          <cell r="B1917" t="str">
            <v>130-01</v>
          </cell>
          <cell r="C1917" t="str">
            <v>床組（ころばし）</v>
          </cell>
          <cell r="D1917" t="str">
            <v/>
          </cell>
          <cell r="E1917" t="str">
            <v>施 工 手 間</v>
          </cell>
          <cell r="F1917" t="str">
            <v/>
          </cell>
          <cell r="G1917" t="str">
            <v>㎡</v>
          </cell>
        </row>
        <row r="1918">
          <cell r="B1918" t="str">
            <v>130-02</v>
          </cell>
          <cell r="C1918" t="str">
            <v>畳 下 床 板</v>
          </cell>
          <cell r="D1918" t="str">
            <v/>
          </cell>
          <cell r="E1918" t="str">
            <v>施 工 手 間</v>
          </cell>
          <cell r="F1918" t="str">
            <v/>
          </cell>
          <cell r="G1918" t="str">
            <v>㎡</v>
          </cell>
        </row>
        <row r="1919">
          <cell r="B1919" t="str">
            <v>130-03</v>
          </cell>
          <cell r="C1919" t="str">
            <v>軸組（大壁）</v>
          </cell>
          <cell r="D1919" t="str">
            <v/>
          </cell>
          <cell r="E1919" t="str">
            <v>施 工 手 間</v>
          </cell>
          <cell r="F1919" t="str">
            <v/>
          </cell>
          <cell r="G1919" t="str">
            <v>㎡</v>
          </cell>
        </row>
        <row r="1920">
          <cell r="B1920" t="str">
            <v>130-04</v>
          </cell>
          <cell r="C1920" t="str">
            <v>間仕切軸組</v>
          </cell>
          <cell r="D1920" t="str">
            <v/>
          </cell>
          <cell r="E1920" t="str">
            <v>施 工 手 間</v>
          </cell>
          <cell r="F1920" t="str">
            <v/>
          </cell>
          <cell r="G1920" t="str">
            <v>㎡</v>
          </cell>
        </row>
        <row r="1921">
          <cell r="B1921" t="str">
            <v>130-05</v>
          </cell>
          <cell r="C1921" t="str">
            <v>胴　　　縁</v>
          </cell>
          <cell r="D1921" t="str">
            <v/>
          </cell>
          <cell r="E1921" t="str">
            <v>施 工 手 間</v>
          </cell>
          <cell r="F1921" t="str">
            <v/>
          </cell>
          <cell r="G1921" t="str">
            <v>㎡</v>
          </cell>
        </row>
        <row r="1922">
          <cell r="B1922" t="str">
            <v>130-06</v>
          </cell>
          <cell r="C1922" t="str">
            <v>壁ﾗｽ下地板</v>
          </cell>
          <cell r="D1922" t="str">
            <v/>
          </cell>
          <cell r="E1922" t="str">
            <v>施 工 手 間</v>
          </cell>
          <cell r="F1922" t="str">
            <v/>
          </cell>
          <cell r="G1922" t="str">
            <v>㎡</v>
          </cell>
        </row>
        <row r="1923">
          <cell r="B1923" t="str">
            <v>130-07</v>
          </cell>
          <cell r="C1923" t="str">
            <v>壁　合　板</v>
          </cell>
          <cell r="D1923" t="str">
            <v/>
          </cell>
          <cell r="E1923" t="str">
            <v>施 工 手 間</v>
          </cell>
          <cell r="F1923" t="str">
            <v/>
          </cell>
          <cell r="G1923" t="str">
            <v>㎡</v>
          </cell>
        </row>
        <row r="1924">
          <cell r="B1924" t="str">
            <v>130-08</v>
          </cell>
          <cell r="C1924" t="str">
            <v>壁 木 ず り</v>
          </cell>
          <cell r="D1924" t="str">
            <v/>
          </cell>
          <cell r="E1924" t="str">
            <v>施 工 手 間</v>
          </cell>
          <cell r="F1924" t="str">
            <v/>
          </cell>
          <cell r="G1924" t="str">
            <v>㎡</v>
          </cell>
        </row>
        <row r="1925">
          <cell r="B1925" t="str">
            <v>130-09</v>
          </cell>
          <cell r="C1925" t="str">
            <v>押縁下見板</v>
          </cell>
          <cell r="D1925" t="str">
            <v/>
          </cell>
          <cell r="E1925" t="str">
            <v>施 工 手 間</v>
          </cell>
          <cell r="F1925" t="str">
            <v/>
          </cell>
          <cell r="G1925" t="str">
            <v>㎡</v>
          </cell>
        </row>
        <row r="1926">
          <cell r="B1926" t="str">
            <v>130-10</v>
          </cell>
          <cell r="C1926" t="str">
            <v>よろい下見板</v>
          </cell>
          <cell r="D1926" t="str">
            <v/>
          </cell>
          <cell r="E1926" t="str">
            <v>施 工 手 間</v>
          </cell>
          <cell r="F1926" t="str">
            <v/>
          </cell>
          <cell r="G1926" t="str">
            <v>㎡</v>
          </cell>
        </row>
        <row r="1927">
          <cell r="B1927" t="str">
            <v>130-11</v>
          </cell>
          <cell r="C1927" t="str">
            <v>天 井 下 地</v>
          </cell>
          <cell r="D1927" t="str">
            <v/>
          </cell>
          <cell r="E1927" t="str">
            <v>施工手間  吊木共</v>
          </cell>
          <cell r="F1927" t="str">
            <v/>
          </cell>
          <cell r="G1927" t="str">
            <v>㎡</v>
          </cell>
        </row>
        <row r="1928">
          <cell r="B1928" t="str">
            <v>130-12</v>
          </cell>
          <cell r="C1928" t="str">
            <v>幅　　　木</v>
          </cell>
          <cell r="D1928" t="str">
            <v/>
          </cell>
          <cell r="E1928" t="str">
            <v>施 工 手 間</v>
          </cell>
          <cell r="F1928" t="str">
            <v/>
          </cell>
          <cell r="G1928" t="str">
            <v>ｍ</v>
          </cell>
        </row>
        <row r="1929">
          <cell r="B1929" t="str">
            <v>130-13</v>
          </cell>
          <cell r="C1929" t="str">
            <v>窓 枠（引違い）</v>
          </cell>
          <cell r="D1929" t="str">
            <v/>
          </cell>
          <cell r="E1929" t="str">
            <v>施 工 手 間</v>
          </cell>
          <cell r="F1929" t="str">
            <v/>
          </cell>
          <cell r="G1929" t="str">
            <v>か所</v>
          </cell>
        </row>
        <row r="1930">
          <cell r="B1930" t="str">
            <v>130-14</v>
          </cell>
          <cell r="C1930" t="str">
            <v>出入口枠（片開き）</v>
          </cell>
          <cell r="D1930" t="str">
            <v/>
          </cell>
          <cell r="E1930" t="str">
            <v>施 工 手 間</v>
          </cell>
          <cell r="F1930" t="str">
            <v/>
          </cell>
          <cell r="G1930" t="str">
            <v>か所</v>
          </cell>
        </row>
        <row r="1931">
          <cell r="B1931" t="str">
            <v>131-01</v>
          </cell>
          <cell r="C1931" t="str">
            <v>出入口枠（両開き）</v>
          </cell>
          <cell r="D1931" t="str">
            <v/>
          </cell>
          <cell r="E1931" t="str">
            <v>施 工 手 間</v>
          </cell>
          <cell r="F1931" t="str">
            <v/>
          </cell>
          <cell r="G1931" t="str">
            <v>か所</v>
          </cell>
        </row>
        <row r="1932">
          <cell r="B1932" t="str">
            <v>131-02</v>
          </cell>
          <cell r="C1932" t="str">
            <v>出入口枠(欄間付片開き)</v>
          </cell>
          <cell r="D1932" t="str">
            <v/>
          </cell>
          <cell r="E1932" t="str">
            <v>施 工 手 間</v>
          </cell>
          <cell r="F1932" t="str">
            <v/>
          </cell>
          <cell r="G1932" t="str">
            <v>か所</v>
          </cell>
        </row>
        <row r="1933">
          <cell r="B1933" t="str">
            <v>131-03</v>
          </cell>
          <cell r="C1933" t="str">
            <v>出入口枠(欄間両片開き)</v>
          </cell>
          <cell r="D1933" t="str">
            <v/>
          </cell>
          <cell r="E1933" t="str">
            <v>施 工 手 間</v>
          </cell>
          <cell r="F1933" t="str">
            <v/>
          </cell>
          <cell r="G1933" t="str">
            <v>か所</v>
          </cell>
        </row>
        <row r="1934">
          <cell r="B1934" t="str">
            <v>131-04</v>
          </cell>
          <cell r="C1934" t="str">
            <v>窓 出入口額縁</v>
          </cell>
          <cell r="D1934" t="str">
            <v/>
          </cell>
          <cell r="E1934" t="str">
            <v>施 工 手 間</v>
          </cell>
          <cell r="F1934" t="str">
            <v/>
          </cell>
          <cell r="G1934" t="str">
            <v>ｍ</v>
          </cell>
        </row>
        <row r="1935">
          <cell r="B1935" t="str">
            <v>131-05</v>
          </cell>
          <cell r="C1935" t="str">
            <v>土 壌 処 理</v>
          </cell>
          <cell r="D1935" t="str">
            <v/>
          </cell>
          <cell r="E1935" t="str">
            <v>帯状散布、面状散布</v>
          </cell>
          <cell r="F1935" t="str">
            <v/>
          </cell>
          <cell r="G1935" t="str">
            <v>㎡</v>
          </cell>
        </row>
        <row r="1936">
          <cell r="B1936" t="str">
            <v>131-06</v>
          </cell>
          <cell r="C1936" t="str">
            <v>木材防腐・防蟻処理</v>
          </cell>
          <cell r="D1936" t="str">
            <v/>
          </cell>
          <cell r="E1936" t="str">
            <v/>
          </cell>
          <cell r="F1936" t="str">
            <v/>
          </cell>
          <cell r="G1936" t="str">
            <v>㎡</v>
          </cell>
        </row>
        <row r="1937">
          <cell r="B1937" t="str">
            <v>131-07</v>
          </cell>
          <cell r="C1937" t="str">
            <v>製材の防虫・防腐・防蟻処理</v>
          </cell>
          <cell r="E1937" t="str">
            <v>加圧注入処理　K3</v>
          </cell>
          <cell r="F1937" t="str">
            <v/>
          </cell>
          <cell r="G1937" t="str">
            <v>m3</v>
          </cell>
        </row>
        <row r="1938">
          <cell r="B1938" t="str">
            <v>131-08</v>
          </cell>
          <cell r="C1938" t="str">
            <v>製材の防虫・防蟻処理</v>
          </cell>
          <cell r="E1938" t="str">
            <v>加圧注入処理　K1＋K3処理</v>
          </cell>
          <cell r="F1938" t="str">
            <v/>
          </cell>
          <cell r="G1938" t="str">
            <v>m3</v>
          </cell>
        </row>
        <row r="1939">
          <cell r="B1939" t="str">
            <v>131-09</v>
          </cell>
          <cell r="C1939" t="str">
            <v>ルーフドレン</v>
          </cell>
          <cell r="D1939" t="str">
            <v/>
          </cell>
          <cell r="E1939" t="str">
            <v>取付手間　VP50</v>
          </cell>
          <cell r="F1939" t="str">
            <v/>
          </cell>
          <cell r="G1939" t="str">
            <v>か所</v>
          </cell>
        </row>
        <row r="1940">
          <cell r="B1940" t="str">
            <v>131-10</v>
          </cell>
          <cell r="C1940" t="str">
            <v>ルーフドレン</v>
          </cell>
          <cell r="D1940" t="str">
            <v/>
          </cell>
          <cell r="E1940" t="str">
            <v>取付手間　VP65</v>
          </cell>
          <cell r="F1940" t="str">
            <v/>
          </cell>
          <cell r="G1940" t="str">
            <v>か所</v>
          </cell>
        </row>
        <row r="1941">
          <cell r="B1941" t="str">
            <v>131-11</v>
          </cell>
          <cell r="C1941" t="str">
            <v>ルーフドレン</v>
          </cell>
          <cell r="D1941" t="str">
            <v/>
          </cell>
          <cell r="E1941" t="str">
            <v>取付手間　VP75</v>
          </cell>
          <cell r="F1941" t="str">
            <v/>
          </cell>
          <cell r="G1941" t="str">
            <v>か所</v>
          </cell>
        </row>
        <row r="1942">
          <cell r="B1942" t="str">
            <v>131-12</v>
          </cell>
          <cell r="C1942" t="str">
            <v>ルーフドレン</v>
          </cell>
          <cell r="D1942" t="str">
            <v/>
          </cell>
          <cell r="E1942" t="str">
            <v>取付手間　VP100</v>
          </cell>
          <cell r="F1942" t="str">
            <v/>
          </cell>
          <cell r="G1942" t="str">
            <v>か所</v>
          </cell>
        </row>
        <row r="1943">
          <cell r="B1943" t="str">
            <v>131-13</v>
          </cell>
          <cell r="C1943" t="str">
            <v>ルーフドレン</v>
          </cell>
          <cell r="D1943" t="str">
            <v/>
          </cell>
          <cell r="E1943" t="str">
            <v>取付手間　VP125</v>
          </cell>
          <cell r="F1943" t="str">
            <v/>
          </cell>
          <cell r="G1943" t="str">
            <v>か所</v>
          </cell>
        </row>
        <row r="1944">
          <cell r="B1944" t="str">
            <v>131-14</v>
          </cell>
        </row>
        <row r="1945">
          <cell r="B1945" t="str">
            <v>132-01</v>
          </cell>
          <cell r="C1945" t="str">
            <v>ルーフドレン</v>
          </cell>
          <cell r="D1945" t="str">
            <v/>
          </cell>
          <cell r="E1945" t="str">
            <v>取付手間　VP150</v>
          </cell>
          <cell r="F1945" t="str">
            <v/>
          </cell>
          <cell r="G1945" t="str">
            <v>か所</v>
          </cell>
        </row>
        <row r="1946">
          <cell r="B1946" t="str">
            <v>132-02</v>
          </cell>
          <cell r="C1946" t="str">
            <v>ルーフドレン</v>
          </cell>
          <cell r="D1946" t="str">
            <v/>
          </cell>
          <cell r="E1946" t="str">
            <v>取付手間　SGP 50A</v>
          </cell>
          <cell r="F1946" t="str">
            <v/>
          </cell>
          <cell r="G1946" t="str">
            <v>か所</v>
          </cell>
        </row>
        <row r="1947">
          <cell r="B1947" t="str">
            <v>132-03</v>
          </cell>
          <cell r="C1947" t="str">
            <v>ルーフドレン</v>
          </cell>
          <cell r="D1947" t="str">
            <v/>
          </cell>
          <cell r="E1947" t="str">
            <v>取付手間　SGP 65A</v>
          </cell>
          <cell r="F1947" t="str">
            <v/>
          </cell>
          <cell r="G1947" t="str">
            <v>か所</v>
          </cell>
        </row>
        <row r="1948">
          <cell r="B1948" t="str">
            <v>132-04</v>
          </cell>
          <cell r="C1948" t="str">
            <v>ルーフドレン</v>
          </cell>
          <cell r="D1948" t="str">
            <v/>
          </cell>
          <cell r="E1948" t="str">
            <v>取付手間　SGP 80A</v>
          </cell>
          <cell r="F1948" t="str">
            <v/>
          </cell>
          <cell r="G1948" t="str">
            <v>か所</v>
          </cell>
        </row>
        <row r="1949">
          <cell r="B1949" t="str">
            <v>132-05</v>
          </cell>
          <cell r="C1949" t="str">
            <v>ルーフドレン</v>
          </cell>
          <cell r="D1949" t="str">
            <v/>
          </cell>
          <cell r="E1949" t="str">
            <v>取付手間　SGP 100A</v>
          </cell>
          <cell r="F1949" t="str">
            <v/>
          </cell>
          <cell r="G1949" t="str">
            <v>か所</v>
          </cell>
        </row>
        <row r="1950">
          <cell r="B1950" t="str">
            <v>132-06</v>
          </cell>
          <cell r="C1950" t="str">
            <v>ルーフドレン</v>
          </cell>
          <cell r="D1950" t="str">
            <v/>
          </cell>
          <cell r="E1950" t="str">
            <v>取付手間　SGP 125A</v>
          </cell>
          <cell r="F1950" t="str">
            <v/>
          </cell>
          <cell r="G1950" t="str">
            <v>か所</v>
          </cell>
        </row>
        <row r="1951">
          <cell r="B1951" t="str">
            <v>132-07</v>
          </cell>
          <cell r="C1951" t="str">
            <v>ルーフドレン</v>
          </cell>
          <cell r="D1951" t="str">
            <v/>
          </cell>
          <cell r="E1951" t="str">
            <v>取付手間　SGP 150A</v>
          </cell>
          <cell r="F1951" t="str">
            <v/>
          </cell>
          <cell r="G1951" t="str">
            <v>か所</v>
          </cell>
        </row>
        <row r="1952">
          <cell r="B1952" t="str">
            <v>132-08</v>
          </cell>
          <cell r="C1952" t="str">
            <v>ルーフドレン</v>
          </cell>
          <cell r="D1952" t="str">
            <v/>
          </cell>
          <cell r="E1952" t="str">
            <v>縦形ろく屋根用 ｱｽﾌｧﾙﾄ･ｼｰﾄ防水用 VP75</v>
          </cell>
          <cell r="G1952" t="str">
            <v>か所</v>
          </cell>
        </row>
        <row r="1953">
          <cell r="B1953" t="str">
            <v>132-09</v>
          </cell>
          <cell r="C1953" t="str">
            <v>ルーフドレン</v>
          </cell>
          <cell r="D1953" t="str">
            <v/>
          </cell>
          <cell r="E1953" t="str">
            <v>縦形ろく屋根用 ｱｽﾌｧﾙﾄ･ｼｰﾄ防水用 VP100</v>
          </cell>
          <cell r="G1953" t="str">
            <v>か所</v>
          </cell>
        </row>
        <row r="1954">
          <cell r="B1954" t="str">
            <v>132-10</v>
          </cell>
          <cell r="C1954" t="str">
            <v>ルーフドレン</v>
          </cell>
          <cell r="D1954" t="str">
            <v/>
          </cell>
          <cell r="E1954" t="str">
            <v>縦形ろく屋根用 ｱｽﾌｧﾙﾄ･ｼｰﾄ防水用 VP125</v>
          </cell>
          <cell r="G1954" t="str">
            <v>か所</v>
          </cell>
        </row>
        <row r="1955">
          <cell r="B1955" t="str">
            <v>132-11</v>
          </cell>
          <cell r="C1955" t="str">
            <v>ルーフドレン</v>
          </cell>
          <cell r="D1955" t="str">
            <v/>
          </cell>
          <cell r="E1955" t="str">
            <v>縦形ろく屋根用 ｱｽﾌｧﾙﾄ･ｼｰﾄ防水用 SGP80A</v>
          </cell>
          <cell r="G1955" t="str">
            <v>か所</v>
          </cell>
        </row>
        <row r="1956">
          <cell r="B1956" t="str">
            <v>132-12</v>
          </cell>
          <cell r="C1956" t="str">
            <v>ルーフドレン</v>
          </cell>
          <cell r="D1956" t="str">
            <v/>
          </cell>
          <cell r="E1956" t="str">
            <v>縦形ろく屋根用 ｱｽﾌｧﾙﾄ･ｼｰﾄ防水用 SGP100A</v>
          </cell>
          <cell r="G1956" t="str">
            <v>か所</v>
          </cell>
        </row>
        <row r="1957">
          <cell r="B1957" t="str">
            <v>132-13</v>
          </cell>
          <cell r="C1957" t="str">
            <v>ルーフドレン</v>
          </cell>
          <cell r="D1957" t="str">
            <v/>
          </cell>
          <cell r="E1957" t="str">
            <v>縦形ろく屋根用 ｱｽﾌｧﾙﾄ･ｼｰﾄ防水用 SGP125A</v>
          </cell>
          <cell r="G1957" t="str">
            <v>か所</v>
          </cell>
        </row>
        <row r="1958">
          <cell r="B1958" t="str">
            <v>132-14</v>
          </cell>
          <cell r="C1958" t="str">
            <v>ルーフドレン</v>
          </cell>
          <cell r="D1958" t="str">
            <v/>
          </cell>
          <cell r="E1958" t="str">
            <v>縦形ろく屋根用 ｱｽﾌｧﾙﾄ･ｼｰﾄ防水用 SGP150A</v>
          </cell>
          <cell r="G1958" t="str">
            <v>か所</v>
          </cell>
        </row>
        <row r="1959">
          <cell r="B1959" t="str">
            <v>133-01</v>
          </cell>
          <cell r="C1959" t="str">
            <v>ルーフドレン</v>
          </cell>
          <cell r="D1959" t="str">
            <v/>
          </cell>
          <cell r="E1959" t="str">
            <v>横形ろく屋根用 ｱｽﾌｧﾙﾄ･ｼｰﾄ防水用 SGP80A</v>
          </cell>
          <cell r="G1959" t="str">
            <v>か所</v>
          </cell>
        </row>
        <row r="1960">
          <cell r="B1960" t="str">
            <v>133-02</v>
          </cell>
          <cell r="C1960" t="str">
            <v>ルーフドレン</v>
          </cell>
          <cell r="D1960" t="str">
            <v/>
          </cell>
          <cell r="E1960" t="str">
            <v>横形ろく屋根用 ｱｽﾌｧﾙﾄ･ｼｰﾄ防水用 SGP100A</v>
          </cell>
          <cell r="G1960" t="str">
            <v>か所</v>
          </cell>
        </row>
        <row r="1961">
          <cell r="B1961" t="str">
            <v>133-03</v>
          </cell>
          <cell r="C1961" t="str">
            <v>ルーフドレン</v>
          </cell>
          <cell r="D1961" t="str">
            <v/>
          </cell>
          <cell r="E1961" t="str">
            <v>横形ろく屋根用 ｱｽﾌｧﾙﾄ･ｼｰﾄ防水用 SGP125A</v>
          </cell>
          <cell r="G1961" t="str">
            <v>か所</v>
          </cell>
        </row>
        <row r="1962">
          <cell r="B1962" t="str">
            <v>133-04</v>
          </cell>
          <cell r="C1962" t="str">
            <v>ルーフドレン</v>
          </cell>
          <cell r="D1962" t="str">
            <v/>
          </cell>
          <cell r="E1962" t="str">
            <v>横形ろく屋根用 ｱｽﾌｧﾙﾄ･ｼｰﾄ防水用 SGP150A</v>
          </cell>
          <cell r="G1962" t="str">
            <v>か所</v>
          </cell>
        </row>
        <row r="1963">
          <cell r="B1963" t="str">
            <v>133-05</v>
          </cell>
          <cell r="C1963" t="str">
            <v>ルーフドレン</v>
          </cell>
          <cell r="D1963" t="str">
            <v/>
          </cell>
          <cell r="E1963" t="str">
            <v>ﾊﾞﾙｺﾆｰ中継用 塗膜･ﾓﾙﾀﾙ防水用 VP50</v>
          </cell>
          <cell r="G1963" t="str">
            <v>か所</v>
          </cell>
        </row>
        <row r="1964">
          <cell r="B1964" t="str">
            <v>133-06</v>
          </cell>
          <cell r="C1964" t="str">
            <v>ルーフドレン</v>
          </cell>
          <cell r="D1964" t="str">
            <v/>
          </cell>
          <cell r="E1964" t="str">
            <v>ﾊﾞﾙｺﾆｰ中継用 塗膜･ﾓﾙﾀﾙ防水用 VP75</v>
          </cell>
          <cell r="G1964" t="str">
            <v>か所</v>
          </cell>
        </row>
        <row r="1965">
          <cell r="B1965" t="str">
            <v>133-07</v>
          </cell>
          <cell r="C1965" t="str">
            <v>ルーフドレン</v>
          </cell>
          <cell r="D1965" t="str">
            <v/>
          </cell>
          <cell r="E1965" t="str">
            <v>ﾊﾞﾙｺﾆｰ中継用 塗膜･ﾓﾙﾀﾙ防水用 VP100</v>
          </cell>
          <cell r="G1965" t="str">
            <v>か所</v>
          </cell>
        </row>
        <row r="1966">
          <cell r="B1966" t="str">
            <v>133-08</v>
          </cell>
          <cell r="C1966" t="str">
            <v>ルーフドレン</v>
          </cell>
          <cell r="D1966" t="str">
            <v/>
          </cell>
          <cell r="E1966" t="str">
            <v>ﾊﾞﾙｺﾆｰ中継用 塗膜･ﾓﾙﾀﾙ防水用 SGP 50A</v>
          </cell>
          <cell r="G1966" t="str">
            <v>か所</v>
          </cell>
        </row>
        <row r="1967">
          <cell r="B1967" t="str">
            <v>133-09</v>
          </cell>
          <cell r="C1967" t="str">
            <v>ルーフドレン</v>
          </cell>
          <cell r="D1967" t="str">
            <v/>
          </cell>
          <cell r="E1967" t="str">
            <v>ﾊﾞﾙｺﾆｰ中継用 塗膜･ﾓﾙﾀﾙ防水用 SGP 80A</v>
          </cell>
          <cell r="G1967" t="str">
            <v>か所</v>
          </cell>
        </row>
        <row r="1968">
          <cell r="B1968" t="str">
            <v>133-10</v>
          </cell>
          <cell r="C1968" t="str">
            <v>ルーフドレン</v>
          </cell>
          <cell r="D1968" t="str">
            <v/>
          </cell>
          <cell r="E1968" t="str">
            <v>ﾊﾞﾙｺﾆｰ中継用 塗膜･ﾓﾙﾀﾙ防水用 SGP 100A</v>
          </cell>
          <cell r="G1968" t="str">
            <v>か所</v>
          </cell>
        </row>
        <row r="1969">
          <cell r="B1969" t="str">
            <v>133-11</v>
          </cell>
          <cell r="C1969" t="str">
            <v>ルーフドレン</v>
          </cell>
          <cell r="D1969" t="str">
            <v/>
          </cell>
          <cell r="E1969" t="str">
            <v>ﾊﾞﾙｺﾆｰ用 塗膜･ﾓﾙﾀﾙ防水用 VP50</v>
          </cell>
          <cell r="G1969" t="str">
            <v>か所</v>
          </cell>
        </row>
        <row r="1970">
          <cell r="B1970" t="str">
            <v>133-12</v>
          </cell>
          <cell r="C1970" t="str">
            <v>ルーフドレン</v>
          </cell>
          <cell r="D1970" t="str">
            <v/>
          </cell>
          <cell r="E1970" t="str">
            <v>ﾊﾞﾙｺﾆｰ用 塗膜･ﾓﾙﾀﾙ防水用 VP75</v>
          </cell>
          <cell r="G1970" t="str">
            <v>か所</v>
          </cell>
        </row>
        <row r="1971">
          <cell r="B1971" t="str">
            <v>133-13</v>
          </cell>
          <cell r="C1971" t="str">
            <v>ルーフドレン</v>
          </cell>
          <cell r="D1971" t="str">
            <v/>
          </cell>
          <cell r="E1971" t="str">
            <v>ﾊﾞﾙｺﾆｰ用 塗膜･ﾓﾙﾀﾙ防水用 VP100</v>
          </cell>
          <cell r="G1971" t="str">
            <v>か所</v>
          </cell>
        </row>
        <row r="1972">
          <cell r="B1972" t="str">
            <v>133-14</v>
          </cell>
          <cell r="C1972" t="str">
            <v>ルーフドレン</v>
          </cell>
          <cell r="D1972" t="str">
            <v/>
          </cell>
          <cell r="E1972" t="str">
            <v>ﾊﾞﾙｺﾆｰ用 塗膜･ﾓﾙﾀﾙ防水用 SGP 50A</v>
          </cell>
          <cell r="G1972" t="str">
            <v>か所</v>
          </cell>
        </row>
        <row r="1973">
          <cell r="B1973" t="str">
            <v>134-01</v>
          </cell>
          <cell r="C1973" t="str">
            <v>ルーフドレン</v>
          </cell>
          <cell r="D1973" t="str">
            <v/>
          </cell>
          <cell r="E1973" t="str">
            <v>ﾊﾞﾙｺﾆｰ用 塗膜･ﾓﾙﾀﾙ防水用 SGP 80A</v>
          </cell>
          <cell r="G1973" t="str">
            <v>か所</v>
          </cell>
        </row>
        <row r="1974">
          <cell r="B1974" t="str">
            <v>134-02</v>
          </cell>
          <cell r="C1974" t="str">
            <v>ルーフドレン</v>
          </cell>
          <cell r="D1974" t="str">
            <v/>
          </cell>
          <cell r="E1974" t="str">
            <v>ﾊﾞﾙｺﾆｰ用 塗膜･ﾓﾙﾀﾙ防水用 SGP 100A</v>
          </cell>
          <cell r="G1974" t="str">
            <v>か所</v>
          </cell>
        </row>
        <row r="1975">
          <cell r="B1975" t="str">
            <v>134-03</v>
          </cell>
          <cell r="C1975" t="str">
            <v>鋼 管 と い</v>
          </cell>
          <cell r="D1975" t="str">
            <v/>
          </cell>
          <cell r="E1975" t="str">
            <v>径 50</v>
          </cell>
          <cell r="F1975" t="str">
            <v/>
          </cell>
          <cell r="G1975" t="str">
            <v>ｍ</v>
          </cell>
        </row>
        <row r="1976">
          <cell r="B1976" t="str">
            <v>134-04</v>
          </cell>
          <cell r="C1976" t="str">
            <v>鋼 管 と い</v>
          </cell>
          <cell r="D1976" t="str">
            <v/>
          </cell>
          <cell r="E1976" t="str">
            <v>径 65</v>
          </cell>
          <cell r="F1976" t="str">
            <v/>
          </cell>
          <cell r="G1976" t="str">
            <v>ｍ</v>
          </cell>
        </row>
        <row r="1977">
          <cell r="B1977" t="str">
            <v>134-05</v>
          </cell>
          <cell r="C1977" t="str">
            <v>鋼 管 と い</v>
          </cell>
          <cell r="D1977" t="str">
            <v/>
          </cell>
          <cell r="E1977" t="str">
            <v>径 80</v>
          </cell>
          <cell r="F1977" t="str">
            <v/>
          </cell>
          <cell r="G1977" t="str">
            <v>ｍ</v>
          </cell>
        </row>
        <row r="1978">
          <cell r="B1978" t="str">
            <v>134-06</v>
          </cell>
          <cell r="C1978" t="str">
            <v>鋼 管 と い</v>
          </cell>
          <cell r="D1978" t="str">
            <v/>
          </cell>
          <cell r="E1978" t="str">
            <v>径 100</v>
          </cell>
          <cell r="F1978" t="str">
            <v/>
          </cell>
          <cell r="G1978" t="str">
            <v>ｍ</v>
          </cell>
        </row>
        <row r="1979">
          <cell r="B1979" t="str">
            <v>134-07</v>
          </cell>
          <cell r="C1979" t="str">
            <v>鋼 管 と い</v>
          </cell>
          <cell r="D1979" t="str">
            <v/>
          </cell>
          <cell r="E1979" t="str">
            <v>径 125</v>
          </cell>
          <cell r="F1979" t="str">
            <v/>
          </cell>
          <cell r="G1979" t="str">
            <v>ｍ</v>
          </cell>
        </row>
        <row r="1980">
          <cell r="B1980" t="str">
            <v>134-08</v>
          </cell>
          <cell r="C1980" t="str">
            <v>鋼 管 と い</v>
          </cell>
          <cell r="D1980" t="str">
            <v/>
          </cell>
          <cell r="E1980" t="str">
            <v>径 150</v>
          </cell>
          <cell r="F1980" t="str">
            <v/>
          </cell>
          <cell r="G1980" t="str">
            <v>ｍ</v>
          </cell>
        </row>
        <row r="1981">
          <cell r="B1981" t="str">
            <v>134-09</v>
          </cell>
          <cell r="C1981" t="str">
            <v>硬質塩化ﾋﾞﾆﾙ管とい</v>
          </cell>
          <cell r="E1981" t="str">
            <v>径 50</v>
          </cell>
          <cell r="F1981" t="str">
            <v/>
          </cell>
          <cell r="G1981" t="str">
            <v>ｍ</v>
          </cell>
        </row>
        <row r="1982">
          <cell r="B1982" t="str">
            <v>134-10</v>
          </cell>
          <cell r="C1982" t="str">
            <v>硬質塩化ﾋﾞﾆﾙ管とい</v>
          </cell>
          <cell r="E1982" t="str">
            <v>径 65</v>
          </cell>
          <cell r="F1982" t="str">
            <v/>
          </cell>
          <cell r="G1982" t="str">
            <v>ｍ</v>
          </cell>
        </row>
        <row r="1983">
          <cell r="B1983" t="str">
            <v>134-11</v>
          </cell>
          <cell r="C1983" t="str">
            <v>硬質塩化ﾋﾞﾆﾙ管とい</v>
          </cell>
          <cell r="E1983" t="str">
            <v>径 75</v>
          </cell>
          <cell r="F1983" t="str">
            <v/>
          </cell>
          <cell r="G1983" t="str">
            <v>ｍ</v>
          </cell>
        </row>
        <row r="1984">
          <cell r="B1984" t="str">
            <v>134-12</v>
          </cell>
          <cell r="C1984" t="str">
            <v>硬質塩化ﾋﾞﾆﾙ管とい</v>
          </cell>
          <cell r="E1984" t="str">
            <v>径 100</v>
          </cell>
          <cell r="F1984" t="str">
            <v/>
          </cell>
          <cell r="G1984" t="str">
            <v>ｍ</v>
          </cell>
        </row>
        <row r="1985">
          <cell r="B1985" t="str">
            <v>134-13</v>
          </cell>
          <cell r="C1985" t="str">
            <v>硬質塩化ﾋﾞﾆﾙ管とい</v>
          </cell>
          <cell r="E1985" t="str">
            <v>径 125</v>
          </cell>
          <cell r="F1985" t="str">
            <v/>
          </cell>
          <cell r="G1985" t="str">
            <v>ｍ</v>
          </cell>
        </row>
        <row r="1986">
          <cell r="B1986" t="str">
            <v>134-14</v>
          </cell>
          <cell r="C1986" t="str">
            <v>硬質塩化ﾋﾞﾆﾙ管とい</v>
          </cell>
          <cell r="E1986" t="str">
            <v>径 150</v>
          </cell>
          <cell r="F1986" t="str">
            <v/>
          </cell>
          <cell r="G1986" t="str">
            <v>ｍ</v>
          </cell>
        </row>
        <row r="1987">
          <cell r="B1987" t="str">
            <v>135-01</v>
          </cell>
          <cell r="C1987" t="str">
            <v>硬質塩化ﾋﾞﾆﾙ管とい（ｶﾗｰ）</v>
          </cell>
          <cell r="E1987" t="str">
            <v>径 50</v>
          </cell>
          <cell r="F1987" t="str">
            <v/>
          </cell>
          <cell r="G1987" t="str">
            <v>ｍ</v>
          </cell>
        </row>
        <row r="1988">
          <cell r="B1988" t="str">
            <v>135-02</v>
          </cell>
          <cell r="C1988" t="str">
            <v>硬質塩化ﾋﾞﾆﾙ管とい（ｶﾗｰ）</v>
          </cell>
          <cell r="E1988" t="str">
            <v>径 65</v>
          </cell>
          <cell r="F1988" t="str">
            <v/>
          </cell>
          <cell r="G1988" t="str">
            <v>ｍ</v>
          </cell>
        </row>
        <row r="1989">
          <cell r="B1989" t="str">
            <v>135-03</v>
          </cell>
          <cell r="C1989" t="str">
            <v>硬質塩化ﾋﾞﾆﾙ管とい（ｶﾗｰ）</v>
          </cell>
          <cell r="E1989" t="str">
            <v>径 75</v>
          </cell>
          <cell r="F1989" t="str">
            <v/>
          </cell>
          <cell r="G1989" t="str">
            <v>ｍ</v>
          </cell>
        </row>
        <row r="1990">
          <cell r="B1990" t="str">
            <v>135-04</v>
          </cell>
          <cell r="C1990" t="str">
            <v>硬質塩化ﾋﾞﾆﾙ管とい（ｶﾗｰ）</v>
          </cell>
          <cell r="E1990" t="str">
            <v>径 100</v>
          </cell>
          <cell r="F1990" t="str">
            <v/>
          </cell>
          <cell r="G1990" t="str">
            <v>ｍ</v>
          </cell>
        </row>
        <row r="1991">
          <cell r="B1991" t="str">
            <v>135-05</v>
          </cell>
          <cell r="C1991" t="str">
            <v>硬質塩化ﾋﾞﾆﾙ管とい（ｶﾗｰ）</v>
          </cell>
          <cell r="E1991" t="str">
            <v>径 125</v>
          </cell>
          <cell r="F1991" t="str">
            <v/>
          </cell>
          <cell r="G1991" t="str">
            <v>ｍ</v>
          </cell>
        </row>
        <row r="1992">
          <cell r="B1992" t="str">
            <v>135-06</v>
          </cell>
          <cell r="C1992" t="str">
            <v>鋼管とい掃除口</v>
          </cell>
          <cell r="E1992" t="str">
            <v>床下掃除口　径 80</v>
          </cell>
          <cell r="G1992" t="str">
            <v>か所</v>
          </cell>
        </row>
        <row r="1993">
          <cell r="B1993" t="str">
            <v>135-07</v>
          </cell>
          <cell r="C1993" t="str">
            <v>鋼管とい掃除口</v>
          </cell>
          <cell r="E1993" t="str">
            <v>床下掃除口　径 100</v>
          </cell>
          <cell r="G1993" t="str">
            <v>か所</v>
          </cell>
        </row>
        <row r="1994">
          <cell r="B1994" t="str">
            <v>135-08</v>
          </cell>
          <cell r="C1994" t="str">
            <v>鋼管とい掃除口</v>
          </cell>
          <cell r="E1994" t="str">
            <v>床下掃除口　径 125</v>
          </cell>
          <cell r="G1994" t="str">
            <v>か所</v>
          </cell>
        </row>
        <row r="1995">
          <cell r="B1995" t="str">
            <v>135-09</v>
          </cell>
          <cell r="C1995" t="str">
            <v>鋼管とい掃除口</v>
          </cell>
          <cell r="E1995" t="str">
            <v>床下掃除口　径 150</v>
          </cell>
          <cell r="G1995" t="str">
            <v>か所</v>
          </cell>
        </row>
        <row r="1996">
          <cell r="B1996" t="str">
            <v>135-10</v>
          </cell>
          <cell r="C1996" t="str">
            <v>鋼管とい掃除口</v>
          </cell>
          <cell r="E1996" t="str">
            <v>床上掃除口　径 80</v>
          </cell>
          <cell r="G1996" t="str">
            <v>か所</v>
          </cell>
        </row>
        <row r="1997">
          <cell r="B1997" t="str">
            <v>135-11</v>
          </cell>
          <cell r="C1997" t="str">
            <v>鋼管とい掃除口</v>
          </cell>
          <cell r="E1997" t="str">
            <v>床上掃除口　径 100</v>
          </cell>
          <cell r="G1997" t="str">
            <v>か所</v>
          </cell>
        </row>
        <row r="1998">
          <cell r="B1998" t="str">
            <v>135-12</v>
          </cell>
          <cell r="C1998" t="str">
            <v>鋼管とい掃除口</v>
          </cell>
          <cell r="E1998" t="str">
            <v>床上掃除口　径 125</v>
          </cell>
          <cell r="G1998" t="str">
            <v>か所</v>
          </cell>
        </row>
        <row r="1999">
          <cell r="B1999" t="str">
            <v>135-13</v>
          </cell>
          <cell r="C1999" t="str">
            <v>鋼管とい掃除口</v>
          </cell>
          <cell r="E1999" t="str">
            <v>床上掃除口　径 150</v>
          </cell>
          <cell r="G1999" t="str">
            <v>か所</v>
          </cell>
        </row>
        <row r="2000">
          <cell r="B2000" t="str">
            <v>135-14</v>
          </cell>
          <cell r="C2000" t="str">
            <v>鋼管とい防露巻き</v>
          </cell>
          <cell r="E2000" t="str">
            <v>一般の屋内露出部　径50</v>
          </cell>
          <cell r="G2000" t="str">
            <v>ｍ</v>
          </cell>
        </row>
        <row r="2001">
          <cell r="B2001" t="str">
            <v>136-01</v>
          </cell>
          <cell r="C2001" t="str">
            <v>鋼管とい防露巻き</v>
          </cell>
          <cell r="E2001" t="str">
            <v>一般の屋内露出部　径65</v>
          </cell>
          <cell r="G2001" t="str">
            <v>ｍ</v>
          </cell>
        </row>
        <row r="2002">
          <cell r="B2002" t="str">
            <v>136-02</v>
          </cell>
          <cell r="C2002" t="str">
            <v>鋼管とい防露巻き</v>
          </cell>
          <cell r="E2002" t="str">
            <v>一般の屋内露出部　径80</v>
          </cell>
          <cell r="G2002" t="str">
            <v>ｍ</v>
          </cell>
        </row>
        <row r="2003">
          <cell r="B2003" t="str">
            <v>136-03</v>
          </cell>
          <cell r="C2003" t="str">
            <v>鋼管とい防露巻き</v>
          </cell>
          <cell r="E2003" t="str">
            <v>一般の屋内露出部　径100</v>
          </cell>
          <cell r="G2003" t="str">
            <v>ｍ</v>
          </cell>
        </row>
        <row r="2004">
          <cell r="B2004" t="str">
            <v>136-04</v>
          </cell>
          <cell r="C2004" t="str">
            <v>鋼管とい防露巻き</v>
          </cell>
          <cell r="E2004" t="str">
            <v>一般の屋内露出部　径125</v>
          </cell>
          <cell r="G2004" t="str">
            <v>ｍ</v>
          </cell>
        </row>
        <row r="2005">
          <cell r="B2005" t="str">
            <v>136-05</v>
          </cell>
          <cell r="C2005" t="str">
            <v>鋼管とい防露巻き</v>
          </cell>
          <cell r="E2005" t="str">
            <v>一般の屋内露出部　径150</v>
          </cell>
          <cell r="G2005" t="str">
            <v>ｍ</v>
          </cell>
        </row>
        <row r="2006">
          <cell r="B2006" t="str">
            <v>136-06</v>
          </cell>
          <cell r="C2006" t="str">
            <v>鋼管とい防露巻き</v>
          </cell>
          <cell r="E2006" t="str">
            <v>厨房･浴室内等　径50</v>
          </cell>
          <cell r="G2006" t="str">
            <v>ｍ</v>
          </cell>
        </row>
        <row r="2007">
          <cell r="B2007" t="str">
            <v>136-07</v>
          </cell>
          <cell r="C2007" t="str">
            <v>鋼管とい防露巻き</v>
          </cell>
          <cell r="E2007" t="str">
            <v>厨房･浴室内等　径65</v>
          </cell>
          <cell r="G2007" t="str">
            <v>ｍ</v>
          </cell>
        </row>
        <row r="2008">
          <cell r="B2008" t="str">
            <v>136-08</v>
          </cell>
          <cell r="C2008" t="str">
            <v>鋼管とい防露巻き</v>
          </cell>
          <cell r="E2008" t="str">
            <v>厨房･浴室内等　径80</v>
          </cell>
          <cell r="G2008" t="str">
            <v>ｍ</v>
          </cell>
        </row>
        <row r="2009">
          <cell r="B2009" t="str">
            <v>136-09</v>
          </cell>
          <cell r="C2009" t="str">
            <v>鋼管とい防露巻き</v>
          </cell>
          <cell r="E2009" t="str">
            <v>厨房･浴室内等　径100</v>
          </cell>
          <cell r="G2009" t="str">
            <v>ｍ</v>
          </cell>
        </row>
        <row r="2010">
          <cell r="B2010" t="str">
            <v>136-10</v>
          </cell>
          <cell r="C2010" t="str">
            <v>鋼管とい防露巻き</v>
          </cell>
          <cell r="E2010" t="str">
            <v>厨房･浴室内等　径125</v>
          </cell>
          <cell r="G2010" t="str">
            <v>ｍ</v>
          </cell>
        </row>
        <row r="2011">
          <cell r="B2011" t="str">
            <v>136-11</v>
          </cell>
          <cell r="C2011" t="str">
            <v>鋼管とい防露巻き</v>
          </cell>
          <cell r="E2011" t="str">
            <v>厨房･浴室内等　径150</v>
          </cell>
          <cell r="G2011" t="str">
            <v>ｍ</v>
          </cell>
        </row>
        <row r="2012">
          <cell r="B2012" t="str">
            <v>136-12</v>
          </cell>
          <cell r="C2012" t="str">
            <v>鋼管とい防露巻き(一般の屋内露出部塗装なし)</v>
          </cell>
          <cell r="E2012" t="str">
            <v>径 50</v>
          </cell>
          <cell r="G2012" t="str">
            <v>ｍ</v>
          </cell>
        </row>
        <row r="2013">
          <cell r="B2013" t="str">
            <v>136-13</v>
          </cell>
          <cell r="C2013" t="str">
            <v>鋼管とい防露巻き(一般の屋内露出部塗装なし)</v>
          </cell>
          <cell r="E2013" t="str">
            <v>径 65</v>
          </cell>
          <cell r="G2013" t="str">
            <v>ｍ</v>
          </cell>
        </row>
        <row r="2014">
          <cell r="B2014" t="str">
            <v>136-14</v>
          </cell>
          <cell r="C2014" t="str">
            <v>鋼管とい防露巻き(一般の屋内露出部塗装なし)</v>
          </cell>
          <cell r="E2014" t="str">
            <v>径 80</v>
          </cell>
          <cell r="G2014" t="str">
            <v>ｍ</v>
          </cell>
        </row>
        <row r="2015">
          <cell r="B2015" t="str">
            <v>137-01</v>
          </cell>
          <cell r="C2015" t="str">
            <v>鋼管とい防露巻き(一般の屋内露出部塗装なし)</v>
          </cell>
          <cell r="E2015" t="str">
            <v>径 100</v>
          </cell>
          <cell r="G2015" t="str">
            <v>ｍ</v>
          </cell>
        </row>
        <row r="2016">
          <cell r="B2016" t="str">
            <v>137-02</v>
          </cell>
          <cell r="C2016" t="str">
            <v>鋼管とい防露巻き(一般の屋内露出部塗装なし)</v>
          </cell>
          <cell r="E2016" t="str">
            <v>径 125</v>
          </cell>
          <cell r="G2016" t="str">
            <v>ｍ</v>
          </cell>
        </row>
        <row r="2017">
          <cell r="B2017" t="str">
            <v>137-03</v>
          </cell>
          <cell r="C2017" t="str">
            <v>鋼管とい防露巻き(一般の屋内露出部塗装なし)</v>
          </cell>
          <cell r="E2017" t="str">
            <v>径 150</v>
          </cell>
          <cell r="G2017" t="str">
            <v>ｍ</v>
          </cell>
        </row>
        <row r="2018">
          <cell r="B2018" t="str">
            <v>137-04</v>
          </cell>
          <cell r="C2018" t="str">
            <v>鋼管とい防露巻き(一般の屋内露出部)</v>
          </cell>
          <cell r="E2018" t="str">
            <v>径 50</v>
          </cell>
          <cell r="G2018" t="str">
            <v>ｍ</v>
          </cell>
        </row>
        <row r="2019">
          <cell r="B2019" t="str">
            <v>137-05</v>
          </cell>
          <cell r="C2019" t="str">
            <v>鋼管とい防露巻き(一般の屋内露出部)</v>
          </cell>
          <cell r="E2019" t="str">
            <v>径 65</v>
          </cell>
          <cell r="G2019" t="str">
            <v>ｍ</v>
          </cell>
        </row>
        <row r="2020">
          <cell r="B2020" t="str">
            <v>137-06</v>
          </cell>
          <cell r="C2020" t="str">
            <v>鋼管とい防露巻き(一般の屋内露出部)</v>
          </cell>
          <cell r="E2020" t="str">
            <v>径 80</v>
          </cell>
          <cell r="G2020" t="str">
            <v>ｍ</v>
          </cell>
        </row>
        <row r="2021">
          <cell r="B2021" t="str">
            <v>137-07</v>
          </cell>
          <cell r="C2021" t="str">
            <v>鋼管とい防露巻き(一般の屋内露出部)</v>
          </cell>
          <cell r="E2021" t="str">
            <v>径 100</v>
          </cell>
          <cell r="G2021" t="str">
            <v>ｍ</v>
          </cell>
        </row>
        <row r="2022">
          <cell r="B2022" t="str">
            <v>137-08</v>
          </cell>
          <cell r="C2022" t="str">
            <v>鋼管とい防露巻き(一般の屋内露出部)</v>
          </cell>
          <cell r="E2022" t="str">
            <v>径 125</v>
          </cell>
          <cell r="G2022" t="str">
            <v>ｍ</v>
          </cell>
        </row>
        <row r="2023">
          <cell r="B2023" t="str">
            <v>137-09</v>
          </cell>
          <cell r="C2023" t="str">
            <v>鋼管とい防露巻き(一般の屋内露出部)</v>
          </cell>
          <cell r="E2023" t="str">
            <v>径 150</v>
          </cell>
          <cell r="G2023" t="str">
            <v>ｍ</v>
          </cell>
        </row>
        <row r="2024">
          <cell r="B2024" t="str">
            <v>137-10</v>
          </cell>
          <cell r="C2024" t="str">
            <v>鋼管とい塗装</v>
          </cell>
          <cell r="D2024" t="str">
            <v/>
          </cell>
          <cell r="E2024" t="str">
            <v>径 50</v>
          </cell>
          <cell r="F2024" t="str">
            <v/>
          </cell>
          <cell r="G2024" t="str">
            <v>ｍ</v>
          </cell>
        </row>
        <row r="2025">
          <cell r="B2025" t="str">
            <v>137-11</v>
          </cell>
          <cell r="C2025" t="str">
            <v>鋼管とい塗装</v>
          </cell>
          <cell r="D2025" t="str">
            <v/>
          </cell>
          <cell r="E2025" t="str">
            <v>径 65</v>
          </cell>
          <cell r="F2025" t="str">
            <v/>
          </cell>
          <cell r="G2025" t="str">
            <v>ｍ</v>
          </cell>
        </row>
        <row r="2026">
          <cell r="B2026" t="str">
            <v>137-12</v>
          </cell>
          <cell r="C2026" t="str">
            <v>鋼管とい塗装</v>
          </cell>
          <cell r="D2026" t="str">
            <v/>
          </cell>
          <cell r="E2026" t="str">
            <v>径 80</v>
          </cell>
          <cell r="F2026" t="str">
            <v/>
          </cell>
          <cell r="G2026" t="str">
            <v>ｍ</v>
          </cell>
        </row>
        <row r="2027">
          <cell r="B2027" t="str">
            <v>137-13</v>
          </cell>
          <cell r="C2027" t="str">
            <v>鋼管とい塗装</v>
          </cell>
          <cell r="D2027" t="str">
            <v/>
          </cell>
          <cell r="E2027" t="str">
            <v>径 100</v>
          </cell>
          <cell r="F2027" t="str">
            <v/>
          </cell>
          <cell r="G2027" t="str">
            <v>ｍ</v>
          </cell>
        </row>
        <row r="2028">
          <cell r="B2028" t="str">
            <v>137-14</v>
          </cell>
          <cell r="C2028" t="str">
            <v>鋼管とい塗装</v>
          </cell>
          <cell r="D2028" t="str">
            <v/>
          </cell>
          <cell r="E2028" t="str">
            <v>径 125</v>
          </cell>
          <cell r="F2028" t="str">
            <v/>
          </cell>
          <cell r="G2028" t="str">
            <v>ｍ</v>
          </cell>
        </row>
        <row r="2029">
          <cell r="B2029" t="str">
            <v>138-01</v>
          </cell>
          <cell r="C2029" t="str">
            <v>鋼管とい塗装</v>
          </cell>
          <cell r="D2029" t="str">
            <v/>
          </cell>
          <cell r="E2029" t="str">
            <v>径 150</v>
          </cell>
          <cell r="F2029" t="str">
            <v/>
          </cell>
          <cell r="G2029" t="str">
            <v>ｍ</v>
          </cell>
        </row>
        <row r="2030">
          <cell r="B2030" t="str">
            <v>138-02</v>
          </cell>
          <cell r="C2030" t="str">
            <v>県産赤瓦</v>
          </cell>
          <cell r="D2030" t="str">
            <v/>
          </cell>
          <cell r="E2030" t="str">
            <v>Ｓ型瓦</v>
          </cell>
          <cell r="F2030" t="str">
            <v/>
          </cell>
          <cell r="G2030" t="str">
            <v>㎡</v>
          </cell>
        </row>
        <row r="2031">
          <cell r="B2031" t="str">
            <v>138-03</v>
          </cell>
          <cell r="C2031" t="str">
            <v>県産赤瓦</v>
          </cell>
          <cell r="D2031" t="str">
            <v/>
          </cell>
          <cell r="E2031" t="str">
            <v>断熱瓦</v>
          </cell>
          <cell r="F2031" t="str">
            <v/>
          </cell>
          <cell r="G2031" t="str">
            <v>㎡</v>
          </cell>
        </row>
        <row r="2032">
          <cell r="B2032" t="str">
            <v>138-04</v>
          </cell>
          <cell r="C2032" t="str">
            <v>県産赤瓦</v>
          </cell>
          <cell r="D2032" t="str">
            <v/>
          </cell>
          <cell r="E2032" t="str">
            <v>在来瓦</v>
          </cell>
          <cell r="F2032" t="str">
            <v/>
          </cell>
          <cell r="G2032" t="str">
            <v>㎡</v>
          </cell>
        </row>
        <row r="2033">
          <cell r="B2033" t="str">
            <v>138-05</v>
          </cell>
          <cell r="C2033" t="str">
            <v>階段手すり</v>
          </cell>
          <cell r="E2033" t="str">
            <v>φ40 樹脂製 壁付</v>
          </cell>
          <cell r="G2033" t="str">
            <v>ｍ</v>
          </cell>
        </row>
        <row r="2034">
          <cell r="B2034" t="str">
            <v>138-06</v>
          </cell>
          <cell r="C2034" t="str">
            <v>階段手すり</v>
          </cell>
          <cell r="E2034" t="str">
            <v>φ40 溶融亜鉛ﾒｯｷ仕上げ 壁付</v>
          </cell>
          <cell r="G2034" t="str">
            <v>ｍ</v>
          </cell>
        </row>
        <row r="2035">
          <cell r="B2035" t="str">
            <v>138-07</v>
          </cell>
          <cell r="C2035" t="str">
            <v>階段手すり</v>
          </cell>
          <cell r="E2035" t="str">
            <v>φ40 ｽﾃﾝﾚｽ製 壁付</v>
          </cell>
          <cell r="G2035" t="str">
            <v>ｍ</v>
          </cell>
        </row>
        <row r="2036">
          <cell r="B2036" t="str">
            <v>138-08</v>
          </cell>
          <cell r="C2036" t="str">
            <v>階段手すり</v>
          </cell>
          <cell r="E2036" t="str">
            <v>φ40 ｱﾙﾐ製 壁付</v>
          </cell>
          <cell r="G2036" t="str">
            <v>ｍ</v>
          </cell>
        </row>
        <row r="2037">
          <cell r="B2037" t="str">
            <v>138-09</v>
          </cell>
          <cell r="C2037" t="str">
            <v>天井ｲﾝｻｰﾄ取り付け</v>
          </cell>
          <cell r="E2037" t="str">
            <v>一般用</v>
          </cell>
          <cell r="G2037" t="str">
            <v>㎡</v>
          </cell>
        </row>
        <row r="2038">
          <cell r="B2038" t="str">
            <v>138-10</v>
          </cell>
          <cell r="C2038" t="str">
            <v>天井ｲﾝｻｰﾄ取り付け</v>
          </cell>
          <cell r="E2038" t="str">
            <v>ﾃﾞｯｷ用</v>
          </cell>
          <cell r="G2038" t="str">
            <v>㎡</v>
          </cell>
        </row>
        <row r="2039">
          <cell r="B2039" t="str">
            <v>138-11</v>
          </cell>
          <cell r="C2039" t="str">
            <v>マンホールふた</v>
          </cell>
          <cell r="D2039" t="str">
            <v/>
          </cell>
          <cell r="E2039" t="str">
            <v>取付手間 内径400</v>
          </cell>
          <cell r="F2039" t="str">
            <v/>
          </cell>
          <cell r="G2039" t="str">
            <v>か所</v>
          </cell>
        </row>
        <row r="2040">
          <cell r="B2040" t="str">
            <v>138-12</v>
          </cell>
        </row>
        <row r="2041">
          <cell r="B2041" t="str">
            <v>138-13</v>
          </cell>
        </row>
        <row r="2042">
          <cell r="B2042" t="str">
            <v>138-14</v>
          </cell>
        </row>
        <row r="2043">
          <cell r="B2043" t="str">
            <v>139-01</v>
          </cell>
          <cell r="C2043" t="str">
            <v>マンホールふた</v>
          </cell>
          <cell r="D2043" t="str">
            <v/>
          </cell>
          <cell r="E2043" t="str">
            <v>取付手間 内径450</v>
          </cell>
          <cell r="F2043" t="str">
            <v/>
          </cell>
          <cell r="G2043" t="str">
            <v>か所</v>
          </cell>
        </row>
        <row r="2044">
          <cell r="B2044" t="str">
            <v>139-02</v>
          </cell>
          <cell r="C2044" t="str">
            <v>マンホールふた</v>
          </cell>
          <cell r="D2044" t="str">
            <v/>
          </cell>
          <cell r="E2044" t="str">
            <v>取付手間 内径500</v>
          </cell>
          <cell r="F2044" t="str">
            <v/>
          </cell>
          <cell r="G2044" t="str">
            <v>か所</v>
          </cell>
        </row>
        <row r="2045">
          <cell r="B2045" t="str">
            <v>139-03</v>
          </cell>
          <cell r="C2045" t="str">
            <v>マンホールふた</v>
          </cell>
          <cell r="D2045" t="str">
            <v/>
          </cell>
          <cell r="E2045" t="str">
            <v>取付手間 内径600</v>
          </cell>
          <cell r="F2045" t="str">
            <v/>
          </cell>
          <cell r="G2045" t="str">
            <v>か所</v>
          </cell>
        </row>
        <row r="2046">
          <cell r="B2046" t="str">
            <v>139-04</v>
          </cell>
          <cell r="C2046" t="str">
            <v>マンホールふた</v>
          </cell>
          <cell r="E2046" t="str">
            <v>水封形 50KN（T-20） 内径400</v>
          </cell>
          <cell r="G2046" t="str">
            <v>か所</v>
          </cell>
        </row>
        <row r="2047">
          <cell r="B2047" t="str">
            <v>139-05</v>
          </cell>
          <cell r="C2047" t="str">
            <v>マンホールふた</v>
          </cell>
          <cell r="E2047" t="str">
            <v>水封形 50KN（T-20） 内径450</v>
          </cell>
          <cell r="G2047" t="str">
            <v>か所</v>
          </cell>
        </row>
        <row r="2048">
          <cell r="B2048" t="str">
            <v>139-06</v>
          </cell>
          <cell r="C2048" t="str">
            <v>マンホールふた</v>
          </cell>
          <cell r="E2048" t="str">
            <v>水封形 50KN（T-20） 内径500</v>
          </cell>
          <cell r="G2048" t="str">
            <v>か所</v>
          </cell>
        </row>
        <row r="2049">
          <cell r="B2049" t="str">
            <v>139-07</v>
          </cell>
          <cell r="C2049" t="str">
            <v>マンホールふた</v>
          </cell>
          <cell r="E2049" t="str">
            <v>水封形 50KN（T-20） 内径600</v>
          </cell>
          <cell r="G2049" t="str">
            <v>か所</v>
          </cell>
        </row>
        <row r="2050">
          <cell r="B2050" t="str">
            <v>139-08</v>
          </cell>
          <cell r="C2050" t="str">
            <v>マンホールふた</v>
          </cell>
          <cell r="E2050" t="str">
            <v>水封形 15KN（T-6） 内径400</v>
          </cell>
          <cell r="G2050" t="str">
            <v>か所</v>
          </cell>
        </row>
        <row r="2051">
          <cell r="B2051" t="str">
            <v>139-09</v>
          </cell>
          <cell r="C2051" t="str">
            <v>マンホールふた</v>
          </cell>
          <cell r="E2051" t="str">
            <v>水封形 15KN（T-6） 内径450</v>
          </cell>
          <cell r="G2051" t="str">
            <v>か所</v>
          </cell>
        </row>
        <row r="2052">
          <cell r="B2052" t="str">
            <v>139-10</v>
          </cell>
          <cell r="C2052" t="str">
            <v>マンホールふた</v>
          </cell>
          <cell r="E2052" t="str">
            <v>水封形 15KN（T-6） 内径500</v>
          </cell>
          <cell r="G2052" t="str">
            <v>か所</v>
          </cell>
        </row>
        <row r="2053">
          <cell r="B2053" t="str">
            <v>139-11</v>
          </cell>
          <cell r="C2053" t="str">
            <v>マンホールふた</v>
          </cell>
          <cell r="E2053" t="str">
            <v>水封形 15KN（T-6） 内径600</v>
          </cell>
          <cell r="G2053" t="str">
            <v>か所</v>
          </cell>
        </row>
        <row r="2054">
          <cell r="B2054" t="str">
            <v>139-12</v>
          </cell>
          <cell r="C2054" t="str">
            <v>マンホールふた</v>
          </cell>
          <cell r="E2054" t="str">
            <v>水封形 5KN（T-2） 内径400</v>
          </cell>
          <cell r="G2054" t="str">
            <v>か所</v>
          </cell>
        </row>
        <row r="2055">
          <cell r="B2055" t="str">
            <v>139-13</v>
          </cell>
          <cell r="C2055" t="str">
            <v>マンホールふた</v>
          </cell>
          <cell r="E2055" t="str">
            <v>水封形 5KN（T-2） 内径450</v>
          </cell>
          <cell r="G2055" t="str">
            <v>か所</v>
          </cell>
        </row>
        <row r="2056">
          <cell r="B2056" t="str">
            <v>139-14</v>
          </cell>
          <cell r="C2056" t="str">
            <v>マンホールふた</v>
          </cell>
          <cell r="E2056" t="str">
            <v>水封形 5KN（T-2） 内径500</v>
          </cell>
          <cell r="G2056" t="str">
            <v>か所</v>
          </cell>
        </row>
        <row r="2057">
          <cell r="B2057" t="str">
            <v>140-01</v>
          </cell>
          <cell r="C2057" t="str">
            <v>マンホールふた</v>
          </cell>
          <cell r="E2057" t="str">
            <v>水封形 5KN（T-2） 内径600</v>
          </cell>
          <cell r="G2057" t="str">
            <v>か所</v>
          </cell>
        </row>
        <row r="2058">
          <cell r="B2058" t="str">
            <v>140-02</v>
          </cell>
          <cell r="C2058" t="str">
            <v>マンホールふた</v>
          </cell>
          <cell r="E2058" t="str">
            <v>簡易密閉形(ﾊﾟｯｷﾝ式) 50KN（T-20） 内径400</v>
          </cell>
          <cell r="G2058" t="str">
            <v>か所</v>
          </cell>
        </row>
        <row r="2059">
          <cell r="B2059" t="str">
            <v>140-03</v>
          </cell>
          <cell r="C2059" t="str">
            <v>マンホールふた</v>
          </cell>
          <cell r="E2059" t="str">
            <v>簡易密閉形(ﾊﾟｯｷﾝ式) 50KN（T-20） 内径450</v>
          </cell>
          <cell r="G2059" t="str">
            <v>か所</v>
          </cell>
        </row>
        <row r="2060">
          <cell r="B2060" t="str">
            <v>140-04</v>
          </cell>
          <cell r="C2060" t="str">
            <v>マンホールふた</v>
          </cell>
          <cell r="E2060" t="str">
            <v>簡易密閉形(ﾊﾟｯｷﾝ式) 50KN（T-20） 内径500</v>
          </cell>
          <cell r="G2060" t="str">
            <v>か所</v>
          </cell>
        </row>
        <row r="2061">
          <cell r="B2061" t="str">
            <v>140-05</v>
          </cell>
          <cell r="C2061" t="str">
            <v>マンホールふた</v>
          </cell>
          <cell r="E2061" t="str">
            <v>簡易密閉形(ﾊﾟｯｷﾝ式) 50KN（T-20） 内径600</v>
          </cell>
          <cell r="G2061" t="str">
            <v>か所</v>
          </cell>
        </row>
        <row r="2062">
          <cell r="B2062" t="str">
            <v>140-06</v>
          </cell>
          <cell r="C2062" t="str">
            <v>マンホールふた</v>
          </cell>
          <cell r="E2062" t="str">
            <v>簡易密閉形(ﾊﾟｯｷﾝ式) 15KN（T-6） 内径400</v>
          </cell>
          <cell r="G2062" t="str">
            <v>か所</v>
          </cell>
        </row>
        <row r="2063">
          <cell r="B2063" t="str">
            <v>140-07</v>
          </cell>
          <cell r="C2063" t="str">
            <v>マンホールふた</v>
          </cell>
          <cell r="E2063" t="str">
            <v>簡易密閉形(ﾊﾟｯｷﾝ式) 15KN（T-6） 内径450</v>
          </cell>
          <cell r="G2063" t="str">
            <v>か所</v>
          </cell>
        </row>
        <row r="2064">
          <cell r="B2064" t="str">
            <v>140-08</v>
          </cell>
          <cell r="C2064" t="str">
            <v>マンホールふた</v>
          </cell>
          <cell r="E2064" t="str">
            <v>簡易密閉形(ﾊﾟｯｷﾝ式) 15KN（T-6） 内径500</v>
          </cell>
          <cell r="G2064" t="str">
            <v>か所</v>
          </cell>
        </row>
        <row r="2065">
          <cell r="B2065" t="str">
            <v>140-09</v>
          </cell>
          <cell r="C2065" t="str">
            <v>マンホールふた</v>
          </cell>
          <cell r="E2065" t="str">
            <v>簡易密閉形(ﾊﾟｯｷﾝ式) 15KN（T-6） 内径600</v>
          </cell>
          <cell r="G2065" t="str">
            <v>か所</v>
          </cell>
        </row>
        <row r="2066">
          <cell r="B2066" t="str">
            <v>140-10</v>
          </cell>
          <cell r="C2066" t="str">
            <v>マンホールふた</v>
          </cell>
          <cell r="E2066" t="str">
            <v>簡易密閉形(ﾊﾟｯｷﾝ式) 5KN（T-2） 内径400</v>
          </cell>
          <cell r="G2066" t="str">
            <v>か所</v>
          </cell>
        </row>
        <row r="2067">
          <cell r="B2067" t="str">
            <v>140-11</v>
          </cell>
          <cell r="C2067" t="str">
            <v>マンホールふた</v>
          </cell>
          <cell r="E2067" t="str">
            <v>簡易密閉形(ﾊﾟｯｷﾝ式) 5KN（T-2） 内径450</v>
          </cell>
          <cell r="G2067" t="str">
            <v>か所</v>
          </cell>
        </row>
        <row r="2068">
          <cell r="B2068" t="str">
            <v>140-12</v>
          </cell>
          <cell r="C2068" t="str">
            <v>マンホールふた</v>
          </cell>
          <cell r="E2068" t="str">
            <v>簡易密閉形(ﾊﾟｯｷﾝ式) 5KN（T-2） 内径500</v>
          </cell>
          <cell r="G2068" t="str">
            <v>か所</v>
          </cell>
        </row>
        <row r="2069">
          <cell r="B2069" t="str">
            <v>140-13</v>
          </cell>
          <cell r="C2069" t="str">
            <v>マンホールふた</v>
          </cell>
          <cell r="E2069" t="str">
            <v>簡易密閉形(ﾊﾟｯｷﾝ式) 5KN（T-2） 内径600</v>
          </cell>
          <cell r="G2069" t="str">
            <v>か所</v>
          </cell>
        </row>
        <row r="2070">
          <cell r="B2070" t="str">
            <v>140-14</v>
          </cell>
          <cell r="C2070" t="str">
            <v>マンホールふた</v>
          </cell>
          <cell r="E2070" t="str">
            <v>密閉形(ﾃ-ﾊﾟｰﾊﾟｯｷﾝ式) 50KN（T-20） 内径450</v>
          </cell>
          <cell r="G2070" t="str">
            <v>か所</v>
          </cell>
        </row>
        <row r="2071">
          <cell r="B2071" t="str">
            <v>141-01</v>
          </cell>
          <cell r="C2071" t="str">
            <v>マンホールふた</v>
          </cell>
          <cell r="E2071" t="str">
            <v>密閉形(ﾃ-ﾊﾟｰﾊﾟｯｷﾝ式) 50KN（T-20） 内径500</v>
          </cell>
          <cell r="G2071" t="str">
            <v>か所</v>
          </cell>
        </row>
        <row r="2072">
          <cell r="B2072" t="str">
            <v>141-02</v>
          </cell>
          <cell r="C2072" t="str">
            <v>マンホールふた</v>
          </cell>
          <cell r="E2072" t="str">
            <v>密閉形(ﾃ-ﾊﾟｰﾊﾟｯｷﾝ式) 50KN（T-20） 内径600</v>
          </cell>
          <cell r="G2072" t="str">
            <v>か所</v>
          </cell>
        </row>
        <row r="2073">
          <cell r="B2073" t="str">
            <v>141-03</v>
          </cell>
          <cell r="C2073" t="str">
            <v>マンホールふた</v>
          </cell>
          <cell r="E2073" t="str">
            <v>密閉形(ﾃ-ﾊﾟｰﾊﾟｯｷﾝ式) 15KN（T-6） 内径450</v>
          </cell>
          <cell r="G2073" t="str">
            <v>か所</v>
          </cell>
        </row>
        <row r="2074">
          <cell r="B2074" t="str">
            <v>141-04</v>
          </cell>
          <cell r="C2074" t="str">
            <v>マンホールふた</v>
          </cell>
          <cell r="E2074" t="str">
            <v>密閉形(ﾃ-ﾊﾟｰﾊﾟｯｷﾝ式) 15KN（T-6） 内径500</v>
          </cell>
          <cell r="G2074" t="str">
            <v>か所</v>
          </cell>
        </row>
        <row r="2075">
          <cell r="B2075" t="str">
            <v>141-05</v>
          </cell>
          <cell r="C2075" t="str">
            <v>マンホールふた</v>
          </cell>
          <cell r="E2075" t="str">
            <v>密閉形(ﾃ-ﾊﾟｰﾊﾟｯｷﾝ式) 15KN（T-6） 内径600</v>
          </cell>
          <cell r="G2075" t="str">
            <v>か所</v>
          </cell>
        </row>
        <row r="2076">
          <cell r="B2076" t="str">
            <v>141-06</v>
          </cell>
          <cell r="C2076" t="str">
            <v>マンホールふた</v>
          </cell>
          <cell r="E2076" t="str">
            <v>密閉形(ﾃ-ﾊﾟｰﾊﾟｯｷﾝ式) 5KN（T-2） 内径450</v>
          </cell>
          <cell r="G2076" t="str">
            <v>か所</v>
          </cell>
        </row>
        <row r="2077">
          <cell r="B2077" t="str">
            <v>141-07</v>
          </cell>
          <cell r="C2077" t="str">
            <v>マンホールふた</v>
          </cell>
          <cell r="E2077" t="str">
            <v>密閉形(ﾃ-ﾊﾟｰﾊﾟｯｷﾝ式) 5KN（T-2） 内径500</v>
          </cell>
          <cell r="G2077" t="str">
            <v>か所</v>
          </cell>
        </row>
        <row r="2078">
          <cell r="B2078" t="str">
            <v>141-08</v>
          </cell>
          <cell r="C2078" t="str">
            <v>マンホールふた</v>
          </cell>
          <cell r="E2078" t="str">
            <v>密閉形(ﾃ-ﾊﾟｰﾊﾟｯｷﾝ式) 5KN（T-2） 内径600</v>
          </cell>
          <cell r="G2078" t="str">
            <v>か所</v>
          </cell>
        </row>
        <row r="2079">
          <cell r="B2079" t="str">
            <v>141-09</v>
          </cell>
          <cell r="C2079" t="str">
            <v>鋼製ｸﾞﾚｰﾁﾝｸﾞますふた</v>
          </cell>
          <cell r="D2079" t="str">
            <v/>
          </cell>
          <cell r="E2079" t="str">
            <v>取付手間 ます幅300</v>
          </cell>
          <cell r="F2079" t="str">
            <v/>
          </cell>
          <cell r="G2079" t="str">
            <v>か所</v>
          </cell>
        </row>
        <row r="2080">
          <cell r="B2080" t="str">
            <v>141-10</v>
          </cell>
          <cell r="C2080" t="str">
            <v>鋼製ｸﾞﾚｰﾁﾝｸﾞますふた</v>
          </cell>
          <cell r="D2080" t="str">
            <v/>
          </cell>
          <cell r="E2080" t="str">
            <v>取付手間 ます幅350</v>
          </cell>
          <cell r="F2080" t="str">
            <v/>
          </cell>
          <cell r="G2080" t="str">
            <v>か所</v>
          </cell>
        </row>
        <row r="2081">
          <cell r="B2081" t="str">
            <v>141-11</v>
          </cell>
          <cell r="C2081" t="str">
            <v>鋼製ｸﾞﾚｰﾁﾝｸﾞますふた</v>
          </cell>
          <cell r="D2081" t="str">
            <v/>
          </cell>
          <cell r="E2081" t="str">
            <v>取付手間 ます幅400</v>
          </cell>
          <cell r="F2081" t="str">
            <v/>
          </cell>
          <cell r="G2081" t="str">
            <v>か所</v>
          </cell>
        </row>
        <row r="2082">
          <cell r="B2082" t="str">
            <v>141-12</v>
          </cell>
          <cell r="C2082" t="str">
            <v>鋼製ｸﾞﾚｰﾁﾝｸﾞますふた</v>
          </cell>
          <cell r="D2082" t="str">
            <v/>
          </cell>
          <cell r="E2082" t="str">
            <v>取付手間 ます幅450</v>
          </cell>
          <cell r="F2082" t="str">
            <v/>
          </cell>
          <cell r="G2082" t="str">
            <v>か所</v>
          </cell>
        </row>
        <row r="2083">
          <cell r="B2083" t="str">
            <v>141-13</v>
          </cell>
          <cell r="C2083" t="str">
            <v>鋼製ｸﾞﾚｰﾁﾝｸﾞますふた</v>
          </cell>
          <cell r="D2083" t="str">
            <v/>
          </cell>
          <cell r="E2083" t="str">
            <v>取付手間 ます幅500</v>
          </cell>
          <cell r="F2083" t="str">
            <v/>
          </cell>
          <cell r="G2083" t="str">
            <v>か所</v>
          </cell>
        </row>
        <row r="2084">
          <cell r="B2084" t="str">
            <v>141-14</v>
          </cell>
          <cell r="C2084" t="str">
            <v>鋼製ｸﾞﾚｰﾁﾝｸﾞますふた</v>
          </cell>
          <cell r="D2084" t="str">
            <v/>
          </cell>
          <cell r="E2084" t="str">
            <v>取付手間 ます幅550</v>
          </cell>
          <cell r="F2084" t="str">
            <v/>
          </cell>
          <cell r="G2084" t="str">
            <v>か所</v>
          </cell>
        </row>
        <row r="2085">
          <cell r="B2085" t="str">
            <v>142-01</v>
          </cell>
          <cell r="C2085" t="str">
            <v>鋼製ｸﾞﾚｰﾁﾝｸﾞますふた</v>
          </cell>
          <cell r="D2085" t="str">
            <v/>
          </cell>
          <cell r="E2085" t="str">
            <v>取付手間 ます幅600</v>
          </cell>
          <cell r="F2085" t="str">
            <v/>
          </cell>
          <cell r="G2085" t="str">
            <v>か所</v>
          </cell>
        </row>
        <row r="2086">
          <cell r="B2086" t="str">
            <v>142-02</v>
          </cell>
          <cell r="C2086" t="str">
            <v>鋼製ｸﾞﾚｰﾁﾝｸﾞますふた</v>
          </cell>
          <cell r="E2086" t="str">
            <v>枠付 普通目 平型 T-2 ます幅300</v>
          </cell>
          <cell r="G2086" t="str">
            <v>か所</v>
          </cell>
        </row>
        <row r="2087">
          <cell r="B2087" t="str">
            <v>142-03</v>
          </cell>
          <cell r="C2087" t="str">
            <v>鋼製ｸﾞﾚｰﾁﾝｸﾞますふた</v>
          </cell>
          <cell r="E2087" t="str">
            <v>枠付 普通目 平型 T-2 ます幅350</v>
          </cell>
          <cell r="G2087" t="str">
            <v>か所</v>
          </cell>
        </row>
        <row r="2088">
          <cell r="B2088" t="str">
            <v>142-04</v>
          </cell>
          <cell r="C2088" t="str">
            <v>鋼製ｸﾞﾚｰﾁﾝｸﾞますふた</v>
          </cell>
          <cell r="E2088" t="str">
            <v>枠付 普通目 平型 T-2 ます幅400</v>
          </cell>
          <cell r="G2088" t="str">
            <v>か所</v>
          </cell>
        </row>
        <row r="2089">
          <cell r="B2089" t="str">
            <v>142-05</v>
          </cell>
          <cell r="C2089" t="str">
            <v>鋼製ｸﾞﾚｰﾁﾝｸﾞますふた</v>
          </cell>
          <cell r="E2089" t="str">
            <v>枠付 普通目 平型 T-2 ます幅450</v>
          </cell>
          <cell r="G2089" t="str">
            <v>か所</v>
          </cell>
        </row>
        <row r="2090">
          <cell r="B2090" t="str">
            <v>142-06</v>
          </cell>
          <cell r="C2090" t="str">
            <v>鋼製ｸﾞﾚｰﾁﾝｸﾞますふた</v>
          </cell>
          <cell r="E2090" t="str">
            <v>枠付 普通目 平型 T-2 ます幅500</v>
          </cell>
          <cell r="G2090" t="str">
            <v>か所</v>
          </cell>
        </row>
        <row r="2091">
          <cell r="B2091" t="str">
            <v>142-07</v>
          </cell>
          <cell r="C2091" t="str">
            <v>鋼製ｸﾞﾚｰﾁﾝｸﾞますふた</v>
          </cell>
          <cell r="E2091" t="str">
            <v>枠付 普通目 平型 T-2 ます幅550</v>
          </cell>
          <cell r="G2091" t="str">
            <v>か所</v>
          </cell>
        </row>
        <row r="2092">
          <cell r="B2092" t="str">
            <v>142-08</v>
          </cell>
          <cell r="C2092" t="str">
            <v>鋼製ｸﾞﾚｰﾁﾝｸﾞますふた</v>
          </cell>
          <cell r="E2092" t="str">
            <v>枠付 普通目 平型 T-2 ます幅600</v>
          </cell>
          <cell r="G2092" t="str">
            <v>か所</v>
          </cell>
        </row>
        <row r="2093">
          <cell r="B2093" t="str">
            <v>142-09</v>
          </cell>
          <cell r="C2093" t="str">
            <v>鋼製ｸﾞﾚｰﾁﾝｸﾞますふた</v>
          </cell>
          <cell r="E2093" t="str">
            <v>枠付 普通目 平型 T-6 ます幅300</v>
          </cell>
          <cell r="G2093" t="str">
            <v>か所</v>
          </cell>
        </row>
        <row r="2094">
          <cell r="B2094" t="str">
            <v>142-10</v>
          </cell>
          <cell r="C2094" t="str">
            <v>鋼製ｸﾞﾚｰﾁﾝｸﾞますふた</v>
          </cell>
          <cell r="E2094" t="str">
            <v>枠付 普通目 平型 T-6 ます幅350</v>
          </cell>
          <cell r="G2094" t="str">
            <v>か所</v>
          </cell>
        </row>
        <row r="2095">
          <cell r="B2095" t="str">
            <v>142-11</v>
          </cell>
          <cell r="C2095" t="str">
            <v>鋼製ｸﾞﾚｰﾁﾝｸﾞますふた</v>
          </cell>
          <cell r="E2095" t="str">
            <v>枠付 普通目 平型 T-6 ます幅400</v>
          </cell>
          <cell r="G2095" t="str">
            <v>か所</v>
          </cell>
        </row>
        <row r="2096">
          <cell r="B2096" t="str">
            <v>142-12</v>
          </cell>
          <cell r="C2096" t="str">
            <v>鋼製ｸﾞﾚｰﾁﾝｸﾞますふた</v>
          </cell>
          <cell r="E2096" t="str">
            <v>枠付 普通目 平型 T-6 ます幅450</v>
          </cell>
          <cell r="G2096" t="str">
            <v>か所</v>
          </cell>
        </row>
        <row r="2097">
          <cell r="B2097" t="str">
            <v>142-13</v>
          </cell>
          <cell r="C2097" t="str">
            <v>鋼製ｸﾞﾚｰﾁﾝｸﾞますふた</v>
          </cell>
          <cell r="E2097" t="str">
            <v>枠付 普通目 平型 T-6 ます幅500</v>
          </cell>
          <cell r="G2097" t="str">
            <v>か所</v>
          </cell>
        </row>
        <row r="2098">
          <cell r="B2098" t="str">
            <v>142-14</v>
          </cell>
          <cell r="C2098" t="str">
            <v>鋼製ｸﾞﾚｰﾁﾝｸﾞますふた</v>
          </cell>
          <cell r="E2098" t="str">
            <v>枠付 普通目 平型 T-6 ます幅550</v>
          </cell>
          <cell r="G2098" t="str">
            <v>か所</v>
          </cell>
        </row>
        <row r="2099">
          <cell r="B2099" t="str">
            <v>143-01</v>
          </cell>
          <cell r="C2099" t="str">
            <v>鋼製ｸﾞﾚｰﾁﾝｸﾞますふた</v>
          </cell>
          <cell r="E2099" t="str">
            <v>枠付 普通目 平型 T-6 ます幅600</v>
          </cell>
          <cell r="G2099" t="str">
            <v>か所</v>
          </cell>
        </row>
        <row r="2100">
          <cell r="B2100" t="str">
            <v>143-02</v>
          </cell>
          <cell r="C2100" t="str">
            <v>鋼製ｸﾞﾚｰﾁﾝｸﾞますふた</v>
          </cell>
          <cell r="E2100" t="str">
            <v>枠付 普通目 平型 T-14 ます幅300</v>
          </cell>
          <cell r="G2100" t="str">
            <v>か所</v>
          </cell>
        </row>
        <row r="2101">
          <cell r="B2101" t="str">
            <v>143-03</v>
          </cell>
          <cell r="C2101" t="str">
            <v>鋼製ｸﾞﾚｰﾁﾝｸﾞますふた</v>
          </cell>
          <cell r="E2101" t="str">
            <v>枠付 普通目 平型 T-14 ます幅350</v>
          </cell>
          <cell r="G2101" t="str">
            <v>か所</v>
          </cell>
        </row>
        <row r="2102">
          <cell r="B2102" t="str">
            <v>143-04</v>
          </cell>
          <cell r="C2102" t="str">
            <v>鋼製ｸﾞﾚｰﾁﾝｸﾞますふた</v>
          </cell>
          <cell r="E2102" t="str">
            <v>枠付 普通目 平型 T-14 ます幅400</v>
          </cell>
          <cell r="G2102" t="str">
            <v>か所</v>
          </cell>
        </row>
        <row r="2103">
          <cell r="B2103" t="str">
            <v>143-05</v>
          </cell>
          <cell r="C2103" t="str">
            <v>鋼製ｸﾞﾚｰﾁﾝｸﾞますふた</v>
          </cell>
          <cell r="E2103" t="str">
            <v>枠付 普通目 平型 T-14 ます幅450</v>
          </cell>
          <cell r="G2103" t="str">
            <v>か所</v>
          </cell>
        </row>
        <row r="2104">
          <cell r="B2104" t="str">
            <v>143-06</v>
          </cell>
          <cell r="C2104" t="str">
            <v>鋼製ｸﾞﾚｰﾁﾝｸﾞますふた</v>
          </cell>
          <cell r="E2104" t="str">
            <v>枠付 普通目 平型 T-14 ます幅500</v>
          </cell>
          <cell r="G2104" t="str">
            <v>か所</v>
          </cell>
        </row>
        <row r="2105">
          <cell r="B2105" t="str">
            <v>143-07</v>
          </cell>
          <cell r="C2105" t="str">
            <v>鋼製ｸﾞﾚｰﾁﾝｸﾞますふた</v>
          </cell>
          <cell r="E2105" t="str">
            <v>枠付 普通目 平型 T-14 ます幅550</v>
          </cell>
          <cell r="G2105" t="str">
            <v>か所</v>
          </cell>
        </row>
        <row r="2106">
          <cell r="B2106" t="str">
            <v>143-08</v>
          </cell>
          <cell r="C2106" t="str">
            <v>鋼製ｸﾞﾚｰﾁﾝｸﾞますふた</v>
          </cell>
          <cell r="E2106" t="str">
            <v>枠付 普通目 平型 T-14 ます幅600</v>
          </cell>
          <cell r="G2106" t="str">
            <v>か所</v>
          </cell>
        </row>
        <row r="2107">
          <cell r="B2107" t="str">
            <v>143-09</v>
          </cell>
          <cell r="C2107" t="str">
            <v>鋼製ｸﾞﾚｰﾁﾝｸﾞますふた</v>
          </cell>
          <cell r="E2107" t="str">
            <v>枠付 普通目 平型 T-20 ます幅300</v>
          </cell>
          <cell r="G2107" t="str">
            <v>か所</v>
          </cell>
        </row>
        <row r="2108">
          <cell r="B2108" t="str">
            <v>143-10</v>
          </cell>
          <cell r="C2108" t="str">
            <v>鋼製ｸﾞﾚｰﾁﾝｸﾞますふた</v>
          </cell>
          <cell r="E2108" t="str">
            <v>枠付 普通目 平型 T-20 ます幅350</v>
          </cell>
          <cell r="G2108" t="str">
            <v>か所</v>
          </cell>
        </row>
        <row r="2109">
          <cell r="B2109" t="str">
            <v>143-11</v>
          </cell>
          <cell r="C2109" t="str">
            <v>鋼製ｸﾞﾚｰﾁﾝｸﾞますふた</v>
          </cell>
          <cell r="E2109" t="str">
            <v>枠付 普通目 平型 T-20 ます幅400</v>
          </cell>
          <cell r="G2109" t="str">
            <v>か所</v>
          </cell>
        </row>
        <row r="2110">
          <cell r="B2110" t="str">
            <v>143-12</v>
          </cell>
          <cell r="C2110" t="str">
            <v>鋼製ｸﾞﾚｰﾁﾝｸﾞますふた</v>
          </cell>
          <cell r="E2110" t="str">
            <v>枠付 普通目 平型 T-20 ます幅450</v>
          </cell>
          <cell r="G2110" t="str">
            <v>か所</v>
          </cell>
        </row>
        <row r="2111">
          <cell r="B2111" t="str">
            <v>143-13</v>
          </cell>
          <cell r="C2111" t="str">
            <v>鋼製ｸﾞﾚｰﾁﾝｸﾞますふた</v>
          </cell>
          <cell r="E2111" t="str">
            <v>枠付 普通目 平型 T-20 ます幅500</v>
          </cell>
          <cell r="G2111" t="str">
            <v>か所</v>
          </cell>
        </row>
        <row r="2112">
          <cell r="B2112" t="str">
            <v>143-14</v>
          </cell>
          <cell r="C2112" t="str">
            <v>鋼製ｸﾞﾚｰﾁﾝｸﾞますふた</v>
          </cell>
          <cell r="E2112" t="str">
            <v>枠付 普通目 平型 T-20 ます幅550</v>
          </cell>
          <cell r="G2112" t="str">
            <v>か所</v>
          </cell>
        </row>
        <row r="2113">
          <cell r="B2113" t="str">
            <v>144-01</v>
          </cell>
          <cell r="C2113" t="str">
            <v>鋼製ｸﾞﾚｰﾁﾝｸﾞますふた</v>
          </cell>
          <cell r="E2113" t="str">
            <v>枠付 普通目 平型 T-20 ます幅600</v>
          </cell>
          <cell r="G2113" t="str">
            <v>か所</v>
          </cell>
        </row>
        <row r="2114">
          <cell r="B2114" t="str">
            <v>144-02</v>
          </cell>
          <cell r="C2114" t="str">
            <v>鋳鉄製ますふた</v>
          </cell>
          <cell r="D2114" t="str">
            <v/>
          </cell>
          <cell r="E2114" t="str">
            <v>取付手間 ます幅300</v>
          </cell>
          <cell r="F2114" t="str">
            <v/>
          </cell>
          <cell r="G2114" t="str">
            <v>か所</v>
          </cell>
        </row>
        <row r="2115">
          <cell r="B2115" t="str">
            <v>144-03</v>
          </cell>
          <cell r="C2115" t="str">
            <v>鋳鉄製ますふた</v>
          </cell>
          <cell r="D2115" t="str">
            <v/>
          </cell>
          <cell r="E2115" t="str">
            <v>取付手間 ます幅350</v>
          </cell>
          <cell r="F2115" t="str">
            <v/>
          </cell>
          <cell r="G2115" t="str">
            <v>か所</v>
          </cell>
        </row>
        <row r="2116">
          <cell r="B2116" t="str">
            <v>144-04</v>
          </cell>
          <cell r="C2116" t="str">
            <v>鋳鉄製ますふた</v>
          </cell>
          <cell r="D2116" t="str">
            <v/>
          </cell>
          <cell r="E2116" t="str">
            <v>取付手間 ます幅400</v>
          </cell>
          <cell r="F2116" t="str">
            <v/>
          </cell>
          <cell r="G2116" t="str">
            <v>か所</v>
          </cell>
        </row>
        <row r="2117">
          <cell r="B2117" t="str">
            <v>144-05</v>
          </cell>
          <cell r="C2117" t="str">
            <v>鋳鉄製ますふた</v>
          </cell>
          <cell r="D2117" t="str">
            <v/>
          </cell>
          <cell r="E2117" t="str">
            <v>取付手間 ます幅450</v>
          </cell>
          <cell r="F2117" t="str">
            <v/>
          </cell>
          <cell r="G2117" t="str">
            <v>か所</v>
          </cell>
        </row>
        <row r="2118">
          <cell r="B2118" t="str">
            <v>144-06</v>
          </cell>
          <cell r="C2118" t="str">
            <v>鋳鉄製ますふた</v>
          </cell>
          <cell r="E2118" t="str">
            <v>取付手間 ます幅500</v>
          </cell>
          <cell r="G2118" t="str">
            <v>か所</v>
          </cell>
        </row>
        <row r="2119">
          <cell r="B2119" t="str">
            <v>144-07</v>
          </cell>
          <cell r="C2119" t="str">
            <v>鋳鉄製ますふた</v>
          </cell>
          <cell r="E2119" t="str">
            <v>取付手間 ます幅600</v>
          </cell>
          <cell r="G2119" t="str">
            <v>か所</v>
          </cell>
        </row>
        <row r="2120">
          <cell r="B2120" t="str">
            <v>144-08</v>
          </cell>
          <cell r="C2120" t="str">
            <v>鋳鉄製ますふた</v>
          </cell>
          <cell r="E2120" t="str">
            <v>枠付 格子型 T-2（5KN） ます幅300</v>
          </cell>
          <cell r="G2120" t="str">
            <v>か所</v>
          </cell>
        </row>
        <row r="2121">
          <cell r="B2121" t="str">
            <v>144-09</v>
          </cell>
          <cell r="C2121" t="str">
            <v>鋳鉄製ますふた</v>
          </cell>
          <cell r="E2121" t="str">
            <v>枠付 格子型 T-2（5KN） ます幅350</v>
          </cell>
          <cell r="G2121" t="str">
            <v>か所</v>
          </cell>
        </row>
        <row r="2122">
          <cell r="B2122" t="str">
            <v>144-10</v>
          </cell>
          <cell r="C2122" t="str">
            <v>鋳鉄製ますふた</v>
          </cell>
          <cell r="E2122" t="str">
            <v>枠付 格子型 T-2（5KN） ます幅400</v>
          </cell>
          <cell r="G2122" t="str">
            <v>か所</v>
          </cell>
        </row>
        <row r="2123">
          <cell r="B2123" t="str">
            <v>144-11</v>
          </cell>
          <cell r="C2123" t="str">
            <v>鋳鉄製ますふた</v>
          </cell>
          <cell r="E2123" t="str">
            <v>枠付 格子型 T-2（5KN） ます幅450</v>
          </cell>
          <cell r="G2123" t="str">
            <v>か所</v>
          </cell>
        </row>
        <row r="2124">
          <cell r="B2124" t="str">
            <v>144-12</v>
          </cell>
          <cell r="C2124" t="str">
            <v>鋳鉄製ますふた</v>
          </cell>
          <cell r="E2124" t="str">
            <v>枠付 格子型 T-2（5KN） ます幅500</v>
          </cell>
          <cell r="G2124" t="str">
            <v>か所</v>
          </cell>
        </row>
        <row r="2125">
          <cell r="B2125" t="str">
            <v>144-13</v>
          </cell>
          <cell r="C2125" t="str">
            <v>鋳鉄製ますふた</v>
          </cell>
          <cell r="E2125" t="str">
            <v>枠付 格子型 T-2（5KN） ます幅600</v>
          </cell>
          <cell r="G2125" t="str">
            <v>か所</v>
          </cell>
        </row>
        <row r="2126">
          <cell r="B2126" t="str">
            <v>144-14</v>
          </cell>
          <cell r="C2126" t="str">
            <v>鋳鉄製ますふた</v>
          </cell>
          <cell r="E2126" t="str">
            <v>枠付 格子型 T-6（15KN） ます幅300</v>
          </cell>
          <cell r="G2126" t="str">
            <v>か所</v>
          </cell>
        </row>
        <row r="2127">
          <cell r="B2127" t="str">
            <v>145-01</v>
          </cell>
          <cell r="C2127" t="str">
            <v>鋳鉄製ますふた</v>
          </cell>
          <cell r="E2127" t="str">
            <v>枠付 格子型 T-6（15KN） ます幅350</v>
          </cell>
          <cell r="G2127" t="str">
            <v>か所</v>
          </cell>
        </row>
        <row r="2128">
          <cell r="B2128" t="str">
            <v>145-02</v>
          </cell>
          <cell r="C2128" t="str">
            <v>鋳鉄製ますふた</v>
          </cell>
          <cell r="E2128" t="str">
            <v>枠付 格子型 T-6（15KN） ます幅400</v>
          </cell>
          <cell r="G2128" t="str">
            <v>か所</v>
          </cell>
        </row>
        <row r="2129">
          <cell r="B2129" t="str">
            <v>145-03</v>
          </cell>
          <cell r="C2129" t="str">
            <v>鋳鉄製ますふた</v>
          </cell>
          <cell r="E2129" t="str">
            <v>枠付 格子型 T-6（15KN） ます幅450</v>
          </cell>
          <cell r="G2129" t="str">
            <v>か所</v>
          </cell>
        </row>
        <row r="2130">
          <cell r="B2130" t="str">
            <v>145-04</v>
          </cell>
          <cell r="C2130" t="str">
            <v>鋳鉄製ますふた</v>
          </cell>
          <cell r="E2130" t="str">
            <v>枠付 格子型 T-6（15KN） ます幅500</v>
          </cell>
          <cell r="G2130" t="str">
            <v>か所</v>
          </cell>
        </row>
        <row r="2131">
          <cell r="B2131" t="str">
            <v>145-05</v>
          </cell>
          <cell r="C2131" t="str">
            <v>鋳鉄製ますふた</v>
          </cell>
          <cell r="E2131" t="str">
            <v>枠付 格子型 T-6（15KN） ます幅600</v>
          </cell>
          <cell r="G2131" t="str">
            <v>か所</v>
          </cell>
        </row>
        <row r="2132">
          <cell r="B2132" t="str">
            <v>145-06</v>
          </cell>
          <cell r="C2132" t="str">
            <v>鋳鉄製ますふた</v>
          </cell>
          <cell r="E2132" t="str">
            <v>枠付 格子型 T-20（50KN） ます幅300</v>
          </cell>
          <cell r="G2132" t="str">
            <v>か所</v>
          </cell>
        </row>
        <row r="2133">
          <cell r="B2133" t="str">
            <v>145-07</v>
          </cell>
          <cell r="C2133" t="str">
            <v>鋳鉄製ますふた</v>
          </cell>
          <cell r="E2133" t="str">
            <v>枠付 格子型 T-20（50KN） ます幅350</v>
          </cell>
          <cell r="G2133" t="str">
            <v>か所</v>
          </cell>
        </row>
        <row r="2134">
          <cell r="B2134" t="str">
            <v>145-08</v>
          </cell>
          <cell r="C2134" t="str">
            <v>鋳鉄製ますふた</v>
          </cell>
          <cell r="E2134" t="str">
            <v>枠付 格子型 T-20（50KN） ます幅400</v>
          </cell>
          <cell r="G2134" t="str">
            <v>か所</v>
          </cell>
        </row>
        <row r="2135">
          <cell r="B2135" t="str">
            <v>145-09</v>
          </cell>
          <cell r="C2135" t="str">
            <v>鋳鉄製ますふた</v>
          </cell>
          <cell r="E2135" t="str">
            <v>枠付 格子型 T-20（50KN） ます幅450</v>
          </cell>
          <cell r="G2135" t="str">
            <v>か所</v>
          </cell>
        </row>
        <row r="2136">
          <cell r="B2136" t="str">
            <v>145-10</v>
          </cell>
          <cell r="C2136" t="str">
            <v>鋳鉄製ますふた</v>
          </cell>
          <cell r="E2136" t="str">
            <v>枠付 格子型 T-20（50KN） ます幅500</v>
          </cell>
          <cell r="G2136" t="str">
            <v>か所</v>
          </cell>
        </row>
        <row r="2137">
          <cell r="B2137" t="str">
            <v>145-11</v>
          </cell>
          <cell r="C2137" t="str">
            <v>鋳鉄製ますふた</v>
          </cell>
          <cell r="E2137" t="str">
            <v>枠付 格子型 T-20（50KN） ます幅600</v>
          </cell>
          <cell r="G2137" t="str">
            <v>か所</v>
          </cell>
        </row>
        <row r="2138">
          <cell r="B2138" t="str">
            <v>145-12</v>
          </cell>
          <cell r="C2138" t="str">
            <v>ｽﾃﾝﾚｽ製ｸﾞﾚｰﾁﾝｸﾞ ますふた</v>
          </cell>
          <cell r="E2138" t="str">
            <v>取付手間 ます幅300</v>
          </cell>
          <cell r="G2138" t="str">
            <v>か所</v>
          </cell>
        </row>
        <row r="2139">
          <cell r="B2139" t="str">
            <v>145-13</v>
          </cell>
          <cell r="C2139" t="str">
            <v>ｽﾃﾝﾚｽ製ｸﾞﾚｰﾁﾝｸﾞ ますふた</v>
          </cell>
          <cell r="E2139" t="str">
            <v>取付手間 ます幅350</v>
          </cell>
          <cell r="G2139" t="str">
            <v>か所</v>
          </cell>
        </row>
        <row r="2140">
          <cell r="B2140" t="str">
            <v>145-14</v>
          </cell>
          <cell r="C2140" t="str">
            <v>ｽﾃﾝﾚｽ製ｸﾞﾚｰﾁﾝｸﾞ ますふた</v>
          </cell>
          <cell r="E2140" t="str">
            <v>取付手間 ます幅400</v>
          </cell>
          <cell r="G2140" t="str">
            <v>か所</v>
          </cell>
        </row>
        <row r="2141">
          <cell r="B2141" t="str">
            <v>146-01</v>
          </cell>
          <cell r="C2141" t="str">
            <v>ｽﾃﾝﾚｽ製ｸﾞﾚｰﾁﾝｸﾞ ますふた</v>
          </cell>
          <cell r="E2141" t="str">
            <v>取付手間 ます幅450</v>
          </cell>
          <cell r="G2141" t="str">
            <v>か所</v>
          </cell>
        </row>
        <row r="2142">
          <cell r="B2142" t="str">
            <v>146-02</v>
          </cell>
          <cell r="C2142" t="str">
            <v>ｽﾃﾝﾚｽ製ｸﾞﾚｰﾁﾝｸﾞ ますふた</v>
          </cell>
          <cell r="E2142" t="str">
            <v>取付手間 ます幅500</v>
          </cell>
          <cell r="G2142" t="str">
            <v>か所</v>
          </cell>
        </row>
        <row r="2143">
          <cell r="B2143" t="str">
            <v>146-03</v>
          </cell>
          <cell r="C2143" t="str">
            <v>ｽﾃﾝﾚｽ製ｸﾞﾚｰﾁﾝｸﾞ ますふた</v>
          </cell>
          <cell r="E2143" t="str">
            <v>取付手間 ます幅550</v>
          </cell>
          <cell r="G2143" t="str">
            <v>か所</v>
          </cell>
        </row>
        <row r="2144">
          <cell r="B2144" t="str">
            <v>146-04</v>
          </cell>
          <cell r="C2144" t="str">
            <v>ｽﾃﾝﾚｽ製ｸﾞﾚｰﾁﾝｸﾞ ますふた</v>
          </cell>
          <cell r="E2144" t="str">
            <v>取付手間 ます幅600</v>
          </cell>
          <cell r="G2144" t="str">
            <v>か所</v>
          </cell>
        </row>
        <row r="2145">
          <cell r="B2145" t="str">
            <v>146-05</v>
          </cell>
          <cell r="C2145" t="str">
            <v>鋼製ｸﾞﾚｰﾁﾝｸﾞ 溝ふた</v>
          </cell>
          <cell r="D2145" t="str">
            <v/>
          </cell>
          <cell r="E2145" t="str">
            <v>枠無取付手間 ﾎﾞﾙﾄ固定無 溝幅200</v>
          </cell>
          <cell r="G2145" t="str">
            <v>ｍ</v>
          </cell>
        </row>
        <row r="2146">
          <cell r="B2146" t="str">
            <v>146-06</v>
          </cell>
          <cell r="C2146" t="str">
            <v>鋼製ｸﾞﾚｰﾁﾝｸﾞ 溝ふた</v>
          </cell>
          <cell r="D2146" t="str">
            <v/>
          </cell>
          <cell r="E2146" t="str">
            <v>枠無取付手間 ﾎﾞﾙﾄ固定無 溝幅250</v>
          </cell>
          <cell r="G2146" t="str">
            <v>ｍ</v>
          </cell>
        </row>
        <row r="2147">
          <cell r="B2147" t="str">
            <v>146-07</v>
          </cell>
          <cell r="C2147" t="str">
            <v>鋼製ｸﾞﾚｰﾁﾝｸﾞ 溝ふた</v>
          </cell>
          <cell r="D2147" t="str">
            <v/>
          </cell>
          <cell r="E2147" t="str">
            <v>枠無取付手間 ﾎﾞﾙﾄ固定無 溝幅300</v>
          </cell>
          <cell r="G2147" t="str">
            <v>ｍ</v>
          </cell>
        </row>
        <row r="2148">
          <cell r="B2148" t="str">
            <v>146-08</v>
          </cell>
          <cell r="C2148" t="str">
            <v>鋼製ｸﾞﾚｰﾁﾝｸﾞ 溝ふた</v>
          </cell>
          <cell r="D2148" t="str">
            <v/>
          </cell>
          <cell r="E2148" t="str">
            <v>枠無取付手間 ﾎﾞﾙﾄ固定無 溝幅350</v>
          </cell>
          <cell r="G2148" t="str">
            <v>ｍ</v>
          </cell>
        </row>
        <row r="2149">
          <cell r="B2149" t="str">
            <v>146-09</v>
          </cell>
          <cell r="C2149" t="str">
            <v>鋼製ｸﾞﾚｰﾁﾝｸﾞ 溝ふた</v>
          </cell>
          <cell r="D2149" t="str">
            <v/>
          </cell>
          <cell r="E2149" t="str">
            <v>枠無取付手間 ﾎﾞﾙﾄ固定無 溝幅400</v>
          </cell>
          <cell r="G2149" t="str">
            <v>ｍ</v>
          </cell>
        </row>
        <row r="2150">
          <cell r="B2150" t="str">
            <v>146-10</v>
          </cell>
          <cell r="C2150" t="str">
            <v>鋼製ｸﾞﾚｰﾁﾝｸﾞ 溝ふた</v>
          </cell>
          <cell r="D2150" t="str">
            <v/>
          </cell>
          <cell r="E2150" t="str">
            <v>枠無取付手間 ﾎﾞﾙﾄ固定無 溝幅450</v>
          </cell>
          <cell r="G2150" t="str">
            <v>ｍ</v>
          </cell>
        </row>
        <row r="2151">
          <cell r="B2151" t="str">
            <v>146-11</v>
          </cell>
          <cell r="C2151" t="str">
            <v>鋼製ｸﾞﾚｰﾁﾝｸﾞ 溝ふた</v>
          </cell>
          <cell r="D2151" t="str">
            <v/>
          </cell>
          <cell r="E2151" t="str">
            <v>枠のみ取付手間</v>
          </cell>
          <cell r="F2151" t="str">
            <v/>
          </cell>
          <cell r="G2151" t="str">
            <v>ｍ</v>
          </cell>
        </row>
        <row r="2152">
          <cell r="B2152" t="str">
            <v>146-12</v>
          </cell>
          <cell r="C2152" t="str">
            <v>鋼製ｸﾞﾚｰﾁﾝｸﾞ 溝ふた</v>
          </cell>
          <cell r="E2152" t="str">
            <v>側溝用(枠付) 普通目 平型 歩行用 ﾎﾞﾙﾄ固定無 溝幅200</v>
          </cell>
          <cell r="G2152" t="str">
            <v>ｍ</v>
          </cell>
        </row>
        <row r="2153">
          <cell r="B2153" t="str">
            <v>146-13</v>
          </cell>
          <cell r="C2153" t="str">
            <v>鋼製ｸﾞﾚｰﾁﾝｸﾞ 溝ふた</v>
          </cell>
          <cell r="E2153" t="str">
            <v>側溝用(枠付) 普通目 平型 歩行用 ﾎﾞﾙﾄ固定無 溝幅250</v>
          </cell>
          <cell r="G2153" t="str">
            <v>ｍ</v>
          </cell>
        </row>
        <row r="2154">
          <cell r="B2154" t="str">
            <v>146-14</v>
          </cell>
          <cell r="C2154" t="str">
            <v>鋼製ｸﾞﾚｰﾁﾝｸﾞ 溝ふた</v>
          </cell>
          <cell r="E2154" t="str">
            <v>側溝用(枠付) 普通目 平型 歩行用 ﾎﾞﾙﾄ固定無 溝幅300</v>
          </cell>
          <cell r="G2154" t="str">
            <v>ｍ</v>
          </cell>
        </row>
        <row r="2155">
          <cell r="B2155" t="str">
            <v>147-01</v>
          </cell>
          <cell r="C2155" t="str">
            <v>鋼製ｸﾞﾚｰﾁﾝｸﾞ 溝ふた</v>
          </cell>
          <cell r="E2155" t="str">
            <v>側溝用(枠付) 普通目 平型 歩行用 ﾎﾞﾙﾄ固定無 溝幅350</v>
          </cell>
          <cell r="G2155" t="str">
            <v>ｍ</v>
          </cell>
        </row>
        <row r="2156">
          <cell r="B2156" t="str">
            <v>147-02</v>
          </cell>
          <cell r="C2156" t="str">
            <v>鋼製ｸﾞﾚｰﾁﾝｸﾞ 溝ふた</v>
          </cell>
          <cell r="E2156" t="str">
            <v>側溝用(枠付) 普通目 平型 歩行用 ﾎﾞﾙﾄ固定無 溝幅400</v>
          </cell>
          <cell r="G2156" t="str">
            <v>ｍ</v>
          </cell>
        </row>
        <row r="2157">
          <cell r="B2157" t="str">
            <v>147-03</v>
          </cell>
          <cell r="C2157" t="str">
            <v>鋼製ｸﾞﾚｰﾁﾝｸﾞ 溝ふた</v>
          </cell>
          <cell r="E2157" t="str">
            <v>側溝用(枠付) 普通目 平型 歩行用 ﾎﾞﾙﾄ固定無 溝幅450</v>
          </cell>
          <cell r="G2157" t="str">
            <v>ｍ</v>
          </cell>
        </row>
        <row r="2158">
          <cell r="B2158" t="str">
            <v>147-04</v>
          </cell>
          <cell r="C2158" t="str">
            <v>鋼製ｸﾞﾚｰﾁﾝｸﾞ 溝ふた</v>
          </cell>
          <cell r="E2158" t="str">
            <v>側溝用(枠付) 普通目 平型 T-2 ﾎﾞﾙﾄ固定無 溝幅200</v>
          </cell>
          <cell r="G2158" t="str">
            <v>ｍ</v>
          </cell>
        </row>
        <row r="2159">
          <cell r="B2159" t="str">
            <v>147-05</v>
          </cell>
          <cell r="C2159" t="str">
            <v>鋼製ｸﾞﾚｰﾁﾝｸﾞ 溝ふた</v>
          </cell>
          <cell r="E2159" t="str">
            <v>側溝用(枠付) 普通目 平型 T-2 ﾎﾞﾙﾄ固定無 溝幅250</v>
          </cell>
          <cell r="G2159" t="str">
            <v>ｍ</v>
          </cell>
        </row>
        <row r="2160">
          <cell r="B2160" t="str">
            <v>147-06</v>
          </cell>
          <cell r="C2160" t="str">
            <v>鋼製ｸﾞﾚｰﾁﾝｸﾞ 溝ふた</v>
          </cell>
          <cell r="E2160" t="str">
            <v>側溝用(枠付) 普通目 平型 T-2 ﾎﾞﾙﾄ固定無 溝幅300</v>
          </cell>
          <cell r="G2160" t="str">
            <v>ｍ</v>
          </cell>
        </row>
        <row r="2161">
          <cell r="B2161" t="str">
            <v>147-07</v>
          </cell>
          <cell r="C2161" t="str">
            <v>鋼製ｸﾞﾚｰﾁﾝｸﾞ 溝ふた</v>
          </cell>
          <cell r="E2161" t="str">
            <v>側溝用(枠付) 普通目 平型 T-2 ﾎﾞﾙﾄ固定無 溝幅350</v>
          </cell>
          <cell r="G2161" t="str">
            <v>ｍ</v>
          </cell>
        </row>
        <row r="2162">
          <cell r="B2162" t="str">
            <v>147-08</v>
          </cell>
          <cell r="C2162" t="str">
            <v>鋼製ｸﾞﾚｰﾁﾝｸﾞ 溝ふた</v>
          </cell>
          <cell r="E2162" t="str">
            <v>側溝用(枠付) 普通目 平型 T-2 ﾎﾞﾙﾄ固定無 溝幅400</v>
          </cell>
          <cell r="G2162" t="str">
            <v>ｍ</v>
          </cell>
        </row>
        <row r="2163">
          <cell r="B2163" t="str">
            <v>147-09</v>
          </cell>
          <cell r="C2163" t="str">
            <v>鋼製ｸﾞﾚｰﾁﾝｸﾞ 溝ふた</v>
          </cell>
          <cell r="E2163" t="str">
            <v>側溝用(枠付) 普通目 平型 T-2 ﾎﾞﾙﾄ固定無 溝幅450</v>
          </cell>
          <cell r="G2163" t="str">
            <v>ｍ</v>
          </cell>
        </row>
        <row r="2164">
          <cell r="B2164" t="str">
            <v>147-10</v>
          </cell>
          <cell r="C2164" t="str">
            <v>鋼製ｸﾞﾚｰﾁﾝｸﾞ 溝ふた</v>
          </cell>
          <cell r="E2164" t="str">
            <v>側溝用(枠付) 普通目 平型 T-6 ﾎﾞﾙﾄ固定無 溝幅200</v>
          </cell>
          <cell r="G2164" t="str">
            <v>ｍ</v>
          </cell>
        </row>
        <row r="2165">
          <cell r="B2165" t="str">
            <v>147-11</v>
          </cell>
          <cell r="C2165" t="str">
            <v>鋼製ｸﾞﾚｰﾁﾝｸﾞ 溝ふた</v>
          </cell>
          <cell r="E2165" t="str">
            <v>側溝用(枠付) 普通目 平型 T-6 ﾎﾞﾙﾄ固定無 溝幅250</v>
          </cell>
          <cell r="G2165" t="str">
            <v>ｍ</v>
          </cell>
        </row>
        <row r="2166">
          <cell r="B2166" t="str">
            <v>147-12</v>
          </cell>
          <cell r="C2166" t="str">
            <v>鋼製ｸﾞﾚｰﾁﾝｸﾞ 溝ふた</v>
          </cell>
          <cell r="E2166" t="str">
            <v>側溝用(枠付) 普通目 平型 T-6 ﾎﾞﾙﾄ固定無 溝幅300</v>
          </cell>
          <cell r="G2166" t="str">
            <v>ｍ</v>
          </cell>
        </row>
        <row r="2167">
          <cell r="B2167" t="str">
            <v>147-13</v>
          </cell>
          <cell r="C2167" t="str">
            <v>鋼製ｸﾞﾚｰﾁﾝｸﾞ 溝ふた</v>
          </cell>
          <cell r="E2167" t="str">
            <v>側溝用(枠付) 普通目 平型 T-6 ﾎﾞﾙﾄ固定無 溝幅350</v>
          </cell>
          <cell r="G2167" t="str">
            <v>ｍ</v>
          </cell>
        </row>
        <row r="2168">
          <cell r="B2168" t="str">
            <v>147-14</v>
          </cell>
          <cell r="C2168" t="str">
            <v>鋼製ｸﾞﾚｰﾁﾝｸﾞ 溝ふた</v>
          </cell>
          <cell r="E2168" t="str">
            <v>側溝用(枠付) 普通目 平型 T-6 ﾎﾞﾙﾄ固定無 溝幅400</v>
          </cell>
          <cell r="G2168" t="str">
            <v>ｍ</v>
          </cell>
        </row>
        <row r="2169">
          <cell r="B2169" t="str">
            <v>148-01</v>
          </cell>
          <cell r="C2169" t="str">
            <v>鋼製ｸﾞﾚｰﾁﾝｸﾞ 溝ふた</v>
          </cell>
          <cell r="E2169" t="str">
            <v>側溝用(枠付) 普通目 平型 T-6 ﾎﾞﾙﾄ固定無 溝幅450</v>
          </cell>
          <cell r="G2169" t="str">
            <v>ｍ</v>
          </cell>
        </row>
        <row r="2170">
          <cell r="B2170" t="str">
            <v>148-02</v>
          </cell>
          <cell r="C2170" t="str">
            <v>鋼製ｸﾞﾚｰﾁﾝｸﾞ 溝ふた</v>
          </cell>
          <cell r="E2170" t="str">
            <v>側溝用(枠付) 普通目 平型 T-14 ﾎﾞﾙﾄ固定無 溝幅200</v>
          </cell>
          <cell r="G2170" t="str">
            <v>ｍ</v>
          </cell>
        </row>
        <row r="2171">
          <cell r="B2171" t="str">
            <v>148-03</v>
          </cell>
          <cell r="C2171" t="str">
            <v>鋼製ｸﾞﾚｰﾁﾝｸﾞ 溝ふた</v>
          </cell>
          <cell r="E2171" t="str">
            <v>側溝用(枠付) 普通目 平型 T-14 ﾎﾞﾙﾄ固定無 溝幅250</v>
          </cell>
          <cell r="G2171" t="str">
            <v>ｍ</v>
          </cell>
        </row>
        <row r="2172">
          <cell r="B2172" t="str">
            <v>148-04</v>
          </cell>
          <cell r="C2172" t="str">
            <v>鋼製ｸﾞﾚｰﾁﾝｸﾞ 溝ふた</v>
          </cell>
          <cell r="E2172" t="str">
            <v>側溝用(枠付) 普通目 平型 T-14 ﾎﾞﾙﾄ固定無 溝幅300</v>
          </cell>
          <cell r="G2172" t="str">
            <v>ｍ</v>
          </cell>
        </row>
        <row r="2173">
          <cell r="B2173" t="str">
            <v>148-05</v>
          </cell>
          <cell r="C2173" t="str">
            <v>鋼製ｸﾞﾚｰﾁﾝｸﾞ 溝ふた</v>
          </cell>
          <cell r="E2173" t="str">
            <v>側溝用(枠付) 普通目 平型 T-14 ﾎﾞﾙﾄ固定無 溝幅350</v>
          </cell>
          <cell r="G2173" t="str">
            <v>ｍ</v>
          </cell>
        </row>
        <row r="2174">
          <cell r="B2174" t="str">
            <v>148-06</v>
          </cell>
          <cell r="C2174" t="str">
            <v>鋼製ｸﾞﾚｰﾁﾝｸﾞ 溝ふた</v>
          </cell>
          <cell r="E2174" t="str">
            <v>側溝用(枠付) 普通目 平型 T-14 ﾎﾞﾙﾄ固定無 溝幅400</v>
          </cell>
          <cell r="G2174" t="str">
            <v>ｍ</v>
          </cell>
        </row>
        <row r="2175">
          <cell r="B2175" t="str">
            <v>148-07</v>
          </cell>
          <cell r="C2175" t="str">
            <v>鋼製ｸﾞﾚｰﾁﾝｸﾞ 溝ふた</v>
          </cell>
          <cell r="E2175" t="str">
            <v>側溝用(枠付) 普通目 平型 T-14 ﾎﾞﾙﾄ固定無 溝幅450</v>
          </cell>
          <cell r="G2175" t="str">
            <v>ｍ</v>
          </cell>
        </row>
        <row r="2176">
          <cell r="B2176" t="str">
            <v>148-08</v>
          </cell>
          <cell r="C2176" t="str">
            <v>鋼製ｸﾞﾚｰﾁﾝｸﾞ 溝ふた</v>
          </cell>
          <cell r="E2176" t="str">
            <v>側溝用(枠付) 普通目 平型 T-20 ﾎﾞﾙﾄ固定無 溝幅200</v>
          </cell>
          <cell r="G2176" t="str">
            <v>ｍ</v>
          </cell>
        </row>
        <row r="2177">
          <cell r="B2177" t="str">
            <v>148-09</v>
          </cell>
          <cell r="C2177" t="str">
            <v>鋼製ｸﾞﾚｰﾁﾝｸﾞ 溝ふた</v>
          </cell>
          <cell r="E2177" t="str">
            <v>側溝用(枠付) 普通目 平型 T-20 ﾎﾞﾙﾄ固定無 溝幅250</v>
          </cell>
          <cell r="G2177" t="str">
            <v>ｍ</v>
          </cell>
        </row>
        <row r="2178">
          <cell r="B2178" t="str">
            <v>148-10</v>
          </cell>
          <cell r="C2178" t="str">
            <v>鋼製ｸﾞﾚｰﾁﾝｸﾞ 溝ふた</v>
          </cell>
          <cell r="E2178" t="str">
            <v>側溝用(枠付) 普通目 平型 T-20 ﾎﾞﾙﾄ固定無 溝幅300</v>
          </cell>
          <cell r="G2178" t="str">
            <v>ｍ</v>
          </cell>
        </row>
        <row r="2179">
          <cell r="B2179" t="str">
            <v>148-11</v>
          </cell>
          <cell r="C2179" t="str">
            <v>鋼製ｸﾞﾚｰﾁﾝｸﾞ 溝ふた</v>
          </cell>
          <cell r="E2179" t="str">
            <v>側溝用(枠付) 普通目 平型 T-20 ﾎﾞﾙﾄ固定無 溝幅350</v>
          </cell>
          <cell r="G2179" t="str">
            <v>ｍ</v>
          </cell>
        </row>
        <row r="2180">
          <cell r="B2180" t="str">
            <v>148-12</v>
          </cell>
          <cell r="C2180" t="str">
            <v>鋼製ｸﾞﾚｰﾁﾝｸﾞ 溝ふた</v>
          </cell>
          <cell r="E2180" t="str">
            <v>側溝用(枠付) 普通目 平型 T-20 ﾎﾞﾙﾄ固定無 溝幅400</v>
          </cell>
          <cell r="G2180" t="str">
            <v>ｍ</v>
          </cell>
        </row>
        <row r="2181">
          <cell r="B2181" t="str">
            <v>148-13</v>
          </cell>
          <cell r="C2181" t="str">
            <v>鋼製ｸﾞﾚｰﾁﾝｸﾞ 溝ふた</v>
          </cell>
          <cell r="E2181" t="str">
            <v>側溝用(枠付) 普通目 平型 T-20 ﾎﾞﾙﾄ固定無 溝幅450</v>
          </cell>
          <cell r="G2181" t="str">
            <v>ｍ</v>
          </cell>
        </row>
        <row r="2182">
          <cell r="B2182" t="str">
            <v>148-14</v>
          </cell>
          <cell r="C2182" t="str">
            <v>鋼製ｸﾞﾚｰﾁﾝｸﾞ 溝ふた</v>
          </cell>
          <cell r="E2182" t="str">
            <v>横断用(枠付) 普通目 平型 歩行用 ﾎﾞﾙﾄ固定無 溝幅200</v>
          </cell>
          <cell r="G2182" t="str">
            <v>ｍ</v>
          </cell>
        </row>
        <row r="2183">
          <cell r="B2183" t="str">
            <v>149-01</v>
          </cell>
          <cell r="C2183" t="str">
            <v>鋼製ｸﾞﾚｰﾁﾝｸﾞ 溝ふた</v>
          </cell>
          <cell r="E2183" t="str">
            <v>横断用(枠付) 普通目 平型 歩行用 ﾎﾞﾙﾄ固定無 溝幅250</v>
          </cell>
          <cell r="G2183" t="str">
            <v>ｍ</v>
          </cell>
        </row>
        <row r="2184">
          <cell r="B2184" t="str">
            <v>149-02</v>
          </cell>
          <cell r="C2184" t="str">
            <v>鋼製ｸﾞﾚｰﾁﾝｸﾞ 溝ふた</v>
          </cell>
          <cell r="E2184" t="str">
            <v>横断用(枠付) 普通目 平型 歩行用 ﾎﾞﾙﾄ固定無 溝幅300</v>
          </cell>
          <cell r="G2184" t="str">
            <v>ｍ</v>
          </cell>
        </row>
        <row r="2185">
          <cell r="B2185" t="str">
            <v>149-03</v>
          </cell>
          <cell r="C2185" t="str">
            <v>鋼製ｸﾞﾚｰﾁﾝｸﾞ 溝ふた</v>
          </cell>
          <cell r="E2185" t="str">
            <v>横断用(枠付) 普通目 平型 歩行用 ﾎﾞﾙﾄ固定無 溝幅350</v>
          </cell>
          <cell r="G2185" t="str">
            <v>ｍ</v>
          </cell>
        </row>
        <row r="2186">
          <cell r="B2186" t="str">
            <v>149-04</v>
          </cell>
          <cell r="C2186" t="str">
            <v>鋼製ｸﾞﾚｰﾁﾝｸﾞ 溝ふた</v>
          </cell>
          <cell r="E2186" t="str">
            <v>横断用(枠付) 普通目 平型 歩行用 ﾎﾞﾙﾄ固定無 溝幅400</v>
          </cell>
          <cell r="G2186" t="str">
            <v>ｍ</v>
          </cell>
        </row>
        <row r="2187">
          <cell r="B2187" t="str">
            <v>149-05</v>
          </cell>
          <cell r="C2187" t="str">
            <v>鋼製ｸﾞﾚｰﾁﾝｸﾞ 溝ふた</v>
          </cell>
          <cell r="E2187" t="str">
            <v>横断用(枠付) 普通目 平型 歩行用 ﾎﾞﾙﾄ固定無 溝幅450</v>
          </cell>
          <cell r="G2187" t="str">
            <v>ｍ</v>
          </cell>
        </row>
        <row r="2188">
          <cell r="B2188" t="str">
            <v>149-06</v>
          </cell>
          <cell r="C2188" t="str">
            <v>鋼製ｸﾞﾚｰﾁﾝｸﾞ 溝ふた</v>
          </cell>
          <cell r="E2188" t="str">
            <v>横断用(枠付) 普通目 平型 T-2 ﾎﾞﾙﾄ固定無 溝幅200</v>
          </cell>
          <cell r="G2188" t="str">
            <v>ｍ</v>
          </cell>
        </row>
        <row r="2189">
          <cell r="B2189" t="str">
            <v>149-07</v>
          </cell>
          <cell r="C2189" t="str">
            <v>鋼製ｸﾞﾚｰﾁﾝｸﾞ 溝ふた</v>
          </cell>
          <cell r="E2189" t="str">
            <v>横断用(枠付) 普通目 平型 T-2 ﾎﾞﾙﾄ固定無 溝幅250</v>
          </cell>
          <cell r="G2189" t="str">
            <v>ｍ</v>
          </cell>
        </row>
        <row r="2190">
          <cell r="B2190" t="str">
            <v>149-08</v>
          </cell>
          <cell r="C2190" t="str">
            <v>鋼製ｸﾞﾚｰﾁﾝｸﾞ 溝ふた</v>
          </cell>
          <cell r="E2190" t="str">
            <v>横断用(枠付) 普通目 平型 T-2 ﾎﾞﾙﾄ固定無 溝幅300</v>
          </cell>
          <cell r="G2190" t="str">
            <v>ｍ</v>
          </cell>
        </row>
        <row r="2191">
          <cell r="B2191" t="str">
            <v>149-09</v>
          </cell>
          <cell r="C2191" t="str">
            <v>鋼製ｸﾞﾚｰﾁﾝｸﾞ 溝ふた</v>
          </cell>
          <cell r="E2191" t="str">
            <v>横断用(枠付) 普通目 平型 T-2 ﾎﾞﾙﾄ固定無 溝幅350</v>
          </cell>
          <cell r="G2191" t="str">
            <v>ｍ</v>
          </cell>
        </row>
        <row r="2192">
          <cell r="B2192" t="str">
            <v>149-10</v>
          </cell>
          <cell r="C2192" t="str">
            <v>鋼製ｸﾞﾚｰﾁﾝｸﾞ 溝ふた</v>
          </cell>
          <cell r="E2192" t="str">
            <v>横断用(枠付) 普通目 平型 T-2 ﾎﾞﾙﾄ固定無 溝幅400</v>
          </cell>
          <cell r="G2192" t="str">
            <v>ｍ</v>
          </cell>
        </row>
        <row r="2193">
          <cell r="B2193" t="str">
            <v>149-11</v>
          </cell>
          <cell r="C2193" t="str">
            <v>鋼製ｸﾞﾚｰﾁﾝｸﾞ 溝ふた</v>
          </cell>
          <cell r="E2193" t="str">
            <v>横断用(枠付) 普通目 平型 T-2 ﾎﾞﾙﾄ固定無 溝幅450</v>
          </cell>
          <cell r="G2193" t="str">
            <v>ｍ</v>
          </cell>
        </row>
        <row r="2194">
          <cell r="B2194" t="str">
            <v>149-12</v>
          </cell>
          <cell r="C2194" t="str">
            <v>鋼製ｸﾞﾚｰﾁﾝｸﾞ 溝ふた</v>
          </cell>
          <cell r="E2194" t="str">
            <v>横断用(枠付) 普通目 平型 T-6 ﾎﾞﾙﾄ固定無 溝幅200</v>
          </cell>
          <cell r="G2194" t="str">
            <v>ｍ</v>
          </cell>
        </row>
        <row r="2195">
          <cell r="B2195" t="str">
            <v>149-13</v>
          </cell>
          <cell r="C2195" t="str">
            <v>鋼製ｸﾞﾚｰﾁﾝｸﾞ 溝ふた</v>
          </cell>
          <cell r="E2195" t="str">
            <v>横断用(枠付) 普通目 平型 T-6 ﾎﾞﾙﾄ固定無 溝幅250</v>
          </cell>
          <cell r="G2195" t="str">
            <v>ｍ</v>
          </cell>
        </row>
        <row r="2196">
          <cell r="B2196" t="str">
            <v>149-14</v>
          </cell>
          <cell r="C2196" t="str">
            <v>鋼製ｸﾞﾚｰﾁﾝｸﾞ 溝ふた</v>
          </cell>
          <cell r="E2196" t="str">
            <v>横断用(枠付) 普通目 平型 T-6 ﾎﾞﾙﾄ固定無 溝幅300</v>
          </cell>
          <cell r="G2196" t="str">
            <v>ｍ</v>
          </cell>
        </row>
        <row r="2197">
          <cell r="B2197" t="str">
            <v>150-01</v>
          </cell>
          <cell r="C2197" t="str">
            <v>鋼製ｸﾞﾚｰﾁﾝｸﾞ 溝ふた</v>
          </cell>
          <cell r="E2197" t="str">
            <v>横断用(枠付) 普通目 平型 T-6 ﾎﾞﾙﾄ固定無 溝幅350</v>
          </cell>
          <cell r="G2197" t="str">
            <v>ｍ</v>
          </cell>
        </row>
        <row r="2198">
          <cell r="B2198" t="str">
            <v>150-02</v>
          </cell>
          <cell r="C2198" t="str">
            <v>鋼製ｸﾞﾚｰﾁﾝｸﾞ 溝ふた</v>
          </cell>
          <cell r="E2198" t="str">
            <v>横断用(枠付) 普通目 平型 T-6 ﾎﾞﾙﾄ固定無 溝幅400</v>
          </cell>
          <cell r="G2198" t="str">
            <v>ｍ</v>
          </cell>
        </row>
        <row r="2199">
          <cell r="B2199" t="str">
            <v>150-03</v>
          </cell>
          <cell r="C2199" t="str">
            <v>鋼製ｸﾞﾚｰﾁﾝｸﾞ 溝ふた</v>
          </cell>
          <cell r="E2199" t="str">
            <v>横断用(枠付) 普通目 平型 T-6 ﾎﾞﾙﾄ固定無 溝幅450</v>
          </cell>
          <cell r="G2199" t="str">
            <v>ｍ</v>
          </cell>
        </row>
        <row r="2200">
          <cell r="B2200" t="str">
            <v>150-04</v>
          </cell>
          <cell r="C2200" t="str">
            <v>鋼製ｸﾞﾚｰﾁﾝｸﾞ 溝ふた</v>
          </cell>
          <cell r="E2200" t="str">
            <v>横断用(枠付) 普通目 平型 T-14 ﾎﾞﾙﾄ固定無 溝幅200</v>
          </cell>
          <cell r="G2200" t="str">
            <v>ｍ</v>
          </cell>
        </row>
        <row r="2201">
          <cell r="B2201" t="str">
            <v>150-05</v>
          </cell>
          <cell r="C2201" t="str">
            <v>鋼製ｸﾞﾚｰﾁﾝｸﾞ 溝ふた</v>
          </cell>
          <cell r="E2201" t="str">
            <v>横断用(枠付) 普通目 平型 T-14 ﾎﾞﾙﾄ固定無 溝幅250</v>
          </cell>
          <cell r="G2201" t="str">
            <v>ｍ</v>
          </cell>
        </row>
        <row r="2202">
          <cell r="B2202" t="str">
            <v>150-06</v>
          </cell>
          <cell r="C2202" t="str">
            <v>鋼製ｸﾞﾚｰﾁﾝｸﾞ 溝ふた</v>
          </cell>
          <cell r="E2202" t="str">
            <v>横断用(枠付) 普通目 平型 T-14 ﾎﾞﾙﾄ固定無 溝幅300</v>
          </cell>
          <cell r="G2202" t="str">
            <v>ｍ</v>
          </cell>
        </row>
        <row r="2203">
          <cell r="B2203" t="str">
            <v>150-07</v>
          </cell>
          <cell r="C2203" t="str">
            <v>鋼製ｸﾞﾚｰﾁﾝｸﾞ 溝ふた</v>
          </cell>
          <cell r="E2203" t="str">
            <v>横断用(枠付) 普通目 平型 T-14 ﾎﾞﾙﾄ固定無 溝幅350</v>
          </cell>
          <cell r="G2203" t="str">
            <v>ｍ</v>
          </cell>
        </row>
        <row r="2204">
          <cell r="B2204" t="str">
            <v>150-08</v>
          </cell>
          <cell r="C2204" t="str">
            <v>鋼製ｸﾞﾚｰﾁﾝｸﾞ 溝ふた</v>
          </cell>
          <cell r="E2204" t="str">
            <v>横断用(枠付) 普通目 平型 T-14 ﾎﾞﾙﾄ固定無 溝幅400</v>
          </cell>
          <cell r="G2204" t="str">
            <v>ｍ</v>
          </cell>
        </row>
        <row r="2205">
          <cell r="B2205" t="str">
            <v>150-09</v>
          </cell>
          <cell r="C2205" t="str">
            <v>鋼製ｸﾞﾚｰﾁﾝｸﾞ 溝ふた</v>
          </cell>
          <cell r="E2205" t="str">
            <v>横断用(枠付) 普通目 平型 T-14 ﾎﾞﾙﾄ固定無 溝幅450</v>
          </cell>
          <cell r="G2205" t="str">
            <v>ｍ</v>
          </cell>
        </row>
        <row r="2206">
          <cell r="B2206" t="str">
            <v>150-10</v>
          </cell>
          <cell r="C2206" t="str">
            <v>鋼製ｸﾞﾚｰﾁﾝｸﾞ 溝ふた</v>
          </cell>
          <cell r="E2206" t="str">
            <v>横断用(枠付) 普通目 平型 T-20 ﾎﾞﾙﾄ固定無 溝幅200</v>
          </cell>
          <cell r="G2206" t="str">
            <v>ｍ</v>
          </cell>
        </row>
        <row r="2207">
          <cell r="B2207" t="str">
            <v>150-11</v>
          </cell>
          <cell r="C2207" t="str">
            <v>鋼製ｸﾞﾚｰﾁﾝｸﾞ 溝ふた</v>
          </cell>
          <cell r="E2207" t="str">
            <v>横断用(枠付) 普通目 平型 T-20 ﾎﾞﾙﾄ固定無 溝幅250</v>
          </cell>
          <cell r="G2207" t="str">
            <v>ｍ</v>
          </cell>
        </row>
        <row r="2208">
          <cell r="B2208" t="str">
            <v>150-12</v>
          </cell>
          <cell r="C2208" t="str">
            <v>鋼製ｸﾞﾚｰﾁﾝｸﾞ 溝ふた</v>
          </cell>
          <cell r="E2208" t="str">
            <v>横断用(枠付) 普通目 平型 T-20 ﾎﾞﾙﾄ固定無 溝幅300</v>
          </cell>
          <cell r="G2208" t="str">
            <v>ｍ</v>
          </cell>
        </row>
        <row r="2209">
          <cell r="B2209" t="str">
            <v>150-13</v>
          </cell>
          <cell r="C2209" t="str">
            <v>鋼製ｸﾞﾚｰﾁﾝｸﾞ 溝ふた</v>
          </cell>
          <cell r="E2209" t="str">
            <v>横断用(枠付) 普通目 平型 T-20 ﾎﾞﾙﾄ固定無 溝幅350</v>
          </cell>
          <cell r="G2209" t="str">
            <v>ｍ</v>
          </cell>
        </row>
        <row r="2210">
          <cell r="B2210" t="str">
            <v>150-14</v>
          </cell>
          <cell r="C2210" t="str">
            <v>鋼製ｸﾞﾚｰﾁﾝｸﾞ 溝ふた</v>
          </cell>
          <cell r="E2210" t="str">
            <v>横断用(枠付) 普通目 平型 T-20 ﾎﾞﾙﾄ固定無 溝幅400</v>
          </cell>
          <cell r="G2210" t="str">
            <v>ｍ</v>
          </cell>
        </row>
        <row r="2211">
          <cell r="B2211" t="str">
            <v>151-01</v>
          </cell>
          <cell r="C2211" t="str">
            <v>鋼製ｸﾞﾚｰﾁﾝｸﾞ 溝ふた</v>
          </cell>
          <cell r="E2211" t="str">
            <v>横断用(枠付) 普通目 平型 T-20 ﾎﾞﾙﾄ固定無 溝幅450</v>
          </cell>
          <cell r="G2211" t="str">
            <v>ｍ</v>
          </cell>
        </row>
        <row r="2212">
          <cell r="B2212" t="str">
            <v>151-02</v>
          </cell>
          <cell r="C2212" t="str">
            <v>鋼製ｸﾞﾚｰﾁﾝｸﾞ 溝ふた</v>
          </cell>
          <cell r="E2212" t="str">
            <v>U字溝用 普通目 平型 歩行用 ﾎﾞﾙﾄ固定無 180用</v>
          </cell>
          <cell r="G2212" t="str">
            <v>ｍ</v>
          </cell>
        </row>
        <row r="2213">
          <cell r="B2213" t="str">
            <v>151-03</v>
          </cell>
          <cell r="C2213" t="str">
            <v>鋼製ｸﾞﾚｰﾁﾝｸﾞ 溝ふた</v>
          </cell>
          <cell r="E2213" t="str">
            <v>U字溝用 普通目 平型 歩行用 ﾎﾞﾙﾄ固定無 300用</v>
          </cell>
          <cell r="G2213" t="str">
            <v>ｍ</v>
          </cell>
        </row>
        <row r="2214">
          <cell r="B2214" t="str">
            <v>151-04</v>
          </cell>
          <cell r="C2214" t="str">
            <v>鋼製ｸﾞﾚｰﾁﾝｸﾞ 溝ふた</v>
          </cell>
          <cell r="E2214" t="str">
            <v>U字溝用 普通目 平型 歩行用 ﾎﾞﾙﾄ固定無 450用</v>
          </cell>
          <cell r="G2214" t="str">
            <v>ｍ</v>
          </cell>
        </row>
        <row r="2215">
          <cell r="B2215" t="str">
            <v>151-05</v>
          </cell>
          <cell r="C2215" t="str">
            <v>鋼製ｸﾞﾚｰﾁﾝｸﾞ 溝ふた</v>
          </cell>
          <cell r="E2215" t="str">
            <v>U字溝用 普通目 平型 T-2 ﾎﾞﾙﾄ固定無 180用</v>
          </cell>
          <cell r="G2215" t="str">
            <v>ｍ</v>
          </cell>
        </row>
        <row r="2216">
          <cell r="B2216" t="str">
            <v>151-06</v>
          </cell>
          <cell r="C2216" t="str">
            <v>鋼製ｸﾞﾚｰﾁﾝｸﾞ 溝ふた</v>
          </cell>
          <cell r="E2216" t="str">
            <v>U字溝用 普通目 平型 T-2 ﾎﾞﾙﾄ固定無 300用</v>
          </cell>
          <cell r="G2216" t="str">
            <v>ｍ</v>
          </cell>
        </row>
        <row r="2217">
          <cell r="B2217" t="str">
            <v>151-07</v>
          </cell>
          <cell r="C2217" t="str">
            <v>鋼製ｸﾞﾚｰﾁﾝｸﾞ 溝ふた</v>
          </cell>
          <cell r="E2217" t="str">
            <v>U字溝用 普通目 平型 T-2 ﾎﾞﾙﾄ固定無 450用</v>
          </cell>
          <cell r="G2217" t="str">
            <v>ｍ</v>
          </cell>
        </row>
        <row r="2218">
          <cell r="B2218" t="str">
            <v>151-08</v>
          </cell>
          <cell r="C2218" t="str">
            <v>鋼製ｸﾞﾚｰﾁﾝｸﾞ 溝ふた</v>
          </cell>
          <cell r="E2218" t="str">
            <v>U字溝用 普通目 平型 T-6 ﾎﾞﾙﾄ固定無 180用</v>
          </cell>
          <cell r="G2218" t="str">
            <v>ｍ</v>
          </cell>
        </row>
        <row r="2219">
          <cell r="B2219" t="str">
            <v>151-09</v>
          </cell>
          <cell r="C2219" t="str">
            <v>鋼製ｸﾞﾚｰﾁﾝｸﾞ 溝ふた</v>
          </cell>
          <cell r="E2219" t="str">
            <v>U字溝用 普通目 平型 T-6 ﾎﾞﾙﾄ固定無 300用</v>
          </cell>
          <cell r="G2219" t="str">
            <v>ｍ</v>
          </cell>
        </row>
        <row r="2220">
          <cell r="B2220" t="str">
            <v>151-10</v>
          </cell>
          <cell r="C2220" t="str">
            <v>鋼製ｸﾞﾚｰﾁﾝｸﾞ 溝ふた</v>
          </cell>
          <cell r="E2220" t="str">
            <v>U字溝用 普通目 平型 T-6 ﾎﾞﾙﾄ固定無 450用</v>
          </cell>
          <cell r="G2220" t="str">
            <v>ｍ</v>
          </cell>
        </row>
        <row r="2221">
          <cell r="B2221" t="str">
            <v>151-11</v>
          </cell>
          <cell r="C2221" t="str">
            <v>鋼製ｸﾞﾚｰﾁﾝｸﾞ 溝ふた</v>
          </cell>
          <cell r="E2221" t="str">
            <v>U字溝用 普通目 平型 T-14 ﾎﾞﾙﾄ固定無 180用</v>
          </cell>
          <cell r="G2221" t="str">
            <v>ｍ</v>
          </cell>
        </row>
        <row r="2222">
          <cell r="B2222" t="str">
            <v>151-12</v>
          </cell>
          <cell r="C2222" t="str">
            <v>鋼製ｸﾞﾚｰﾁﾝｸﾞ 溝ふた</v>
          </cell>
          <cell r="E2222" t="str">
            <v>U字溝用 普通目 平型 T-14 ﾎﾞﾙﾄ固定無 300用</v>
          </cell>
          <cell r="G2222" t="str">
            <v>ｍ</v>
          </cell>
        </row>
        <row r="2223">
          <cell r="B2223" t="str">
            <v>151-13</v>
          </cell>
          <cell r="C2223" t="str">
            <v>鋼製ｸﾞﾚｰﾁﾝｸﾞ 溝ふた</v>
          </cell>
          <cell r="E2223" t="str">
            <v>U字溝用 普通目 平型 T-14 ﾎﾞﾙﾄ固定無 450用</v>
          </cell>
          <cell r="G2223" t="str">
            <v>ｍ</v>
          </cell>
        </row>
        <row r="2224">
          <cell r="B2224" t="str">
            <v>151-14</v>
          </cell>
          <cell r="C2224" t="str">
            <v>鋼製ｸﾞﾚｰﾁﾝｸﾞ 溝ふた</v>
          </cell>
          <cell r="E2224" t="str">
            <v>かさあげ用 普通目 平型 T-2 ﾎﾞﾙﾄ固定無 300用</v>
          </cell>
          <cell r="G2224" t="str">
            <v>ｍ</v>
          </cell>
        </row>
        <row r="2225">
          <cell r="B2225" t="str">
            <v>152-01</v>
          </cell>
          <cell r="C2225" t="str">
            <v>鋼製ｸﾞﾚｰﾁﾝｸﾞ 溝ふた</v>
          </cell>
          <cell r="E2225" t="str">
            <v>かさあげ用 普通目 平型 T-2 ﾎﾞﾙﾄ固定無 400用</v>
          </cell>
          <cell r="G2225" t="str">
            <v>ｍ</v>
          </cell>
        </row>
        <row r="2226">
          <cell r="B2226" t="str">
            <v>152-02</v>
          </cell>
          <cell r="C2226" t="str">
            <v>鋼製ｸﾞﾚｰﾁﾝｸﾞ 溝ふた</v>
          </cell>
          <cell r="E2226" t="str">
            <v>かさあげ用 普通目 平型 T-6 ﾎﾞﾙﾄ固定無 300用</v>
          </cell>
          <cell r="G2226" t="str">
            <v>ｍ</v>
          </cell>
        </row>
        <row r="2227">
          <cell r="B2227" t="str">
            <v>152-03</v>
          </cell>
          <cell r="C2227" t="str">
            <v>鋼製ｸﾞﾚｰﾁﾝｸﾞ 溝ふた</v>
          </cell>
          <cell r="E2227" t="str">
            <v>かさあげ用 普通目 平型 T-6 ﾎﾞﾙﾄ固定無 400用</v>
          </cell>
          <cell r="G2227" t="str">
            <v>ｍ</v>
          </cell>
        </row>
        <row r="2228">
          <cell r="B2228" t="str">
            <v>152-04</v>
          </cell>
          <cell r="C2228" t="str">
            <v>鋼製ｸﾞﾚｰﾁﾝｸﾞ 溝ふた</v>
          </cell>
          <cell r="E2228" t="str">
            <v>かさあげ用 普通目 平型 T-14 ﾎﾞﾙﾄ固定無 300用</v>
          </cell>
          <cell r="G2228" t="str">
            <v>ｍ</v>
          </cell>
        </row>
        <row r="2229">
          <cell r="B2229" t="str">
            <v>152-05</v>
          </cell>
          <cell r="C2229" t="str">
            <v>鋼製ｸﾞﾚｰﾁﾝｸﾞ 溝ふた</v>
          </cell>
          <cell r="E2229" t="str">
            <v>かさあげ用 普通目 平型 T-14 ﾎﾞﾙﾄ固定無 400用</v>
          </cell>
          <cell r="G2229" t="str">
            <v>ｍ</v>
          </cell>
        </row>
        <row r="2230">
          <cell r="B2230" t="str">
            <v>152-06</v>
          </cell>
          <cell r="C2230" t="str">
            <v>鋼製ｸﾞﾚｰﾁﾝｸﾞ 溝ふた</v>
          </cell>
          <cell r="E2230" t="str">
            <v>かさあげ用 普通目 平型 T-20 ﾎﾞﾙﾄ固定無 300用</v>
          </cell>
          <cell r="G2230" t="str">
            <v>ｍ</v>
          </cell>
        </row>
        <row r="2231">
          <cell r="B2231" t="str">
            <v>152-07</v>
          </cell>
          <cell r="C2231" t="str">
            <v>鋼製ｸﾞﾚｰﾁﾝｸﾞ 溝ふた</v>
          </cell>
          <cell r="E2231" t="str">
            <v>かさあげ用 普通目 平型 T-20 ﾎﾞﾙﾄ固定無 400用</v>
          </cell>
          <cell r="G2231" t="str">
            <v>ｍ</v>
          </cell>
        </row>
        <row r="2232">
          <cell r="B2232" t="str">
            <v>152-08</v>
          </cell>
          <cell r="C2232" t="str">
            <v>ｽﾃﾝﾚｽ製ｸﾞﾚｰﾁﾝｸﾞ 溝ふた</v>
          </cell>
          <cell r="E2232" t="str">
            <v>枠無取付手間 ﾎﾞﾙﾄ固定無 溝幅200</v>
          </cell>
          <cell r="G2232" t="str">
            <v>ｍ</v>
          </cell>
        </row>
        <row r="2233">
          <cell r="B2233" t="str">
            <v>152-09</v>
          </cell>
          <cell r="C2233" t="str">
            <v>ｽﾃﾝﾚｽ製ｸﾞﾚｰﾁﾝｸﾞ 溝ふた</v>
          </cell>
          <cell r="E2233" t="str">
            <v>枠無取付手間 ﾎﾞﾙﾄ固定無 溝幅250</v>
          </cell>
          <cell r="G2233" t="str">
            <v>ｍ</v>
          </cell>
        </row>
        <row r="2234">
          <cell r="B2234" t="str">
            <v>152-10</v>
          </cell>
          <cell r="C2234" t="str">
            <v>ｽﾃﾝﾚｽ製ｸﾞﾚｰﾁﾝｸﾞ 溝ふた</v>
          </cell>
          <cell r="E2234" t="str">
            <v>枠無取付手間 ﾎﾞﾙﾄ固定無 溝幅300</v>
          </cell>
          <cell r="G2234" t="str">
            <v>ｍ</v>
          </cell>
        </row>
        <row r="2235">
          <cell r="B2235" t="str">
            <v>152-11</v>
          </cell>
          <cell r="C2235" t="str">
            <v>ｽﾃﾝﾚｽ製ｸﾞﾚｰﾁﾝｸﾞ 溝ふた</v>
          </cell>
          <cell r="E2235" t="str">
            <v>枠無取付手間 ﾎﾞﾙﾄ固定無 溝幅350</v>
          </cell>
          <cell r="G2235" t="str">
            <v>ｍ</v>
          </cell>
        </row>
        <row r="2236">
          <cell r="B2236" t="str">
            <v>152-12</v>
          </cell>
          <cell r="C2236" t="str">
            <v>ｽﾃﾝﾚｽ製ｸﾞﾚｰﾁﾝｸﾞ 溝ふた</v>
          </cell>
          <cell r="E2236" t="str">
            <v>枠無取付手間 ﾎﾞﾙﾄ固定無 溝幅400</v>
          </cell>
          <cell r="G2236" t="str">
            <v>ｍ</v>
          </cell>
        </row>
        <row r="2237">
          <cell r="B2237" t="str">
            <v>152-13</v>
          </cell>
          <cell r="C2237" t="str">
            <v>ｽﾃﾝﾚｽ製ｸﾞﾚｰﾁﾝｸﾞ 溝ふた</v>
          </cell>
          <cell r="E2237" t="str">
            <v>枠無取付手間 ﾎﾞﾙﾄ固定無 溝幅450</v>
          </cell>
          <cell r="G2237" t="str">
            <v>ｍ</v>
          </cell>
        </row>
        <row r="2238">
          <cell r="B2238" t="str">
            <v>152-14</v>
          </cell>
          <cell r="C2238" t="str">
            <v>ｽﾃﾝﾚｽ製ｸﾞﾚｰﾁﾝｸﾞ 溝ふた</v>
          </cell>
          <cell r="E2238" t="str">
            <v>枠のみ取付手間</v>
          </cell>
          <cell r="G2238" t="str">
            <v>ｍ</v>
          </cell>
        </row>
        <row r="2239">
          <cell r="B2239" t="str">
            <v>153-01</v>
          </cell>
          <cell r="C2239" t="str">
            <v>床 点 検 口</v>
          </cell>
          <cell r="D2239" t="str">
            <v/>
          </cell>
          <cell r="E2239" t="str">
            <v>取付手間　450角</v>
          </cell>
          <cell r="F2239" t="str">
            <v/>
          </cell>
          <cell r="G2239" t="str">
            <v>か所</v>
          </cell>
        </row>
        <row r="2240">
          <cell r="B2240" t="str">
            <v>153-02</v>
          </cell>
          <cell r="C2240" t="str">
            <v>床 点 検 口</v>
          </cell>
          <cell r="D2240" t="str">
            <v/>
          </cell>
          <cell r="E2240" t="str">
            <v>取付手間　600角</v>
          </cell>
          <cell r="F2240" t="str">
            <v/>
          </cell>
          <cell r="G2240" t="str">
            <v>か所</v>
          </cell>
        </row>
        <row r="2241">
          <cell r="B2241" t="str">
            <v>153-03</v>
          </cell>
          <cell r="C2241" t="str">
            <v>床 点 検 口</v>
          </cell>
          <cell r="D2241" t="str">
            <v/>
          </cell>
          <cell r="E2241" t="str">
            <v>屋内用 一般型貼物用 ｱﾙﾐ製枠 ｱﾙﾐ目地 鍵無 450角</v>
          </cell>
          <cell r="G2241" t="str">
            <v>か所</v>
          </cell>
        </row>
        <row r="2242">
          <cell r="B2242" t="str">
            <v>153-04</v>
          </cell>
          <cell r="C2242" t="str">
            <v>床 点 検 口</v>
          </cell>
          <cell r="D2242" t="str">
            <v/>
          </cell>
          <cell r="E2242" t="str">
            <v>屋内用 一般型貼物用 ｱﾙﾐ製枠 ｱﾙﾐ目地 鍵無 600角</v>
          </cell>
          <cell r="G2242" t="str">
            <v>か所</v>
          </cell>
        </row>
        <row r="2243">
          <cell r="B2243" t="str">
            <v>153-05</v>
          </cell>
          <cell r="C2243" t="str">
            <v>床 点 検 口</v>
          </cell>
          <cell r="D2243" t="str">
            <v/>
          </cell>
          <cell r="E2243" t="str">
            <v>屋内用 一般型貼物用 ｱﾙﾐ製枠 ｽﾃﾝﾚｽ目地 鍵無 450角</v>
          </cell>
          <cell r="G2243" t="str">
            <v>か所</v>
          </cell>
        </row>
        <row r="2244">
          <cell r="B2244" t="str">
            <v>153-06</v>
          </cell>
          <cell r="C2244" t="str">
            <v>床 点 検 口</v>
          </cell>
          <cell r="D2244" t="str">
            <v/>
          </cell>
          <cell r="E2244" t="str">
            <v>屋内用 一般型貼物用 ｱﾙﾐ製枠 ｽﾃﾝﾚｽ目地 鍵無 600角</v>
          </cell>
          <cell r="G2244" t="str">
            <v>か所</v>
          </cell>
        </row>
        <row r="2245">
          <cell r="B2245" t="str">
            <v>153-07</v>
          </cell>
          <cell r="C2245" t="str">
            <v>床 点 検 口</v>
          </cell>
          <cell r="D2245" t="str">
            <v/>
          </cell>
          <cell r="E2245" t="str">
            <v>屋内用 一般型貼物用 ｱﾙﾐ製枠 黄銅目地 鍵無 450角</v>
          </cell>
          <cell r="G2245" t="str">
            <v>か所</v>
          </cell>
        </row>
        <row r="2246">
          <cell r="B2246" t="str">
            <v>153-08</v>
          </cell>
          <cell r="C2246" t="str">
            <v>床 点 検 口</v>
          </cell>
          <cell r="D2246" t="str">
            <v/>
          </cell>
          <cell r="E2246" t="str">
            <v>屋内用 一般型貼物用 ｱﾙﾐ製枠 黄銅目地 鍵無 600角</v>
          </cell>
          <cell r="G2246" t="str">
            <v>か所</v>
          </cell>
        </row>
        <row r="2247">
          <cell r="B2247" t="str">
            <v>153-09</v>
          </cell>
          <cell r="C2247" t="str">
            <v>床 点 検 口</v>
          </cell>
          <cell r="D2247" t="str">
            <v/>
          </cell>
          <cell r="E2247" t="str">
            <v>屋内用 一般型充填用 ｱﾙﾐ製枠 ｱﾙﾐ目地 鍵無 450角</v>
          </cell>
          <cell r="G2247" t="str">
            <v>か所</v>
          </cell>
        </row>
        <row r="2248">
          <cell r="B2248" t="str">
            <v>153-10</v>
          </cell>
          <cell r="C2248" t="str">
            <v>床 点 検 口</v>
          </cell>
          <cell r="D2248" t="str">
            <v/>
          </cell>
          <cell r="E2248" t="str">
            <v>屋内用 一般型充填用 ｱﾙﾐ製枠 ｱﾙﾐ目地 鍵無 600角</v>
          </cell>
          <cell r="G2248" t="str">
            <v>か所</v>
          </cell>
        </row>
        <row r="2249">
          <cell r="B2249" t="str">
            <v>153-11</v>
          </cell>
          <cell r="C2249" t="str">
            <v>床 点 検 口</v>
          </cell>
          <cell r="D2249" t="str">
            <v/>
          </cell>
          <cell r="E2249" t="str">
            <v>屋内用 一般型充填用 ｱﾙﾐ製枠 ｽﾃﾝﾚｽ目地 鍵無 450角</v>
          </cell>
          <cell r="G2249" t="str">
            <v>か所</v>
          </cell>
        </row>
        <row r="2250">
          <cell r="B2250" t="str">
            <v>153-12</v>
          </cell>
          <cell r="C2250" t="str">
            <v>床 点 検 口</v>
          </cell>
          <cell r="D2250" t="str">
            <v/>
          </cell>
          <cell r="E2250" t="str">
            <v>屋内用 一般型充填用 ｱﾙﾐ製枠 ｽﾃﾝﾚｽ目地 鍵無 600角</v>
          </cell>
          <cell r="G2250" t="str">
            <v>か所</v>
          </cell>
        </row>
        <row r="2251">
          <cell r="B2251" t="str">
            <v>153-13</v>
          </cell>
          <cell r="C2251" t="str">
            <v>床 点 検 口</v>
          </cell>
          <cell r="D2251" t="str">
            <v/>
          </cell>
          <cell r="E2251" t="str">
            <v>屋内用 一般型充填用 ｱﾙﾐ製枠 黄銅目地 鍵無 450角</v>
          </cell>
          <cell r="G2251" t="str">
            <v>か所</v>
          </cell>
        </row>
        <row r="2252">
          <cell r="B2252" t="str">
            <v>153-14</v>
          </cell>
          <cell r="C2252" t="str">
            <v>床 点 検 口</v>
          </cell>
          <cell r="D2252" t="str">
            <v/>
          </cell>
          <cell r="E2252" t="str">
            <v>屋内用 一般型充填用 ｱﾙﾐ製枠 黄銅目地 鍵無 600角</v>
          </cell>
          <cell r="G2252" t="str">
            <v>か所</v>
          </cell>
        </row>
        <row r="2253">
          <cell r="B2253" t="str">
            <v>154-01</v>
          </cell>
          <cell r="C2253" t="str">
            <v>屋上点検口</v>
          </cell>
          <cell r="D2253" t="str">
            <v/>
          </cell>
          <cell r="E2253" t="str">
            <v>ｽﾃﾝﾚｽ製　径550</v>
          </cell>
          <cell r="F2253" t="str">
            <v/>
          </cell>
          <cell r="G2253" t="str">
            <v>か所</v>
          </cell>
        </row>
        <row r="2254">
          <cell r="B2254" t="str">
            <v>154-02</v>
          </cell>
          <cell r="C2254" t="str">
            <v>屋上点検口</v>
          </cell>
          <cell r="D2254" t="str">
            <v/>
          </cell>
          <cell r="E2254" t="str">
            <v>ｽﾃﾝﾚｽ製　径600</v>
          </cell>
          <cell r="F2254" t="str">
            <v/>
          </cell>
          <cell r="G2254" t="str">
            <v>か所</v>
          </cell>
        </row>
        <row r="2255">
          <cell r="B2255" t="str">
            <v>154-03</v>
          </cell>
          <cell r="C2255" t="str">
            <v>屋上点検口</v>
          </cell>
          <cell r="D2255" t="str">
            <v/>
          </cell>
          <cell r="E2255" t="str">
            <v>ｽﾃﾝﾚｽ製　500角</v>
          </cell>
          <cell r="F2255" t="str">
            <v/>
          </cell>
          <cell r="G2255" t="str">
            <v>か所</v>
          </cell>
        </row>
        <row r="2256">
          <cell r="B2256" t="str">
            <v>154-04</v>
          </cell>
          <cell r="C2256" t="str">
            <v>屋上点検口</v>
          </cell>
          <cell r="D2256" t="str">
            <v/>
          </cell>
          <cell r="E2256" t="str">
            <v>綱 製　径550</v>
          </cell>
          <cell r="F2256" t="str">
            <v/>
          </cell>
          <cell r="G2256" t="str">
            <v>か所</v>
          </cell>
        </row>
        <row r="2257">
          <cell r="B2257" t="str">
            <v>154-05</v>
          </cell>
          <cell r="C2257" t="str">
            <v>屋上点検口</v>
          </cell>
          <cell r="D2257" t="str">
            <v/>
          </cell>
          <cell r="E2257" t="str">
            <v>綱 製　500角</v>
          </cell>
          <cell r="F2257" t="str">
            <v/>
          </cell>
          <cell r="G2257" t="str">
            <v>か所</v>
          </cell>
        </row>
        <row r="2258">
          <cell r="B2258" t="str">
            <v>154-06</v>
          </cell>
          <cell r="C2258" t="str">
            <v>天井点検口</v>
          </cell>
          <cell r="D2258" t="str">
            <v/>
          </cell>
          <cell r="E2258" t="str">
            <v>取付手間　450角</v>
          </cell>
          <cell r="F2258" t="str">
            <v/>
          </cell>
          <cell r="G2258" t="str">
            <v>か所</v>
          </cell>
        </row>
        <row r="2259">
          <cell r="B2259" t="str">
            <v>154-07</v>
          </cell>
          <cell r="C2259" t="str">
            <v>天井点検口</v>
          </cell>
          <cell r="D2259" t="str">
            <v/>
          </cell>
          <cell r="E2259" t="str">
            <v>取付手間　600角</v>
          </cell>
          <cell r="F2259" t="str">
            <v/>
          </cell>
          <cell r="G2259" t="str">
            <v>か所</v>
          </cell>
        </row>
        <row r="2260">
          <cell r="B2260" t="str">
            <v>154-08</v>
          </cell>
          <cell r="C2260" t="str">
            <v>天井点検口</v>
          </cell>
          <cell r="D2260" t="str">
            <v/>
          </cell>
          <cell r="E2260" t="str">
            <v>一般ﾀｲﾌﾟ ｱﾙﾐ製 内外枠共額縁 450角</v>
          </cell>
          <cell r="G2260" t="str">
            <v>か所</v>
          </cell>
        </row>
        <row r="2261">
          <cell r="B2261" t="str">
            <v>154-09</v>
          </cell>
          <cell r="C2261" t="str">
            <v>天井点検口</v>
          </cell>
          <cell r="D2261" t="str">
            <v/>
          </cell>
          <cell r="E2261" t="str">
            <v>一般ﾀｲﾌﾟ ｱﾙﾐ製 内外枠共額縁 600角</v>
          </cell>
          <cell r="G2261" t="str">
            <v>か所</v>
          </cell>
        </row>
        <row r="2262">
          <cell r="B2262" t="str">
            <v>154-10</v>
          </cell>
          <cell r="C2262" t="str">
            <v>天井点検口</v>
          </cell>
          <cell r="D2262" t="str">
            <v/>
          </cell>
          <cell r="E2262" t="str">
            <v>一般ﾀｲﾌﾟ ｱﾙﾐ製 内外枠共目地 450角</v>
          </cell>
          <cell r="G2262" t="str">
            <v>か所</v>
          </cell>
        </row>
        <row r="2263">
          <cell r="B2263" t="str">
            <v>154-11</v>
          </cell>
          <cell r="C2263" t="str">
            <v>天井点検口</v>
          </cell>
          <cell r="D2263" t="str">
            <v/>
          </cell>
          <cell r="E2263" t="str">
            <v>一般ﾀｲﾌﾟ ｱﾙﾐ製 内外枠共目地 600角</v>
          </cell>
          <cell r="G2263" t="str">
            <v>か所</v>
          </cell>
        </row>
        <row r="2264">
          <cell r="B2264" t="str">
            <v>154-12</v>
          </cell>
          <cell r="C2264" t="str">
            <v>ｴｷｽﾊﾟﾝｼｮﾝ･ｼﾞｮｲﾝﾄｶﾊﾞｰ</v>
          </cell>
          <cell r="E2264" t="str">
            <v>ｸﾘｱﾗﾝｽ100 内部用 アルミ製 床と床</v>
          </cell>
          <cell r="G2264" t="str">
            <v>ｍ</v>
          </cell>
        </row>
        <row r="2265">
          <cell r="B2265" t="str">
            <v>154-13</v>
          </cell>
          <cell r="C2265" t="str">
            <v>ｴｷｽﾊﾟﾝｼｮﾝ･ｼﾞｮｲﾝﾄｶﾊﾞｰ</v>
          </cell>
          <cell r="E2265" t="str">
            <v>ｸﾘｱﾗﾝｽ100 内部用 アルミ製 床と内壁</v>
          </cell>
          <cell r="G2265" t="str">
            <v>ｍ</v>
          </cell>
        </row>
        <row r="2266">
          <cell r="B2266" t="str">
            <v>154-14</v>
          </cell>
        </row>
        <row r="2267">
          <cell r="B2267" t="str">
            <v>155-01</v>
          </cell>
          <cell r="C2267" t="str">
            <v>ｴｷｽﾊﾟﾝｼｮﾝ･ｼﾞｮｲﾝﾄｶﾊﾞｰ</v>
          </cell>
          <cell r="E2267" t="str">
            <v>ｸﾘｱﾗﾝｽ100 内部用 アルミ製 内壁と内壁 天井と天井</v>
          </cell>
          <cell r="G2267" t="str">
            <v>ｍ</v>
          </cell>
        </row>
        <row r="2268">
          <cell r="B2268" t="str">
            <v>155-02</v>
          </cell>
          <cell r="C2268" t="str">
            <v>ｴｷｽﾊﾟﾝｼｮﾝ･ｼﾞｮｲﾝﾄｶﾊﾞｰ</v>
          </cell>
          <cell r="E2268" t="str">
            <v>ｸﾘｱﾗﾝｽ100 内部用 アルミ製 内壁ｺｰﾅｰ、天井ｺｰﾅｰ</v>
          </cell>
          <cell r="G2268" t="str">
            <v>ｍ</v>
          </cell>
        </row>
        <row r="2269">
          <cell r="B2269" t="str">
            <v>155-03</v>
          </cell>
          <cell r="C2269" t="str">
            <v>ｴｷｽﾊﾟﾝｼｮﾝ･ｼﾞｮｲﾝﾄｶﾊﾞｰ</v>
          </cell>
          <cell r="E2269" t="str">
            <v>ｸﾘｱﾗﾝｽ100 外部用 アルミ製 外壁と外壁</v>
          </cell>
          <cell r="G2269" t="str">
            <v>ｍ</v>
          </cell>
        </row>
        <row r="2270">
          <cell r="B2270" t="str">
            <v>155-04</v>
          </cell>
          <cell r="C2270" t="str">
            <v>ｴｷｽﾊﾟﾝｼｮﾝ･ｼﾞｮｲﾝﾄｶﾊﾞｰ</v>
          </cell>
          <cell r="E2270" t="str">
            <v>ｸﾘｱﾗﾝｽ100 外部用 アルミ製 外壁ｺｰﾅｰ</v>
          </cell>
          <cell r="G2270" t="str">
            <v>ｍ</v>
          </cell>
        </row>
        <row r="2271">
          <cell r="B2271" t="str">
            <v>155-05</v>
          </cell>
          <cell r="C2271" t="str">
            <v>く つ ず り</v>
          </cell>
          <cell r="D2271" t="str">
            <v/>
          </cell>
          <cell r="E2271" t="str">
            <v>ｽﾃﾝﾚｽ製 厚さ2.0 幅40</v>
          </cell>
          <cell r="G2271" t="str">
            <v>ｍ</v>
          </cell>
        </row>
        <row r="2272">
          <cell r="B2272" t="str">
            <v>155-06</v>
          </cell>
          <cell r="C2272" t="str">
            <v>目地ｼﾞｮｲﾅｰ</v>
          </cell>
          <cell r="D2272" t="str">
            <v/>
          </cell>
          <cell r="E2272" t="str">
            <v>塩ビ製　ﾎﾞｰﾄﾞ用</v>
          </cell>
          <cell r="F2272" t="str">
            <v/>
          </cell>
          <cell r="G2272" t="str">
            <v>ｍ</v>
          </cell>
        </row>
        <row r="2273">
          <cell r="B2273" t="str">
            <v>155-07</v>
          </cell>
          <cell r="C2273" t="str">
            <v>天 井 廻 縁</v>
          </cell>
          <cell r="D2273" t="str">
            <v/>
          </cell>
          <cell r="E2273" t="str">
            <v>ｱﾙﾐ製</v>
          </cell>
          <cell r="F2273" t="str">
            <v/>
          </cell>
          <cell r="G2273" t="str">
            <v>ｍ</v>
          </cell>
        </row>
        <row r="2274">
          <cell r="B2274" t="str">
            <v>155-08</v>
          </cell>
          <cell r="C2274" t="str">
            <v>天 井 廻 縁</v>
          </cell>
          <cell r="D2274" t="str">
            <v/>
          </cell>
          <cell r="E2274" t="str">
            <v>塩化ﾋﾞﾆﾙ製</v>
          </cell>
          <cell r="F2274" t="str">
            <v/>
          </cell>
          <cell r="G2274" t="str">
            <v>ｍ</v>
          </cell>
        </row>
        <row r="2275">
          <cell r="B2275" t="str">
            <v>155-09</v>
          </cell>
          <cell r="C2275" t="str">
            <v>下り壁見切縁</v>
          </cell>
          <cell r="D2275" t="str">
            <v/>
          </cell>
          <cell r="E2275" t="str">
            <v>ｱﾙﾐ製</v>
          </cell>
          <cell r="F2275" t="str">
            <v/>
          </cell>
          <cell r="G2275" t="str">
            <v>ｍ</v>
          </cell>
        </row>
        <row r="2276">
          <cell r="B2276" t="str">
            <v>155-10</v>
          </cell>
          <cell r="C2276" t="str">
            <v>下り壁見切縁</v>
          </cell>
          <cell r="D2276" t="str">
            <v/>
          </cell>
          <cell r="E2276" t="str">
            <v>塩化ﾋﾞﾆﾙ製</v>
          </cell>
          <cell r="F2276" t="str">
            <v/>
          </cell>
          <cell r="G2276" t="str">
            <v>ｍ</v>
          </cell>
        </row>
        <row r="2277">
          <cell r="B2277" t="str">
            <v>155-11</v>
          </cell>
          <cell r="C2277" t="str">
            <v>薄付け仕上げ塗材</v>
          </cell>
          <cell r="E2277" t="str">
            <v>外装 ｴﾏﾙｼﾞｮﾝ系吹付け(E)</v>
          </cell>
          <cell r="G2277" t="str">
            <v>㎡</v>
          </cell>
        </row>
        <row r="2278">
          <cell r="B2278" t="str">
            <v>155-12</v>
          </cell>
          <cell r="C2278" t="str">
            <v>薄付け仕上げ塗材</v>
          </cell>
          <cell r="E2278" t="str">
            <v>内装 ｴﾏﾙｼﾞｮﾝ系吹付け(E)</v>
          </cell>
          <cell r="G2278" t="str">
            <v>㎡</v>
          </cell>
        </row>
        <row r="2279">
          <cell r="B2279" t="str">
            <v>155-13</v>
          </cell>
        </row>
        <row r="2280">
          <cell r="B2280" t="str">
            <v>155-14</v>
          </cell>
        </row>
        <row r="2281">
          <cell r="B2281" t="str">
            <v>156-01</v>
          </cell>
          <cell r="C2281" t="str">
            <v>厚付け仕上げ塗材</v>
          </cell>
          <cell r="E2281" t="str">
            <v>外装 ｾﾒﾝﾄ系吹付け(C)</v>
          </cell>
          <cell r="G2281" t="str">
            <v>㎡</v>
          </cell>
        </row>
        <row r="2282">
          <cell r="B2282" t="str">
            <v>156-02</v>
          </cell>
          <cell r="C2282" t="str">
            <v>厚付け仕上げ塗材</v>
          </cell>
          <cell r="E2282" t="str">
            <v>外装 ｴﾏﾙｼﾞｮﾝ系吹付け(E)</v>
          </cell>
          <cell r="G2282" t="str">
            <v>㎡</v>
          </cell>
        </row>
        <row r="2283">
          <cell r="B2283" t="str">
            <v>156-03</v>
          </cell>
          <cell r="C2283" t="str">
            <v>厚付け仕上げ塗材</v>
          </cell>
          <cell r="E2283" t="str">
            <v>内装 ｾﾒﾝﾄ系吹付け(C)</v>
          </cell>
          <cell r="G2283" t="str">
            <v>㎡</v>
          </cell>
        </row>
        <row r="2284">
          <cell r="B2284" t="str">
            <v>156-04</v>
          </cell>
          <cell r="C2284" t="str">
            <v>厚付け仕上げ塗材</v>
          </cell>
          <cell r="E2284" t="str">
            <v>内装 ｴﾏﾙｼﾞｮﾝ系吹付け(E)</v>
          </cell>
          <cell r="G2284" t="str">
            <v>㎡</v>
          </cell>
        </row>
        <row r="2285">
          <cell r="B2285" t="str">
            <v>156-05</v>
          </cell>
          <cell r="C2285" t="str">
            <v>複層仕上げ塗材</v>
          </cell>
          <cell r="E2285" t="str">
            <v>ポリマーセメント系(CE) 耐候形3種</v>
          </cell>
          <cell r="G2285" t="str">
            <v>㎡</v>
          </cell>
        </row>
        <row r="2286">
          <cell r="B2286" t="str">
            <v>156-06</v>
          </cell>
          <cell r="C2286" t="str">
            <v>複層仕上げ塗材</v>
          </cell>
          <cell r="E2286" t="str">
            <v>合成樹脂溶液系(RS) 耐候形3種</v>
          </cell>
          <cell r="G2286" t="str">
            <v>㎡</v>
          </cell>
        </row>
        <row r="2287">
          <cell r="B2287" t="str">
            <v>156-07</v>
          </cell>
          <cell r="C2287" t="str">
            <v>軽量骨材吹付材</v>
          </cell>
          <cell r="E2287" t="str">
            <v>パーライト　厚さ5mm</v>
          </cell>
          <cell r="G2287" t="str">
            <v>㎡</v>
          </cell>
        </row>
        <row r="2288">
          <cell r="B2288" t="str">
            <v>156-08</v>
          </cell>
          <cell r="C2288" t="str">
            <v>軽量骨材吹付材</v>
          </cell>
          <cell r="E2288" t="str">
            <v>パーライト　厚さ10mm</v>
          </cell>
          <cell r="G2288" t="str">
            <v>㎡</v>
          </cell>
        </row>
        <row r="2289">
          <cell r="B2289" t="str">
            <v>156-09</v>
          </cell>
          <cell r="C2289" t="str">
            <v>軽量骨材吹付材</v>
          </cell>
          <cell r="E2289" t="str">
            <v>ひる石（合成樹脂系）　厚さ5mm</v>
          </cell>
          <cell r="G2289" t="str">
            <v>㎡</v>
          </cell>
        </row>
        <row r="2290">
          <cell r="B2290" t="str">
            <v>156-10</v>
          </cell>
          <cell r="C2290" t="str">
            <v>軽量骨材吹付材</v>
          </cell>
          <cell r="E2290" t="str">
            <v>ひる石（合成樹脂系）　厚さ10mm</v>
          </cell>
          <cell r="G2290" t="str">
            <v>㎡</v>
          </cell>
        </row>
        <row r="2291">
          <cell r="B2291" t="str">
            <v>156-11</v>
          </cell>
          <cell r="C2291" t="str">
            <v>軽量骨材吹付材</v>
          </cell>
          <cell r="E2291" t="str">
            <v>ひる石（合成樹脂系）　厚さ12mm</v>
          </cell>
          <cell r="G2291" t="str">
            <v>㎡</v>
          </cell>
        </row>
        <row r="2292">
          <cell r="B2292" t="str">
            <v>156-12</v>
          </cell>
          <cell r="C2292" t="str">
            <v>ロックウール吹付材（乾式）</v>
          </cell>
          <cell r="D2292" t="str">
            <v/>
          </cell>
          <cell r="E2292" t="str">
            <v>着色　厚さ10mm</v>
          </cell>
          <cell r="F2292" t="str">
            <v/>
          </cell>
          <cell r="G2292" t="str">
            <v>㎡</v>
          </cell>
        </row>
        <row r="2293">
          <cell r="B2293" t="str">
            <v>156-13</v>
          </cell>
          <cell r="C2293" t="str">
            <v>ロックウール吹付材（乾式）</v>
          </cell>
          <cell r="D2293" t="str">
            <v/>
          </cell>
          <cell r="E2293" t="str">
            <v>着色　厚さ15mm</v>
          </cell>
          <cell r="F2293" t="str">
            <v/>
          </cell>
          <cell r="G2293" t="str">
            <v>㎡</v>
          </cell>
        </row>
        <row r="2294">
          <cell r="B2294" t="str">
            <v>156-14</v>
          </cell>
          <cell r="C2294" t="str">
            <v>ロックウール吹付材（乾式）</v>
          </cell>
          <cell r="D2294" t="str">
            <v/>
          </cell>
          <cell r="E2294" t="str">
            <v>着色　厚さ20mm</v>
          </cell>
          <cell r="F2294" t="str">
            <v/>
          </cell>
          <cell r="G2294" t="str">
            <v>㎡</v>
          </cell>
        </row>
        <row r="2295">
          <cell r="B2295" t="str">
            <v>157-01</v>
          </cell>
          <cell r="C2295" t="str">
            <v>ロックウール吹付材（乾式）</v>
          </cell>
          <cell r="D2295" t="str">
            <v/>
          </cell>
          <cell r="E2295" t="str">
            <v>原色　厚さ10mm</v>
          </cell>
          <cell r="F2295" t="str">
            <v/>
          </cell>
          <cell r="G2295" t="str">
            <v>㎡</v>
          </cell>
        </row>
        <row r="2296">
          <cell r="B2296" t="str">
            <v>157-02</v>
          </cell>
          <cell r="C2296" t="str">
            <v>ロックウール吹付材（乾式）</v>
          </cell>
          <cell r="D2296" t="str">
            <v/>
          </cell>
          <cell r="E2296" t="str">
            <v>原色　厚さ15mm</v>
          </cell>
          <cell r="F2296" t="str">
            <v/>
          </cell>
          <cell r="G2296" t="str">
            <v>㎡</v>
          </cell>
        </row>
        <row r="2297">
          <cell r="B2297" t="str">
            <v>157-03</v>
          </cell>
          <cell r="C2297" t="str">
            <v>ロックウール吹付材（乾式）</v>
          </cell>
          <cell r="D2297" t="str">
            <v/>
          </cell>
          <cell r="E2297" t="str">
            <v>原色　厚さ20mm</v>
          </cell>
          <cell r="F2297" t="str">
            <v/>
          </cell>
          <cell r="G2297" t="str">
            <v>㎡</v>
          </cell>
        </row>
        <row r="2298">
          <cell r="B2298" t="str">
            <v>157-04</v>
          </cell>
          <cell r="C2298" t="str">
            <v>二重皿板取付</v>
          </cell>
          <cell r="D2298" t="str">
            <v/>
          </cell>
          <cell r="E2298" t="str">
            <v>取 付 手 間</v>
          </cell>
          <cell r="F2298" t="str">
            <v/>
          </cell>
          <cell r="G2298" t="str">
            <v>ｍ</v>
          </cell>
        </row>
        <row r="2299">
          <cell r="B2299" t="str">
            <v>157-05</v>
          </cell>
          <cell r="C2299" t="str">
            <v>膳 板 取 付</v>
          </cell>
          <cell r="D2299" t="str">
            <v/>
          </cell>
          <cell r="E2299" t="str">
            <v>取 付 手 間</v>
          </cell>
          <cell r="F2299" t="str">
            <v/>
          </cell>
          <cell r="G2299" t="str">
            <v>ｍ</v>
          </cell>
        </row>
        <row r="2300">
          <cell r="B2300" t="str">
            <v>157-06</v>
          </cell>
          <cell r="C2300" t="str">
            <v>額 縁 取 付</v>
          </cell>
          <cell r="D2300" t="str">
            <v/>
          </cell>
          <cell r="E2300" t="str">
            <v>取 付 手 間</v>
          </cell>
          <cell r="F2300" t="str">
            <v/>
          </cell>
          <cell r="G2300" t="str">
            <v>ｍ</v>
          </cell>
        </row>
        <row r="2301">
          <cell r="B2301" t="str">
            <v>157-07</v>
          </cell>
          <cell r="C2301" t="str">
            <v>ｱﾝｸﾞﾙ取付</v>
          </cell>
          <cell r="D2301" t="str">
            <v/>
          </cell>
          <cell r="E2301" t="str">
            <v>取 付 手 間</v>
          </cell>
          <cell r="F2301" t="str">
            <v/>
          </cell>
          <cell r="G2301" t="str">
            <v>ｍ</v>
          </cell>
        </row>
        <row r="2302">
          <cell r="B2302" t="str">
            <v>157-08</v>
          </cell>
          <cell r="C2302" t="str">
            <v>方 立 取 付</v>
          </cell>
          <cell r="D2302" t="str">
            <v/>
          </cell>
          <cell r="E2302" t="str">
            <v>取 付 手 間</v>
          </cell>
          <cell r="F2302" t="str">
            <v/>
          </cell>
          <cell r="G2302" t="str">
            <v>本</v>
          </cell>
        </row>
        <row r="2303">
          <cell r="B2303" t="str">
            <v>157-09</v>
          </cell>
          <cell r="C2303" t="str">
            <v>ｱﾙﾐｻｯｼ 引違い窓</v>
          </cell>
          <cell r="E2303" t="str">
            <v>W1,900×H1,800程度 中桟付き</v>
          </cell>
          <cell r="G2303" t="str">
            <v>箇所</v>
          </cell>
        </row>
        <row r="2304">
          <cell r="B2304" t="str">
            <v>157-10</v>
          </cell>
          <cell r="C2304" t="str">
            <v>ﾄﾞｱｸﾛｰｻﾞ取付</v>
          </cell>
          <cell r="D2304" t="str">
            <v/>
          </cell>
          <cell r="E2304" t="str">
            <v>取 付 手 間</v>
          </cell>
          <cell r="F2304" t="str">
            <v/>
          </cell>
          <cell r="G2304" t="str">
            <v>か所</v>
          </cell>
        </row>
        <row r="2305">
          <cell r="B2305" t="str">
            <v>157-11</v>
          </cell>
          <cell r="C2305" t="str">
            <v>ﾌﾛｱﾋﾝｼﾞ取付</v>
          </cell>
          <cell r="D2305" t="str">
            <v/>
          </cell>
          <cell r="E2305" t="str">
            <v>取 付 手 間</v>
          </cell>
          <cell r="F2305" t="str">
            <v/>
          </cell>
          <cell r="G2305" t="str">
            <v>か所</v>
          </cell>
        </row>
        <row r="2306">
          <cell r="B2306" t="str">
            <v>157-12</v>
          </cell>
          <cell r="C2306" t="str">
            <v>押 板 取 付</v>
          </cell>
          <cell r="D2306" t="str">
            <v/>
          </cell>
          <cell r="E2306" t="str">
            <v>取 付 手 間</v>
          </cell>
          <cell r="F2306" t="str">
            <v/>
          </cell>
          <cell r="G2306" t="str">
            <v>組</v>
          </cell>
        </row>
        <row r="2307">
          <cell r="B2307" t="str">
            <v>157-13</v>
          </cell>
        </row>
        <row r="2308">
          <cell r="B2308" t="str">
            <v>157-14</v>
          </cell>
        </row>
        <row r="2309">
          <cell r="B2309" t="str">
            <v>158-01</v>
          </cell>
          <cell r="C2309" t="str">
            <v>ｶﾞﾗｽ清掃</v>
          </cell>
          <cell r="D2309" t="str">
            <v/>
          </cell>
          <cell r="E2309" t="str">
            <v/>
          </cell>
          <cell r="G2309" t="str">
            <v>㎡</v>
          </cell>
        </row>
        <row r="2310">
          <cell r="B2310" t="str">
            <v>158-02</v>
          </cell>
          <cell r="C2310" t="str">
            <v>ｶﾞﾗｽとめ（ｶﾞｽｹｯﾄ）</v>
          </cell>
          <cell r="D2310" t="str">
            <v/>
          </cell>
          <cell r="E2310" t="str">
            <v/>
          </cell>
          <cell r="G2310" t="str">
            <v>ｍ</v>
          </cell>
        </row>
        <row r="2311">
          <cell r="B2311" t="str">
            <v>158-03</v>
          </cell>
          <cell r="C2311" t="str">
            <v>織じゅうたん</v>
          </cell>
          <cell r="D2311" t="str">
            <v/>
          </cell>
          <cell r="E2311" t="str">
            <v>C種 ｸﾞﾘｯﾊﾟ工法 敷き手間</v>
          </cell>
          <cell r="G2311" t="str">
            <v>㎡</v>
          </cell>
        </row>
        <row r="2312">
          <cell r="B2312" t="str">
            <v>158-04</v>
          </cell>
          <cell r="C2312" t="str">
            <v>織じゅうたん</v>
          </cell>
          <cell r="D2312" t="str">
            <v/>
          </cell>
          <cell r="E2312" t="str">
            <v>A､B種 ｸﾞﾘｯﾊﾟ工法 敷き手間</v>
          </cell>
          <cell r="G2312" t="str">
            <v>㎡</v>
          </cell>
        </row>
        <row r="2313">
          <cell r="B2313" t="str">
            <v>158-05</v>
          </cell>
          <cell r="C2313" t="str">
            <v>ﾀﾌﾃｯﾄﾞｶｰﾍﾟｯﾄ</v>
          </cell>
          <cell r="D2313" t="str">
            <v/>
          </cell>
          <cell r="E2313" t="str">
            <v>A種 全面接着工法 敷き手間</v>
          </cell>
          <cell r="G2313" t="str">
            <v>㎡</v>
          </cell>
        </row>
        <row r="2314">
          <cell r="B2314" t="str">
            <v>158-06</v>
          </cell>
          <cell r="C2314" t="str">
            <v>ﾆｰﾄﾞﾙﾊﾟﾝﾁｶｰﾍﾟｯﾄ</v>
          </cell>
          <cell r="D2314" t="str">
            <v/>
          </cell>
          <cell r="E2314" t="str">
            <v>厚さ6　敷き手間</v>
          </cell>
          <cell r="F2314" t="str">
            <v/>
          </cell>
          <cell r="G2314" t="str">
            <v>㎡</v>
          </cell>
        </row>
        <row r="2315">
          <cell r="B2315" t="str">
            <v>158-07</v>
          </cell>
          <cell r="C2315" t="str">
            <v>下地ﾌｪﾙﾄ</v>
          </cell>
          <cell r="D2315" t="str">
            <v/>
          </cell>
          <cell r="E2315" t="str">
            <v/>
          </cell>
          <cell r="F2315" t="str">
            <v/>
          </cell>
          <cell r="G2315" t="str">
            <v>㎡</v>
          </cell>
        </row>
        <row r="2316">
          <cell r="B2316" t="str">
            <v>158-08</v>
          </cell>
          <cell r="C2316" t="str">
            <v>畳　敷　き</v>
          </cell>
          <cell r="D2316" t="str">
            <v/>
          </cell>
          <cell r="E2316" t="str">
            <v>敷き手間　一畳</v>
          </cell>
          <cell r="F2316" t="str">
            <v/>
          </cell>
          <cell r="G2316" t="str">
            <v>枚</v>
          </cell>
        </row>
        <row r="2317">
          <cell r="B2317" t="str">
            <v>158-09</v>
          </cell>
          <cell r="C2317" t="str">
            <v>畳　敷　き</v>
          </cell>
          <cell r="D2317" t="str">
            <v/>
          </cell>
          <cell r="E2317" t="str">
            <v>敷き手間　半畳</v>
          </cell>
          <cell r="F2317" t="str">
            <v/>
          </cell>
          <cell r="G2317" t="str">
            <v>枚</v>
          </cell>
        </row>
        <row r="2318">
          <cell r="B2318" t="str">
            <v>158-10</v>
          </cell>
          <cell r="C2318" t="str">
            <v>畳　敷　き</v>
          </cell>
          <cell r="D2318" t="str">
            <v/>
          </cell>
          <cell r="E2318" t="str">
            <v>共仕D種 畳表C2 柄へりHt 畳床KT-Ⅲ 一畳</v>
          </cell>
          <cell r="G2318" t="str">
            <v>枚</v>
          </cell>
        </row>
        <row r="2319">
          <cell r="B2319" t="str">
            <v>158-11</v>
          </cell>
          <cell r="C2319" t="str">
            <v>畳　敷　き</v>
          </cell>
          <cell r="D2319" t="str">
            <v/>
          </cell>
          <cell r="E2319" t="str">
            <v>共仕D種 畳表C2 柄へりHt 畳床KT-Ⅲ 半畳</v>
          </cell>
          <cell r="G2319" t="str">
            <v>枚</v>
          </cell>
        </row>
        <row r="2320">
          <cell r="B2320" t="str">
            <v>158-12</v>
          </cell>
        </row>
        <row r="2321">
          <cell r="B2321" t="str">
            <v>158-13</v>
          </cell>
        </row>
        <row r="2322">
          <cell r="B2322" t="str">
            <v>158-14</v>
          </cell>
        </row>
        <row r="2323">
          <cell r="B2323" t="str">
            <v>159-01</v>
          </cell>
          <cell r="C2323" t="str">
            <v>畳　敷　き</v>
          </cell>
          <cell r="E2323" t="str">
            <v>共仕D種 畳表C2 綿･PへりHt 畳床KT-Ⅱ 一畳</v>
          </cell>
          <cell r="G2323" t="str">
            <v>枚</v>
          </cell>
        </row>
        <row r="2324">
          <cell r="B2324" t="str">
            <v>159-02</v>
          </cell>
          <cell r="C2324" t="str">
            <v>畳　敷　き</v>
          </cell>
          <cell r="E2324" t="str">
            <v>共仕D種 畳表C2 綿･PへりHt 畳床KT-Ⅱ 半畳</v>
          </cell>
          <cell r="G2324" t="str">
            <v>枚</v>
          </cell>
        </row>
        <row r="2325">
          <cell r="B2325" t="str">
            <v>159-03</v>
          </cell>
          <cell r="C2325" t="str">
            <v>畳　敷　き</v>
          </cell>
          <cell r="E2325" t="str">
            <v>共仕D種 畳表C2 P･PへりHt 畳床KT-Ⅱ 一畳</v>
          </cell>
          <cell r="G2325" t="str">
            <v>枚</v>
          </cell>
        </row>
        <row r="2326">
          <cell r="B2326" t="str">
            <v>159-04</v>
          </cell>
          <cell r="C2326" t="str">
            <v>畳　敷　き</v>
          </cell>
          <cell r="E2326" t="str">
            <v>共仕D種 畳表C2 P･PへりHt 畳床KT-Ⅱ 半畳</v>
          </cell>
          <cell r="G2326" t="str">
            <v>枚</v>
          </cell>
        </row>
        <row r="2327">
          <cell r="B2327" t="str">
            <v>159-05</v>
          </cell>
          <cell r="C2327" t="str">
            <v>ﾌﾛｰﾘﾝｸﾞﾎﾞｰﾄﾞ</v>
          </cell>
          <cell r="D2327" t="str">
            <v/>
          </cell>
          <cell r="E2327" t="str">
            <v>1等 なら 厚さ15</v>
          </cell>
          <cell r="F2327" t="str">
            <v/>
          </cell>
          <cell r="G2327" t="str">
            <v>㎡</v>
          </cell>
        </row>
        <row r="2328">
          <cell r="B2328" t="str">
            <v>159-06</v>
          </cell>
          <cell r="C2328" t="str">
            <v>天然木化粧複合ﾌﾛｰﾘﾝｸﾞ</v>
          </cell>
          <cell r="D2328" t="str">
            <v/>
          </cell>
          <cell r="E2328" t="str">
            <v>A種下張必要 厚14.5 さくら</v>
          </cell>
          <cell r="G2328" t="str">
            <v>㎡</v>
          </cell>
        </row>
        <row r="2329">
          <cell r="B2329" t="str">
            <v>159-07</v>
          </cell>
          <cell r="C2329" t="str">
            <v>天然木化粧複合ﾌﾛｰﾘﾝｸﾞ</v>
          </cell>
          <cell r="D2329" t="str">
            <v/>
          </cell>
          <cell r="E2329" t="str">
            <v>A種下張必要 厚14.5 なら</v>
          </cell>
          <cell r="G2329" t="str">
            <v>㎡</v>
          </cell>
        </row>
        <row r="2330">
          <cell r="B2330" t="str">
            <v>159-08</v>
          </cell>
          <cell r="C2330" t="str">
            <v>天然木化粧複合ﾌﾛｰﾘﾝｸﾞ</v>
          </cell>
          <cell r="D2330" t="str">
            <v/>
          </cell>
          <cell r="E2330" t="str">
            <v>B種下張必要 厚12 さくら</v>
          </cell>
          <cell r="G2330" t="str">
            <v>㎡</v>
          </cell>
        </row>
        <row r="2331">
          <cell r="B2331" t="str">
            <v>159-09</v>
          </cell>
          <cell r="C2331" t="str">
            <v>天然木化粧複合ﾌﾛｰﾘﾝｸﾞ</v>
          </cell>
          <cell r="D2331" t="str">
            <v/>
          </cell>
          <cell r="E2331" t="str">
            <v>B種下張必要 厚12 なら</v>
          </cell>
          <cell r="G2331" t="str">
            <v>㎡</v>
          </cell>
        </row>
        <row r="2332">
          <cell r="B2332" t="str">
            <v>159-10</v>
          </cell>
          <cell r="C2332" t="str">
            <v>天然木化粧複合ﾌﾛｰﾘﾝｸﾞ</v>
          </cell>
          <cell r="D2332" t="str">
            <v/>
          </cell>
          <cell r="E2332" t="str">
            <v>C種下張り無 厚12 さくら</v>
          </cell>
          <cell r="G2332" t="str">
            <v>㎡</v>
          </cell>
        </row>
        <row r="2333">
          <cell r="B2333" t="str">
            <v>159-11</v>
          </cell>
          <cell r="C2333" t="str">
            <v>天然木化粧複合ﾌﾛｰﾘﾝｸﾞ</v>
          </cell>
          <cell r="D2333" t="str">
            <v/>
          </cell>
          <cell r="E2333" t="str">
            <v>C種下張り無 厚12 なら</v>
          </cell>
          <cell r="G2333" t="str">
            <v>㎡</v>
          </cell>
        </row>
        <row r="2334">
          <cell r="B2334" t="str">
            <v>159-12</v>
          </cell>
          <cell r="C2334" t="str">
            <v>弾性ウレタン塗床材</v>
          </cell>
          <cell r="E2334" t="str">
            <v>平滑仕上げ 厚さ2mm</v>
          </cell>
          <cell r="G2334" t="str">
            <v>㎡</v>
          </cell>
        </row>
        <row r="2335">
          <cell r="B2335" t="str">
            <v>159-13</v>
          </cell>
          <cell r="C2335" t="str">
            <v>エポキシ樹脂塗床材</v>
          </cell>
          <cell r="E2335" t="str">
            <v>防滑仕上げ 厚さ2mm</v>
          </cell>
          <cell r="G2335" t="str">
            <v>㎡</v>
          </cell>
        </row>
        <row r="2336">
          <cell r="B2336" t="str">
            <v>159-14</v>
          </cell>
        </row>
        <row r="2337">
          <cell r="B2337" t="str">
            <v>160-01</v>
          </cell>
          <cell r="C2337" t="str">
            <v>壁紙素地ごしらえ</v>
          </cell>
          <cell r="E2337" t="str">
            <v>ﾓﾙﾀﾙ面 工程B種</v>
          </cell>
          <cell r="G2337" t="str">
            <v>㎡</v>
          </cell>
        </row>
        <row r="2338">
          <cell r="B2338" t="str">
            <v>160-02</v>
          </cell>
          <cell r="C2338" t="str">
            <v>壁紙素地ごしらえ</v>
          </cell>
          <cell r="E2338" t="str">
            <v>ｺﾝｸﾘｰﾄ面 工程B種 一般部</v>
          </cell>
          <cell r="G2338" t="str">
            <v>㎡</v>
          </cell>
        </row>
        <row r="2339">
          <cell r="B2339" t="str">
            <v>160-03</v>
          </cell>
          <cell r="C2339" t="str">
            <v>壁紙素地ごしらえ</v>
          </cell>
          <cell r="E2339" t="str">
            <v>ﾎﾞｰﾄﾞ面 工程B種</v>
          </cell>
          <cell r="G2339" t="str">
            <v>㎡</v>
          </cell>
        </row>
        <row r="2340">
          <cell r="B2340" t="str">
            <v>160-04</v>
          </cell>
          <cell r="C2340" t="str">
            <v>壁紙素地ごしらえ</v>
          </cell>
          <cell r="E2340" t="str">
            <v>けいｶﾙ板面 工程B種</v>
          </cell>
          <cell r="G2340" t="str">
            <v>㎡</v>
          </cell>
        </row>
        <row r="2341">
          <cell r="B2341" t="str">
            <v>160-05</v>
          </cell>
          <cell r="C2341" t="str">
            <v>壁紙張り手間</v>
          </cell>
          <cell r="E2341" t="str">
            <v>壁 織物、紙程度 素地別途 一般部</v>
          </cell>
          <cell r="G2341" t="str">
            <v>㎡</v>
          </cell>
        </row>
        <row r="2342">
          <cell r="B2342" t="str">
            <v>160-06</v>
          </cell>
          <cell r="C2342" t="str">
            <v>壁紙張り手間</v>
          </cell>
          <cell r="E2342" t="str">
            <v>壁 織物、紙程度 素地別途 多湿部</v>
          </cell>
          <cell r="G2342" t="str">
            <v>㎡</v>
          </cell>
        </row>
        <row r="2343">
          <cell r="B2343" t="str">
            <v>160-07</v>
          </cell>
          <cell r="C2343" t="str">
            <v>壁紙張り手間</v>
          </cell>
          <cell r="E2343" t="str">
            <v>壁 織物、紙程度 ﾓﾙﾀﾙ面 素地B種 一般部</v>
          </cell>
          <cell r="G2343" t="str">
            <v>㎡</v>
          </cell>
        </row>
        <row r="2344">
          <cell r="B2344" t="str">
            <v>160-08</v>
          </cell>
          <cell r="C2344" t="str">
            <v>壁紙張り手間</v>
          </cell>
          <cell r="E2344" t="str">
            <v>壁 織物、紙程度 ﾓﾙﾀﾙ面 素地B種 多湿部</v>
          </cell>
          <cell r="G2344" t="str">
            <v>㎡</v>
          </cell>
        </row>
        <row r="2345">
          <cell r="B2345" t="str">
            <v>160-09</v>
          </cell>
          <cell r="C2345" t="str">
            <v>壁紙張り手間</v>
          </cell>
          <cell r="E2345" t="str">
            <v>壁 織物、紙程度 ｺﾝｸﾘｰﾄ面 素地B種 一般部</v>
          </cell>
          <cell r="G2345" t="str">
            <v>㎡</v>
          </cell>
        </row>
        <row r="2346">
          <cell r="B2346" t="str">
            <v>160-10</v>
          </cell>
          <cell r="C2346" t="str">
            <v>壁紙張り手間</v>
          </cell>
          <cell r="E2346" t="str">
            <v>壁 織物、紙程度 ﾎﾞｰﾄﾞ面 素地B種 一般部</v>
          </cell>
          <cell r="G2346" t="str">
            <v>㎡</v>
          </cell>
        </row>
        <row r="2347">
          <cell r="B2347" t="str">
            <v>160-11</v>
          </cell>
          <cell r="C2347" t="str">
            <v>壁紙張り手間</v>
          </cell>
          <cell r="E2347" t="str">
            <v>壁 織物、紙程度 ﾎﾞｰﾄﾞ面 素地B種 多湿部</v>
          </cell>
          <cell r="G2347" t="str">
            <v>㎡</v>
          </cell>
        </row>
        <row r="2348">
          <cell r="B2348" t="str">
            <v>160-12</v>
          </cell>
          <cell r="C2348" t="str">
            <v>壁紙張り手間</v>
          </cell>
          <cell r="E2348" t="str">
            <v>壁 織物、紙程度 けいｶﾙ板面 素地B種 一般部</v>
          </cell>
          <cell r="G2348" t="str">
            <v>㎡</v>
          </cell>
        </row>
        <row r="2349">
          <cell r="B2349" t="str">
            <v>160-13</v>
          </cell>
          <cell r="C2349" t="str">
            <v>壁紙張り手間</v>
          </cell>
          <cell r="E2349" t="str">
            <v>壁 織物、紙程度 けいｶﾙ板面 素地B種 多湿部</v>
          </cell>
          <cell r="G2349" t="str">
            <v>㎡</v>
          </cell>
        </row>
        <row r="2350">
          <cell r="B2350" t="str">
            <v>160-14</v>
          </cell>
          <cell r="C2350" t="str">
            <v>壁紙張り手間</v>
          </cell>
          <cell r="E2350" t="str">
            <v>壁 ﾌﾟﾗｽﾁｯｸ程度 素地別途 一般部</v>
          </cell>
          <cell r="G2350" t="str">
            <v>㎡</v>
          </cell>
        </row>
        <row r="2351">
          <cell r="B2351" t="str">
            <v>161-01</v>
          </cell>
          <cell r="C2351" t="str">
            <v>壁紙張り手間</v>
          </cell>
          <cell r="E2351" t="str">
            <v>壁 ﾌﾟﾗｽﾁｯｸ程度 素地別途 多湿部</v>
          </cell>
          <cell r="G2351" t="str">
            <v>㎡</v>
          </cell>
        </row>
        <row r="2352">
          <cell r="B2352" t="str">
            <v>161-02</v>
          </cell>
          <cell r="C2352" t="str">
            <v>壁紙張り手間</v>
          </cell>
          <cell r="E2352" t="str">
            <v>壁 ﾌﾟﾗｽﾁｯｸ程度 ﾓﾙﾀﾙ面 素地B種 一般部</v>
          </cell>
          <cell r="G2352" t="str">
            <v>㎡</v>
          </cell>
        </row>
        <row r="2353">
          <cell r="B2353" t="str">
            <v>161-03</v>
          </cell>
          <cell r="C2353" t="str">
            <v>壁紙張り手間</v>
          </cell>
          <cell r="E2353" t="str">
            <v>壁 ﾌﾟﾗｽﾁｯｸ程度 ﾓﾙﾀﾙ面 素地B種 多湿部</v>
          </cell>
          <cell r="G2353" t="str">
            <v>㎡</v>
          </cell>
        </row>
        <row r="2354">
          <cell r="B2354" t="str">
            <v>161-04</v>
          </cell>
          <cell r="C2354" t="str">
            <v>壁紙張り手間</v>
          </cell>
          <cell r="E2354" t="str">
            <v>壁 ﾌﾟﾗｽﾁｯｸ程度 ｺﾝｸﾘｰﾄ面 素地B種 一般部</v>
          </cell>
          <cell r="G2354" t="str">
            <v>㎡</v>
          </cell>
        </row>
        <row r="2355">
          <cell r="B2355" t="str">
            <v>161-05</v>
          </cell>
          <cell r="C2355" t="str">
            <v>壁紙張り手間</v>
          </cell>
          <cell r="E2355" t="str">
            <v>壁 ﾌﾟﾗｽﾁｯｸ程度 ﾎﾞｰﾄﾞ面 素地B種 一般部</v>
          </cell>
          <cell r="G2355" t="str">
            <v>㎡</v>
          </cell>
        </row>
        <row r="2356">
          <cell r="B2356" t="str">
            <v>161-06</v>
          </cell>
          <cell r="C2356" t="str">
            <v>壁紙張り手間</v>
          </cell>
          <cell r="E2356" t="str">
            <v>壁 ﾌﾟﾗｽﾁｯｸ程度 ﾎﾞｰﾄﾞ面 素地B種 多湿部</v>
          </cell>
          <cell r="G2356" t="str">
            <v>㎡</v>
          </cell>
        </row>
        <row r="2357">
          <cell r="B2357" t="str">
            <v>161-07</v>
          </cell>
          <cell r="C2357" t="str">
            <v>壁紙張り手間</v>
          </cell>
          <cell r="E2357" t="str">
            <v>壁 ﾌﾟﾗｽﾁｯｸ程度 けいｶﾙ板面 素地B種 一般部</v>
          </cell>
          <cell r="G2357" t="str">
            <v>㎡</v>
          </cell>
        </row>
        <row r="2358">
          <cell r="B2358" t="str">
            <v>161-08</v>
          </cell>
          <cell r="C2358" t="str">
            <v>壁紙張り手間</v>
          </cell>
          <cell r="E2358" t="str">
            <v>壁 ﾌﾟﾗｽﾁｯｸ程度 けいｶﾙ板面 素地B種 多湿部</v>
          </cell>
          <cell r="G2358" t="str">
            <v>㎡</v>
          </cell>
        </row>
        <row r="2359">
          <cell r="B2359" t="str">
            <v>161-09</v>
          </cell>
          <cell r="C2359" t="str">
            <v>壁紙張り手間</v>
          </cell>
          <cell r="E2359" t="str">
            <v>天井 織物、紙程度 素地別途 一般部</v>
          </cell>
          <cell r="G2359" t="str">
            <v>㎡</v>
          </cell>
        </row>
        <row r="2360">
          <cell r="B2360" t="str">
            <v>161-10</v>
          </cell>
          <cell r="C2360" t="str">
            <v>壁紙張り手間</v>
          </cell>
          <cell r="E2360" t="str">
            <v>天井 織物、紙程度 素地別途 多湿部</v>
          </cell>
          <cell r="G2360" t="str">
            <v>㎡</v>
          </cell>
        </row>
        <row r="2361">
          <cell r="B2361" t="str">
            <v>161-11</v>
          </cell>
          <cell r="C2361" t="str">
            <v>壁紙張り手間</v>
          </cell>
          <cell r="E2361" t="str">
            <v>天井 織物、紙程度 ﾓﾙﾀﾙ面 素地B種 一般部</v>
          </cell>
          <cell r="G2361" t="str">
            <v>㎡</v>
          </cell>
        </row>
        <row r="2362">
          <cell r="B2362" t="str">
            <v>161-12</v>
          </cell>
          <cell r="C2362" t="str">
            <v>壁紙張り手間</v>
          </cell>
          <cell r="E2362" t="str">
            <v>天井 織物、紙程度 ﾓﾙﾀﾙ面 素地B種 多湿部</v>
          </cell>
          <cell r="G2362" t="str">
            <v>㎡</v>
          </cell>
        </row>
        <row r="2363">
          <cell r="B2363" t="str">
            <v>161-13</v>
          </cell>
          <cell r="C2363" t="str">
            <v>壁紙張り手間</v>
          </cell>
          <cell r="E2363" t="str">
            <v>天井 織物、紙程度 ｺﾝｸﾘｰﾄ面 素地B種 一般部</v>
          </cell>
          <cell r="G2363" t="str">
            <v>㎡</v>
          </cell>
        </row>
        <row r="2364">
          <cell r="B2364" t="str">
            <v>161-14</v>
          </cell>
          <cell r="C2364" t="str">
            <v>壁紙張り手間</v>
          </cell>
          <cell r="E2364" t="str">
            <v>天井 織物、紙程度 ﾎﾞｰﾄﾞ面 素地B種 一般部</v>
          </cell>
          <cell r="G2364" t="str">
            <v>㎡</v>
          </cell>
        </row>
        <row r="2365">
          <cell r="B2365" t="str">
            <v>162-01</v>
          </cell>
          <cell r="C2365" t="str">
            <v>壁紙張り手間</v>
          </cell>
          <cell r="E2365" t="str">
            <v>天井 織物、紙程度 ﾎﾞｰﾄﾞ面 素地B種 多湿部</v>
          </cell>
          <cell r="G2365" t="str">
            <v>㎡</v>
          </cell>
        </row>
        <row r="2366">
          <cell r="B2366" t="str">
            <v>162-02</v>
          </cell>
          <cell r="C2366" t="str">
            <v>壁紙張り手間</v>
          </cell>
          <cell r="E2366" t="str">
            <v>天井 織物、紙程度 けいｶﾙ板面 素地B種 一般部</v>
          </cell>
          <cell r="G2366" t="str">
            <v>㎡</v>
          </cell>
        </row>
        <row r="2367">
          <cell r="B2367" t="str">
            <v>162-03</v>
          </cell>
          <cell r="C2367" t="str">
            <v>壁紙張り手間</v>
          </cell>
          <cell r="E2367" t="str">
            <v>天井 織物、紙程度 けいｶﾙ板面 素地B種 多湿部</v>
          </cell>
          <cell r="G2367" t="str">
            <v>㎡</v>
          </cell>
        </row>
        <row r="2368">
          <cell r="B2368" t="str">
            <v>162-04</v>
          </cell>
          <cell r="C2368" t="str">
            <v>壁紙張り手間</v>
          </cell>
          <cell r="E2368" t="str">
            <v>天井 ﾌﾟﾗｽﾁｯｸ程度 素地別途 一般部</v>
          </cell>
          <cell r="G2368" t="str">
            <v>㎡</v>
          </cell>
        </row>
        <row r="2369">
          <cell r="B2369" t="str">
            <v>162-05</v>
          </cell>
          <cell r="C2369" t="str">
            <v>壁紙張り手間</v>
          </cell>
          <cell r="E2369" t="str">
            <v>天井 ﾌﾟﾗｽﾁｯｸ程度 素地別途 多湿部</v>
          </cell>
          <cell r="G2369" t="str">
            <v>㎡</v>
          </cell>
        </row>
        <row r="2370">
          <cell r="B2370" t="str">
            <v>162-06</v>
          </cell>
          <cell r="C2370" t="str">
            <v>壁紙張り手間</v>
          </cell>
          <cell r="E2370" t="str">
            <v>天井 ﾌﾟﾗｽﾁｯｸ程度 ﾓﾙﾀﾙ面 素地B種 一般部</v>
          </cell>
          <cell r="G2370" t="str">
            <v>㎡</v>
          </cell>
        </row>
        <row r="2371">
          <cell r="B2371" t="str">
            <v>162-07</v>
          </cell>
          <cell r="C2371" t="str">
            <v>壁紙張り手間</v>
          </cell>
          <cell r="E2371" t="str">
            <v>天井 ﾌﾟﾗｽﾁｯｸ程度 ﾓﾙﾀﾙ面 素地B種 多湿部</v>
          </cell>
          <cell r="G2371" t="str">
            <v>㎡</v>
          </cell>
        </row>
        <row r="2372">
          <cell r="B2372" t="str">
            <v>162-08</v>
          </cell>
          <cell r="C2372" t="str">
            <v>壁紙張り手間</v>
          </cell>
          <cell r="E2372" t="str">
            <v>天井 ﾌﾟﾗｽﾁｯｸ程度 ｺﾝｸﾘｰﾄ面 素地B種 一般部</v>
          </cell>
          <cell r="G2372" t="str">
            <v>㎡</v>
          </cell>
        </row>
        <row r="2373">
          <cell r="B2373" t="str">
            <v>162-09</v>
          </cell>
          <cell r="C2373" t="str">
            <v>壁紙張り手間</v>
          </cell>
          <cell r="E2373" t="str">
            <v>天井 ﾌﾟﾗｽﾁｯｸ程度 ﾎﾞｰﾄﾞ面 素地B種 一般部</v>
          </cell>
          <cell r="G2373" t="str">
            <v>㎡</v>
          </cell>
        </row>
        <row r="2374">
          <cell r="B2374" t="str">
            <v>162-10</v>
          </cell>
          <cell r="C2374" t="str">
            <v>壁紙張り手間</v>
          </cell>
          <cell r="E2374" t="str">
            <v>天井 ﾌﾟﾗｽﾁｯｸ程度 ﾎﾞｰﾄﾞ面 素地B種 多湿部</v>
          </cell>
          <cell r="G2374" t="str">
            <v>㎡</v>
          </cell>
        </row>
        <row r="2375">
          <cell r="B2375" t="str">
            <v>162-11</v>
          </cell>
          <cell r="C2375" t="str">
            <v>壁紙張り手間</v>
          </cell>
          <cell r="E2375" t="str">
            <v>天井 ﾌﾟﾗｽﾁｯｸ程度 けいｶﾙ板面 素地B種 一般部</v>
          </cell>
          <cell r="G2375" t="str">
            <v>㎡</v>
          </cell>
        </row>
        <row r="2376">
          <cell r="B2376" t="str">
            <v>162-12</v>
          </cell>
          <cell r="C2376" t="str">
            <v>壁紙張り手間</v>
          </cell>
          <cell r="E2376" t="str">
            <v>天井 ﾌﾟﾗｽﾁｯｸ程度 けいｶﾙ板面 素地B種 多湿部</v>
          </cell>
          <cell r="G2376" t="str">
            <v>㎡</v>
          </cell>
        </row>
        <row r="2377">
          <cell r="B2377" t="str">
            <v>162-13</v>
          </cell>
          <cell r="C2377" t="str">
            <v>天井ﾎﾞｰﾄﾞ切込み</v>
          </cell>
          <cell r="D2377" t="str">
            <v/>
          </cell>
          <cell r="E2377" t="str">
            <v>150角、150φ以下</v>
          </cell>
          <cell r="F2377" t="str">
            <v/>
          </cell>
          <cell r="G2377" t="str">
            <v>か所</v>
          </cell>
        </row>
        <row r="2378">
          <cell r="B2378" t="str">
            <v>162-14</v>
          </cell>
        </row>
        <row r="2379">
          <cell r="B2379" t="str">
            <v>163-01</v>
          </cell>
          <cell r="C2379" t="str">
            <v>天井ﾎﾞｰﾄﾞ切込み</v>
          </cell>
          <cell r="D2379" t="str">
            <v/>
          </cell>
          <cell r="E2379" t="str">
            <v>300角、300φ以下</v>
          </cell>
          <cell r="F2379" t="str">
            <v/>
          </cell>
          <cell r="G2379" t="str">
            <v>か所</v>
          </cell>
        </row>
        <row r="2380">
          <cell r="B2380" t="str">
            <v>163-02</v>
          </cell>
          <cell r="C2380" t="str">
            <v>天井ﾎﾞｰﾄﾞ切込み</v>
          </cell>
          <cell r="D2380" t="str">
            <v/>
          </cell>
          <cell r="E2380" t="str">
            <v>450角、450φ以下</v>
          </cell>
          <cell r="F2380" t="str">
            <v/>
          </cell>
          <cell r="G2380" t="str">
            <v>か所</v>
          </cell>
        </row>
        <row r="2381">
          <cell r="B2381" t="str">
            <v>163-03</v>
          </cell>
          <cell r="C2381" t="str">
            <v>天井ﾎﾞｰﾄﾞ切込み</v>
          </cell>
          <cell r="D2381" t="str">
            <v/>
          </cell>
          <cell r="E2381" t="str">
            <v>650角、650φ以下</v>
          </cell>
          <cell r="F2381" t="str">
            <v/>
          </cell>
          <cell r="G2381" t="str">
            <v>か所</v>
          </cell>
        </row>
        <row r="2382">
          <cell r="B2382" t="str">
            <v>163-04</v>
          </cell>
          <cell r="C2382" t="str">
            <v>天井ﾎﾞｰﾄﾞ切込み</v>
          </cell>
          <cell r="D2382" t="str">
            <v/>
          </cell>
          <cell r="E2382" t="str">
            <v>900角、900φ以下</v>
          </cell>
          <cell r="F2382" t="str">
            <v/>
          </cell>
          <cell r="G2382" t="str">
            <v>か所</v>
          </cell>
        </row>
        <row r="2383">
          <cell r="B2383" t="str">
            <v>163-05</v>
          </cell>
          <cell r="C2383" t="str">
            <v>天井ﾎﾞｰﾄﾞ切込み</v>
          </cell>
          <cell r="D2383" t="str">
            <v/>
          </cell>
          <cell r="E2383" t="str">
            <v>1300角、1300φ以下</v>
          </cell>
          <cell r="F2383" t="str">
            <v/>
          </cell>
          <cell r="G2383" t="str">
            <v>か所</v>
          </cell>
        </row>
        <row r="2384">
          <cell r="B2384" t="str">
            <v>163-06</v>
          </cell>
          <cell r="C2384" t="str">
            <v>天井ﾎﾞｰﾄﾞ切込み</v>
          </cell>
          <cell r="D2384" t="str">
            <v/>
          </cell>
          <cell r="E2384" t="str">
            <v>300×1300以下</v>
          </cell>
          <cell r="F2384" t="str">
            <v/>
          </cell>
          <cell r="G2384" t="str">
            <v>か所</v>
          </cell>
        </row>
        <row r="2385">
          <cell r="B2385" t="str">
            <v>163-07</v>
          </cell>
          <cell r="C2385" t="str">
            <v>天井ﾎﾞｰﾄﾞ切込み</v>
          </cell>
          <cell r="D2385" t="str">
            <v/>
          </cell>
          <cell r="E2385" t="str">
            <v>300×2500以下</v>
          </cell>
          <cell r="F2385" t="str">
            <v/>
          </cell>
          <cell r="G2385" t="str">
            <v>か所</v>
          </cell>
        </row>
        <row r="2386">
          <cell r="B2386" t="str">
            <v>163-08</v>
          </cell>
          <cell r="C2386" t="str">
            <v>天井ﾎﾞｰﾄﾞ切込み</v>
          </cell>
          <cell r="D2386" t="str">
            <v/>
          </cell>
          <cell r="E2386" t="str">
            <v>300×3700以下</v>
          </cell>
          <cell r="F2386" t="str">
            <v/>
          </cell>
          <cell r="G2386" t="str">
            <v>か所</v>
          </cell>
        </row>
        <row r="2387">
          <cell r="B2387" t="str">
            <v>163-09</v>
          </cell>
          <cell r="C2387" t="str">
            <v>天井 木毛ｾﾒﾝﾄ板打込み</v>
          </cell>
          <cell r="D2387" t="str">
            <v/>
          </cell>
          <cell r="E2387" t="str">
            <v>普通NW 厚15</v>
          </cell>
          <cell r="F2387" t="str">
            <v/>
          </cell>
          <cell r="G2387" t="str">
            <v>㎡</v>
          </cell>
        </row>
        <row r="2388">
          <cell r="B2388" t="str">
            <v>163-10</v>
          </cell>
          <cell r="C2388" t="str">
            <v>天井 木毛ｾﾒﾝﾄ板打込み</v>
          </cell>
          <cell r="D2388" t="str">
            <v/>
          </cell>
          <cell r="E2388" t="str">
            <v>普通NW 厚20</v>
          </cell>
          <cell r="F2388" t="str">
            <v/>
          </cell>
          <cell r="G2388" t="str">
            <v>㎡</v>
          </cell>
        </row>
        <row r="2389">
          <cell r="B2389" t="str">
            <v>163-11</v>
          </cell>
          <cell r="C2389" t="str">
            <v>天井 木毛ｾﾒﾝﾄ板打込み</v>
          </cell>
          <cell r="D2389" t="str">
            <v/>
          </cell>
          <cell r="E2389" t="str">
            <v>普通NW 厚25</v>
          </cell>
          <cell r="F2389" t="str">
            <v/>
          </cell>
          <cell r="G2389" t="str">
            <v>㎡</v>
          </cell>
        </row>
        <row r="2390">
          <cell r="B2390" t="str">
            <v>163-12</v>
          </cell>
          <cell r="C2390" t="str">
            <v>天井 木毛ｾﾒﾝﾄ板打込み</v>
          </cell>
          <cell r="D2390" t="str">
            <v/>
          </cell>
          <cell r="E2390" t="str">
            <v>普通NW 厚30</v>
          </cell>
          <cell r="F2390" t="str">
            <v/>
          </cell>
          <cell r="G2390" t="str">
            <v>㎡</v>
          </cell>
        </row>
        <row r="2391">
          <cell r="B2391" t="str">
            <v>163-13</v>
          </cell>
          <cell r="C2391" t="str">
            <v>天井 木毛ｾﾒﾝﾄ板打込み</v>
          </cell>
          <cell r="D2391" t="str">
            <v/>
          </cell>
          <cell r="E2391" t="str">
            <v>普通NW 厚40</v>
          </cell>
          <cell r="F2391" t="str">
            <v/>
          </cell>
          <cell r="G2391" t="str">
            <v>㎡</v>
          </cell>
        </row>
        <row r="2392">
          <cell r="B2392" t="str">
            <v>163-14</v>
          </cell>
          <cell r="C2392" t="str">
            <v>天井 木毛ｾﾒﾝﾄ板打込み</v>
          </cell>
          <cell r="D2392" t="str">
            <v/>
          </cell>
          <cell r="E2392" t="str">
            <v>普通NW 厚50</v>
          </cell>
          <cell r="F2392" t="str">
            <v/>
          </cell>
          <cell r="G2392" t="str">
            <v>㎡</v>
          </cell>
        </row>
        <row r="2393">
          <cell r="B2393" t="str">
            <v>164-01</v>
          </cell>
          <cell r="C2393" t="str">
            <v>天井 木毛ｾﾒﾝﾄ板打込み</v>
          </cell>
          <cell r="E2393" t="str">
            <v>張り手間</v>
          </cell>
          <cell r="G2393" t="str">
            <v>㎡</v>
          </cell>
        </row>
        <row r="2394">
          <cell r="B2394" t="str">
            <v>164-02</v>
          </cell>
          <cell r="C2394" t="str">
            <v>壁 ﾎﾟﾘｽﾁﾚﾝﾌｫｰﾑ板</v>
          </cell>
          <cell r="D2394" t="str">
            <v/>
          </cell>
          <cell r="E2394" t="str">
            <v>厚さ25 打込み</v>
          </cell>
          <cell r="F2394" t="str">
            <v/>
          </cell>
          <cell r="G2394" t="str">
            <v>㎡</v>
          </cell>
        </row>
        <row r="2395">
          <cell r="B2395" t="str">
            <v>164-03</v>
          </cell>
          <cell r="C2395" t="str">
            <v>壁 ﾎﾟﾘｽﾁﾚﾝﾌｫｰﾑ板</v>
          </cell>
          <cell r="D2395" t="str">
            <v/>
          </cell>
          <cell r="E2395" t="str">
            <v>厚さ30 打込み</v>
          </cell>
          <cell r="F2395" t="str">
            <v/>
          </cell>
          <cell r="G2395" t="str">
            <v>㎡</v>
          </cell>
        </row>
        <row r="2396">
          <cell r="B2396" t="str">
            <v>164-04</v>
          </cell>
          <cell r="C2396" t="str">
            <v>壁 ﾎﾟﾘｽﾁﾚﾝﾌｫｰﾑ板</v>
          </cell>
          <cell r="D2396" t="str">
            <v/>
          </cell>
          <cell r="E2396" t="str">
            <v>厚さ40 打込み</v>
          </cell>
          <cell r="F2396" t="str">
            <v/>
          </cell>
          <cell r="G2396" t="str">
            <v>㎡</v>
          </cell>
        </row>
        <row r="2397">
          <cell r="B2397" t="str">
            <v>164-05</v>
          </cell>
          <cell r="C2397" t="str">
            <v>壁 ﾎﾟﾘｽﾁﾚﾝﾌｫｰﾑ板</v>
          </cell>
          <cell r="D2397" t="str">
            <v/>
          </cell>
          <cell r="E2397" t="str">
            <v>厚さ50 打込み</v>
          </cell>
          <cell r="F2397" t="str">
            <v/>
          </cell>
          <cell r="G2397" t="str">
            <v>㎡</v>
          </cell>
        </row>
        <row r="2398">
          <cell r="B2398" t="str">
            <v>164-06</v>
          </cell>
          <cell r="C2398" t="str">
            <v>天井 ﾎﾟﾘｽﾁﾚﾝﾌｫｰﾑ板</v>
          </cell>
          <cell r="D2398" t="str">
            <v/>
          </cell>
          <cell r="E2398" t="str">
            <v>厚さ25 打込み</v>
          </cell>
          <cell r="F2398" t="str">
            <v/>
          </cell>
          <cell r="G2398" t="str">
            <v>㎡</v>
          </cell>
        </row>
        <row r="2399">
          <cell r="B2399" t="str">
            <v>164-07</v>
          </cell>
          <cell r="C2399" t="str">
            <v>天井 ﾎﾟﾘｽﾁﾚﾝﾌｫｰﾑ板</v>
          </cell>
          <cell r="D2399" t="str">
            <v/>
          </cell>
          <cell r="E2399" t="str">
            <v>厚さ30 打込み</v>
          </cell>
          <cell r="F2399" t="str">
            <v/>
          </cell>
          <cell r="G2399" t="str">
            <v>㎡</v>
          </cell>
        </row>
        <row r="2400">
          <cell r="B2400" t="str">
            <v>164-08</v>
          </cell>
          <cell r="C2400" t="str">
            <v>天井 ﾎﾟﾘｽﾁﾚﾝﾌｫｰﾑ板</v>
          </cell>
          <cell r="D2400" t="str">
            <v/>
          </cell>
          <cell r="E2400" t="str">
            <v>厚さ40 打込み</v>
          </cell>
          <cell r="F2400" t="str">
            <v/>
          </cell>
          <cell r="G2400" t="str">
            <v>㎡</v>
          </cell>
        </row>
        <row r="2401">
          <cell r="B2401" t="str">
            <v>164-09</v>
          </cell>
          <cell r="C2401" t="str">
            <v>天井 ﾎﾟﾘｽﾁﾚﾝﾌｫｰﾑ板</v>
          </cell>
          <cell r="D2401" t="str">
            <v/>
          </cell>
          <cell r="E2401" t="str">
            <v>厚さ50 打込み</v>
          </cell>
          <cell r="F2401" t="str">
            <v/>
          </cell>
          <cell r="G2401" t="str">
            <v>㎡</v>
          </cell>
        </row>
        <row r="2402">
          <cell r="B2402" t="str">
            <v>164-10</v>
          </cell>
          <cell r="C2402" t="str">
            <v xml:space="preserve">ﾋﾞﾆﾙ床ｼｰﾄ </v>
          </cell>
          <cell r="E2402" t="str">
            <v>熱溶接</v>
          </cell>
          <cell r="G2402" t="str">
            <v>㎡</v>
          </cell>
        </row>
        <row r="2403">
          <cell r="B2403" t="str">
            <v>164-11</v>
          </cell>
          <cell r="C2403" t="str">
            <v>ALCパネル用特殊プラスター</v>
          </cell>
          <cell r="D2403" t="str">
            <v/>
          </cell>
          <cell r="E2403" t="str">
            <v>合成樹脂ｴﾏﾙｼﾞｮﾝﾌﾟﾗｽﾀｰ 厚さ3mm</v>
          </cell>
          <cell r="G2403" t="str">
            <v>㎡</v>
          </cell>
        </row>
        <row r="2404">
          <cell r="B2404" t="str">
            <v>164-12</v>
          </cell>
        </row>
        <row r="2405">
          <cell r="B2405" t="str">
            <v>164-13</v>
          </cell>
        </row>
        <row r="2406">
          <cell r="B2406" t="str">
            <v>164-14</v>
          </cell>
        </row>
        <row r="2407">
          <cell r="B2407" t="str">
            <v>165-01</v>
          </cell>
          <cell r="C2407" t="str">
            <v>ALCパネル用特殊プラスター</v>
          </cell>
          <cell r="D2407" t="str">
            <v/>
          </cell>
          <cell r="E2407" t="str">
            <v>ALC用骨材入石膏ﾌﾟﾗｽﾀｰ 厚さ5mm</v>
          </cell>
          <cell r="G2407" t="str">
            <v>㎡</v>
          </cell>
        </row>
        <row r="2408">
          <cell r="B2408" t="str">
            <v>165-02</v>
          </cell>
          <cell r="C2408" t="str">
            <v>ALCパネル用特殊プラスター</v>
          </cell>
          <cell r="D2408" t="str">
            <v/>
          </cell>
          <cell r="E2408" t="str">
            <v>ALC用骨材入石膏ﾌﾟﾗｽﾀｰ 厚さ7mm</v>
          </cell>
          <cell r="G2408" t="str">
            <v>㎡</v>
          </cell>
        </row>
        <row r="2409">
          <cell r="B2409" t="str">
            <v>165-03</v>
          </cell>
          <cell r="C2409" t="str">
            <v>床目地棒</v>
          </cell>
          <cell r="D2409" t="str">
            <v/>
          </cell>
          <cell r="E2409" t="str">
            <v>ｽﾃﾝﾚｽ製 3×9</v>
          </cell>
          <cell r="F2409" t="str">
            <v/>
          </cell>
          <cell r="G2409" t="str">
            <v>ｍ</v>
          </cell>
        </row>
        <row r="2410">
          <cell r="B2410" t="str">
            <v>165-04</v>
          </cell>
          <cell r="C2410" t="str">
            <v>床目地棒</v>
          </cell>
          <cell r="D2410" t="str">
            <v/>
          </cell>
          <cell r="E2410" t="str">
            <v>ｽﾃﾝﾚｽ製 3×12</v>
          </cell>
          <cell r="F2410" t="str">
            <v/>
          </cell>
          <cell r="G2410" t="str">
            <v>ｍ</v>
          </cell>
        </row>
        <row r="2411">
          <cell r="B2411" t="str">
            <v>165-05</v>
          </cell>
          <cell r="C2411" t="str">
            <v>床目地棒</v>
          </cell>
          <cell r="D2411" t="str">
            <v/>
          </cell>
          <cell r="E2411" t="str">
            <v>ｽﾃﾝﾚｽ製 4×12</v>
          </cell>
          <cell r="F2411" t="str">
            <v/>
          </cell>
          <cell r="G2411" t="str">
            <v>ｍ</v>
          </cell>
        </row>
        <row r="2412">
          <cell r="B2412" t="str">
            <v>165-06</v>
          </cell>
          <cell r="C2412" t="str">
            <v>床目地棒</v>
          </cell>
          <cell r="D2412" t="str">
            <v/>
          </cell>
          <cell r="E2412" t="str">
            <v>ｽﾃﾝﾚｽ製 5×12</v>
          </cell>
          <cell r="F2412" t="str">
            <v/>
          </cell>
          <cell r="G2412" t="str">
            <v>ｍ</v>
          </cell>
        </row>
        <row r="2413">
          <cell r="B2413" t="str">
            <v>165-07</v>
          </cell>
          <cell r="C2413" t="str">
            <v>床目地棒</v>
          </cell>
          <cell r="D2413" t="str">
            <v/>
          </cell>
          <cell r="E2413" t="str">
            <v>ｽﾃﾝﾚｽ製 6×15</v>
          </cell>
          <cell r="F2413" t="str">
            <v/>
          </cell>
          <cell r="G2413" t="str">
            <v>ｍ</v>
          </cell>
        </row>
        <row r="2414">
          <cell r="B2414" t="str">
            <v>165-08</v>
          </cell>
          <cell r="C2414" t="str">
            <v>階段滑り止め</v>
          </cell>
          <cell r="D2414" t="str">
            <v/>
          </cell>
          <cell r="E2414" t="str">
            <v>ｽﾃﾝﾚｽ製 ｴﾝﾄﾞ無し 幅30</v>
          </cell>
          <cell r="F2414" t="str">
            <v/>
          </cell>
          <cell r="G2414" t="str">
            <v>ｍ</v>
          </cell>
        </row>
        <row r="2415">
          <cell r="B2415" t="str">
            <v>165-09</v>
          </cell>
          <cell r="C2415" t="str">
            <v>階段滑り止め</v>
          </cell>
          <cell r="D2415" t="str">
            <v/>
          </cell>
          <cell r="E2415" t="str">
            <v>ｽﾃﾝﾚｽ製 ｴﾝﾄﾞ無し 幅35</v>
          </cell>
          <cell r="F2415" t="str">
            <v/>
          </cell>
          <cell r="G2415" t="str">
            <v>ｍ</v>
          </cell>
        </row>
        <row r="2416">
          <cell r="B2416" t="str">
            <v>165-10</v>
          </cell>
          <cell r="C2416" t="str">
            <v>階段滑り止め</v>
          </cell>
          <cell r="D2416" t="str">
            <v/>
          </cell>
          <cell r="E2416" t="str">
            <v>ｽﾃﾝﾚｽ製 ｴﾝﾄﾞ無し 幅40</v>
          </cell>
          <cell r="F2416" t="str">
            <v/>
          </cell>
          <cell r="G2416" t="str">
            <v>ｍ</v>
          </cell>
        </row>
        <row r="2417">
          <cell r="B2417" t="str">
            <v>165-11</v>
          </cell>
          <cell r="C2417" t="str">
            <v>流　し　台</v>
          </cell>
          <cell r="D2417" t="str">
            <v/>
          </cell>
          <cell r="E2417" t="str">
            <v>BL型 幅1200</v>
          </cell>
          <cell r="F2417" t="str">
            <v/>
          </cell>
          <cell r="G2417" t="str">
            <v>か所</v>
          </cell>
        </row>
        <row r="2418">
          <cell r="B2418" t="str">
            <v>165-12</v>
          </cell>
          <cell r="C2418" t="str">
            <v>流　し　台</v>
          </cell>
          <cell r="D2418" t="str">
            <v/>
          </cell>
          <cell r="E2418" t="str">
            <v>BL型 幅1500</v>
          </cell>
          <cell r="F2418" t="str">
            <v/>
          </cell>
          <cell r="G2418" t="str">
            <v>か所</v>
          </cell>
        </row>
        <row r="2419">
          <cell r="B2419" t="str">
            <v>165-13</v>
          </cell>
        </row>
        <row r="2420">
          <cell r="B2420" t="str">
            <v>165-14</v>
          </cell>
        </row>
        <row r="2421">
          <cell r="B2421" t="str">
            <v>166-01</v>
          </cell>
          <cell r="C2421" t="str">
            <v>流　し　台</v>
          </cell>
          <cell r="D2421" t="str">
            <v/>
          </cell>
          <cell r="E2421" t="str">
            <v>BL型 幅1800</v>
          </cell>
          <cell r="F2421" t="str">
            <v/>
          </cell>
          <cell r="G2421" t="str">
            <v>か所</v>
          </cell>
        </row>
        <row r="2422">
          <cell r="B2422" t="str">
            <v>166-02</v>
          </cell>
          <cell r="C2422" t="str">
            <v>コ ン ロ 台</v>
          </cell>
          <cell r="D2422" t="str">
            <v/>
          </cell>
          <cell r="E2422" t="str">
            <v>BL型 幅600</v>
          </cell>
          <cell r="F2422" t="str">
            <v/>
          </cell>
          <cell r="G2422" t="str">
            <v>か所</v>
          </cell>
        </row>
        <row r="2423">
          <cell r="B2423" t="str">
            <v>166-03</v>
          </cell>
          <cell r="C2423" t="str">
            <v>コ ン ロ 台</v>
          </cell>
          <cell r="D2423" t="str">
            <v/>
          </cell>
          <cell r="E2423" t="str">
            <v>BL型 幅700</v>
          </cell>
          <cell r="F2423" t="str">
            <v/>
          </cell>
          <cell r="G2423" t="str">
            <v>か所</v>
          </cell>
        </row>
        <row r="2424">
          <cell r="B2424" t="str">
            <v>166-04</v>
          </cell>
          <cell r="C2424" t="str">
            <v>つ り 戸 棚</v>
          </cell>
          <cell r="D2424" t="str">
            <v/>
          </cell>
          <cell r="E2424" t="str">
            <v>幅 900</v>
          </cell>
          <cell r="F2424" t="str">
            <v/>
          </cell>
          <cell r="G2424" t="str">
            <v>か所</v>
          </cell>
        </row>
        <row r="2425">
          <cell r="B2425" t="str">
            <v>166-05</v>
          </cell>
          <cell r="C2425" t="str">
            <v>つ り 戸 棚</v>
          </cell>
          <cell r="D2425" t="str">
            <v/>
          </cell>
          <cell r="E2425" t="str">
            <v>幅 1200</v>
          </cell>
          <cell r="F2425" t="str">
            <v/>
          </cell>
          <cell r="G2425" t="str">
            <v>か所</v>
          </cell>
        </row>
        <row r="2426">
          <cell r="B2426" t="str">
            <v>166-06</v>
          </cell>
          <cell r="C2426" t="str">
            <v>水 切 り 棚</v>
          </cell>
          <cell r="D2426" t="str">
            <v/>
          </cell>
          <cell r="E2426" t="str">
            <v>ｽﾃﾝﾚｽ製 1200(1段)</v>
          </cell>
          <cell r="F2426" t="str">
            <v/>
          </cell>
          <cell r="G2426" t="str">
            <v>か所</v>
          </cell>
        </row>
        <row r="2427">
          <cell r="B2427" t="str">
            <v>166-07</v>
          </cell>
          <cell r="C2427" t="str">
            <v>水 切 り 棚</v>
          </cell>
          <cell r="D2427" t="str">
            <v/>
          </cell>
          <cell r="E2427" t="str">
            <v>ｽﾃﾝﾚｽ製 1200(2段)</v>
          </cell>
          <cell r="F2427" t="str">
            <v/>
          </cell>
          <cell r="G2427" t="str">
            <v>か所</v>
          </cell>
        </row>
        <row r="2428">
          <cell r="B2428" t="str">
            <v>166-08</v>
          </cell>
          <cell r="C2428" t="str">
            <v>室名札（教室用）</v>
          </cell>
          <cell r="D2428" t="str">
            <v/>
          </cell>
          <cell r="E2428" t="str">
            <v>265×80 平付型</v>
          </cell>
          <cell r="F2428" t="str">
            <v/>
          </cell>
          <cell r="G2428" t="str">
            <v>個</v>
          </cell>
        </row>
        <row r="2429">
          <cell r="B2429" t="str">
            <v>166-09</v>
          </cell>
          <cell r="C2429" t="str">
            <v>室名札（教室用）</v>
          </cell>
          <cell r="D2429" t="str">
            <v/>
          </cell>
          <cell r="E2429" t="str">
            <v>265×80 突出型</v>
          </cell>
          <cell r="F2429" t="str">
            <v/>
          </cell>
          <cell r="G2429" t="str">
            <v>個</v>
          </cell>
        </row>
        <row r="2430">
          <cell r="B2430" t="str">
            <v>166-10</v>
          </cell>
          <cell r="C2430" t="str">
            <v>ﾌﾞﾗｲﾝﾄﾞ取付手間</v>
          </cell>
          <cell r="D2430" t="str">
            <v/>
          </cell>
          <cell r="E2430" t="str">
            <v>よこ型 25-35mm</v>
          </cell>
          <cell r="F2430" t="str">
            <v/>
          </cell>
          <cell r="G2430" t="str">
            <v>㎡</v>
          </cell>
        </row>
        <row r="2431">
          <cell r="B2431" t="str">
            <v>166-11</v>
          </cell>
          <cell r="C2431" t="str">
            <v>ﾌﾞﾗｲﾝﾄﾞ取付手間</v>
          </cell>
          <cell r="D2431" t="str">
            <v/>
          </cell>
          <cell r="E2431" t="str">
            <v>よこ型 80-100mm</v>
          </cell>
          <cell r="F2431" t="str">
            <v/>
          </cell>
          <cell r="G2431" t="str">
            <v>㎡</v>
          </cell>
        </row>
        <row r="2432">
          <cell r="B2432" t="str">
            <v>166-12</v>
          </cell>
        </row>
        <row r="2433">
          <cell r="B2433" t="str">
            <v>166-13</v>
          </cell>
        </row>
        <row r="2434">
          <cell r="B2434" t="str">
            <v>166-14</v>
          </cell>
        </row>
        <row r="2435">
          <cell r="B2435" t="str">
            <v>167-01</v>
          </cell>
          <cell r="C2435" t="str">
            <v>黒　　板</v>
          </cell>
          <cell r="D2435" t="str">
            <v/>
          </cell>
          <cell r="E2435" t="str">
            <v>3,600×1,200 平面 ｸﾘｰﾅｰ有</v>
          </cell>
          <cell r="F2435" t="str">
            <v/>
          </cell>
          <cell r="G2435" t="str">
            <v>個</v>
          </cell>
        </row>
        <row r="2436">
          <cell r="B2436" t="str">
            <v>167-02</v>
          </cell>
          <cell r="C2436" t="str">
            <v>黒　　板</v>
          </cell>
          <cell r="E2436" t="str">
            <v>3,600×1,200 平面 ｸﾘｰﾅｰ無</v>
          </cell>
          <cell r="G2436" t="str">
            <v>個</v>
          </cell>
        </row>
        <row r="2437">
          <cell r="B2437" t="str">
            <v>167-03</v>
          </cell>
          <cell r="C2437" t="str">
            <v>黒　　板</v>
          </cell>
          <cell r="E2437" t="str">
            <v>3,600×1,200 曲面 ｸﾘｰﾅｰ有</v>
          </cell>
          <cell r="G2437" t="str">
            <v>個</v>
          </cell>
        </row>
        <row r="2438">
          <cell r="B2438" t="str">
            <v>167-04</v>
          </cell>
          <cell r="C2438" t="str">
            <v>黒　　板</v>
          </cell>
          <cell r="E2438" t="str">
            <v>3,600×1,200 曲面 ｸﾘｰﾅｰ無</v>
          </cell>
          <cell r="G2438" t="str">
            <v>個</v>
          </cell>
        </row>
        <row r="2439">
          <cell r="B2439" t="str">
            <v>167-05</v>
          </cell>
          <cell r="C2439" t="str">
            <v>黒　　板</v>
          </cell>
          <cell r="E2439" t="str">
            <v>1,800×900 平面 ｸﾘｰﾅｰ無</v>
          </cell>
          <cell r="G2439" t="str">
            <v>個</v>
          </cell>
        </row>
        <row r="2440">
          <cell r="B2440" t="str">
            <v>167-06</v>
          </cell>
          <cell r="C2440" t="str">
            <v>行事用黒板（月毎）</v>
          </cell>
          <cell r="D2440" t="str">
            <v/>
          </cell>
          <cell r="E2440" t="str">
            <v>3,600×1,200 ｸﾘｰﾅｰ有</v>
          </cell>
          <cell r="F2440" t="str">
            <v/>
          </cell>
          <cell r="G2440" t="str">
            <v>個</v>
          </cell>
        </row>
        <row r="2441">
          <cell r="B2441" t="str">
            <v>167-07</v>
          </cell>
          <cell r="C2441" t="str">
            <v>行事用黒板（月毎）</v>
          </cell>
          <cell r="D2441" t="str">
            <v/>
          </cell>
          <cell r="E2441" t="str">
            <v>3,600×1,200 ｸﾘｰﾅｰ無</v>
          </cell>
          <cell r="F2441" t="str">
            <v/>
          </cell>
          <cell r="G2441" t="str">
            <v>個</v>
          </cell>
        </row>
        <row r="2442">
          <cell r="B2442" t="str">
            <v>167-08</v>
          </cell>
          <cell r="C2442" t="str">
            <v>掲 示 板</v>
          </cell>
          <cell r="D2442" t="str">
            <v/>
          </cell>
          <cell r="E2442" t="str">
            <v>1,200×1,500</v>
          </cell>
          <cell r="F2442" t="str">
            <v/>
          </cell>
          <cell r="G2442" t="str">
            <v>個</v>
          </cell>
        </row>
        <row r="2443">
          <cell r="B2443" t="str">
            <v>167-09</v>
          </cell>
          <cell r="C2443" t="str">
            <v>ｱｽﾌｧﾙﾄ舗装</v>
          </cell>
          <cell r="E2443" t="str">
            <v>A-5-10 再生密粒 再生ｸﾗｯｼｬﾗﾝ 特に狭い場合 人力</v>
          </cell>
          <cell r="G2443" t="str">
            <v>㎡</v>
          </cell>
        </row>
        <row r="2444">
          <cell r="B2444" t="str">
            <v>167-10</v>
          </cell>
          <cell r="C2444" t="str">
            <v>ｱｽﾌｧﾙﾄ舗装</v>
          </cell>
          <cell r="E2444" t="str">
            <v>A-5-10 再生密粒 再生ｸﾗｯｼｬﾗﾝ 500㎡未満</v>
          </cell>
          <cell r="G2444" t="str">
            <v>㎡</v>
          </cell>
        </row>
        <row r="2445">
          <cell r="B2445" t="str">
            <v>167-11</v>
          </cell>
          <cell r="C2445" t="str">
            <v>ｱｽﾌｧﾙﾄ舗装</v>
          </cell>
          <cell r="E2445" t="str">
            <v>A-5-10 再生密粒 再生ｸﾗｯｼｬﾗﾝ 500-1000㎡未満</v>
          </cell>
          <cell r="G2445" t="str">
            <v>㎡</v>
          </cell>
        </row>
        <row r="2446">
          <cell r="B2446" t="str">
            <v>167-12</v>
          </cell>
          <cell r="C2446" t="str">
            <v>ｱｽﾌｧﾙﾄ舗装</v>
          </cell>
          <cell r="E2446" t="str">
            <v>A-5-10 再生密粒 再生ｸﾗｯｼｬﾗﾝ 1000-2500㎡未満</v>
          </cell>
          <cell r="G2446" t="str">
            <v>㎡</v>
          </cell>
        </row>
        <row r="2447">
          <cell r="B2447" t="str">
            <v>167-13</v>
          </cell>
          <cell r="C2447" t="str">
            <v>ｱｽﾌｧﾙﾄ舗装</v>
          </cell>
          <cell r="E2447" t="str">
            <v>A-5-10 再生細粒 再生ｸﾗｯｼｬﾗﾝ 特に狭い場合 人力</v>
          </cell>
          <cell r="G2447" t="str">
            <v>㎡</v>
          </cell>
        </row>
        <row r="2448">
          <cell r="B2448" t="str">
            <v>167-14</v>
          </cell>
        </row>
        <row r="2449">
          <cell r="B2449" t="str">
            <v>168-01</v>
          </cell>
          <cell r="C2449" t="str">
            <v>ｱｽﾌｧﾙﾄ舗装</v>
          </cell>
          <cell r="E2449" t="str">
            <v>A-5-10 再生細粒 再生ｸﾗｯｼｬﾗﾝ 500㎡未満</v>
          </cell>
          <cell r="G2449" t="str">
            <v>㎡</v>
          </cell>
        </row>
        <row r="2450">
          <cell r="B2450" t="str">
            <v>168-02</v>
          </cell>
          <cell r="C2450" t="str">
            <v>ｱｽﾌｧﾙﾄ舗装</v>
          </cell>
          <cell r="E2450" t="str">
            <v>A-5-10 再生細粒 再生ｸﾗｯｼｬﾗﾝ 500-1000㎡未満</v>
          </cell>
          <cell r="G2450" t="str">
            <v>㎡</v>
          </cell>
        </row>
        <row r="2451">
          <cell r="B2451" t="str">
            <v>168-03</v>
          </cell>
          <cell r="C2451" t="str">
            <v>ｱｽﾌｧﾙﾄ舗装</v>
          </cell>
          <cell r="E2451" t="str">
            <v>A-5-10 再生細粒 再生ｸﾗｯｼｬﾗﾝ 1000-2500㎡未満</v>
          </cell>
          <cell r="G2451" t="str">
            <v>㎡</v>
          </cell>
        </row>
        <row r="2452">
          <cell r="B2452" t="str">
            <v>168-04</v>
          </cell>
          <cell r="C2452" t="str">
            <v>ｱｽﾌｧﾙﾄ舗装</v>
          </cell>
          <cell r="E2452" t="str">
            <v>A-5-15 再生密粒 再生ｸﾗｯｼｬﾗﾝ 特に狭い場合 人力</v>
          </cell>
          <cell r="G2452" t="str">
            <v>㎡</v>
          </cell>
        </row>
        <row r="2453">
          <cell r="B2453" t="str">
            <v>168-05</v>
          </cell>
          <cell r="C2453" t="str">
            <v>ｱｽﾌｧﾙﾄ舗装</v>
          </cell>
          <cell r="E2453" t="str">
            <v>A-5-15 再生密粒 再生ｸﾗｯｼｬﾗﾝ 500㎡未満</v>
          </cell>
          <cell r="G2453" t="str">
            <v>㎡</v>
          </cell>
        </row>
        <row r="2454">
          <cell r="B2454" t="str">
            <v>168-06</v>
          </cell>
          <cell r="C2454" t="str">
            <v>ｱｽﾌｧﾙﾄ舗装</v>
          </cell>
          <cell r="E2454" t="str">
            <v>A-5-15 再生密粒 再生ｸﾗｯｼｬﾗﾝ 500-1000㎡未満</v>
          </cell>
          <cell r="G2454" t="str">
            <v>㎡</v>
          </cell>
        </row>
        <row r="2455">
          <cell r="B2455" t="str">
            <v>168-07</v>
          </cell>
          <cell r="C2455" t="str">
            <v>ｱｽﾌｧﾙﾄ舗装</v>
          </cell>
          <cell r="E2455" t="str">
            <v>A-5-15 再生密粒 再生ｸﾗｯｼｬﾗﾝ 1000-2500㎡未満</v>
          </cell>
          <cell r="G2455" t="str">
            <v>㎡</v>
          </cell>
        </row>
        <row r="2456">
          <cell r="B2456" t="str">
            <v>168-08</v>
          </cell>
          <cell r="C2456" t="str">
            <v>ｱｽﾌｧﾙﾄ舗装</v>
          </cell>
          <cell r="E2456" t="str">
            <v>A-5-15 再生細粒 再生ｸﾗｯｼｬﾗﾝ 特に狭い場合 人力</v>
          </cell>
          <cell r="G2456" t="str">
            <v>㎡</v>
          </cell>
        </row>
        <row r="2457">
          <cell r="B2457" t="str">
            <v>168-09</v>
          </cell>
          <cell r="C2457" t="str">
            <v>ｱｽﾌｧﾙﾄ舗装</v>
          </cell>
          <cell r="E2457" t="str">
            <v>A-5-15 再生細粒 再生ｸﾗｯｼｬﾗﾝ 500㎡未満</v>
          </cell>
          <cell r="G2457" t="str">
            <v>㎡</v>
          </cell>
        </row>
        <row r="2458">
          <cell r="B2458" t="str">
            <v>168-10</v>
          </cell>
          <cell r="C2458" t="str">
            <v>ｱｽﾌｧﾙﾄ舗装</v>
          </cell>
          <cell r="E2458" t="str">
            <v>A-5-15 再生細粒 再生ｸﾗｯｼｬﾗﾝ 500-1000㎡未満</v>
          </cell>
          <cell r="G2458" t="str">
            <v>㎡</v>
          </cell>
        </row>
        <row r="2459">
          <cell r="B2459" t="str">
            <v>168-11</v>
          </cell>
          <cell r="C2459" t="str">
            <v>ｱｽﾌｧﾙﾄ舗装</v>
          </cell>
          <cell r="E2459" t="str">
            <v>A-5-15 再生細粒 再生ｸﾗｯｼｬﾗﾝ 1000-2500㎡未満</v>
          </cell>
          <cell r="G2459" t="str">
            <v>㎡</v>
          </cell>
        </row>
        <row r="2460">
          <cell r="B2460" t="str">
            <v>168-12</v>
          </cell>
          <cell r="C2460" t="str">
            <v>ｱｽﾌｧﾙﾄ舗装</v>
          </cell>
          <cell r="E2460" t="str">
            <v>A-5-25 再生密粒 再生ｸﾗｯｼｬﾗﾝ 特に狭い場合 人力</v>
          </cell>
          <cell r="G2460" t="str">
            <v>㎡</v>
          </cell>
        </row>
        <row r="2461">
          <cell r="B2461" t="str">
            <v>168-13</v>
          </cell>
          <cell r="C2461" t="str">
            <v>ｱｽﾌｧﾙﾄ舗装</v>
          </cell>
          <cell r="E2461" t="str">
            <v>A-5-25 再生密粒 再生ｸﾗｯｼｬﾗﾝ 500㎡未満</v>
          </cell>
          <cell r="G2461" t="str">
            <v>㎡</v>
          </cell>
        </row>
        <row r="2462">
          <cell r="B2462" t="str">
            <v>168-14</v>
          </cell>
          <cell r="C2462" t="str">
            <v>ｱｽﾌｧﾙﾄ舗装</v>
          </cell>
          <cell r="E2462" t="str">
            <v>A-5-25 再生密粒 再生ｸﾗｯｼｬﾗﾝ 500-1000㎡未満</v>
          </cell>
          <cell r="G2462" t="str">
            <v>㎡</v>
          </cell>
        </row>
        <row r="2463">
          <cell r="B2463" t="str">
            <v>169-01</v>
          </cell>
          <cell r="C2463" t="str">
            <v>ｱｽﾌｧﾙﾄ舗装</v>
          </cell>
          <cell r="E2463" t="str">
            <v>A-5-25 再生密粒 再生ｸﾗｯｼｬﾗﾝ 1000-2500㎡未満</v>
          </cell>
          <cell r="G2463" t="str">
            <v>㎡</v>
          </cell>
        </row>
        <row r="2464">
          <cell r="B2464" t="str">
            <v>169-02</v>
          </cell>
          <cell r="C2464" t="str">
            <v>ｱｽﾌｧﾙﾄ舗装</v>
          </cell>
          <cell r="E2464" t="str">
            <v>A-5-25 再生細粒 再生ｸﾗｯｼｬﾗﾝ 特に狭い場合 人力</v>
          </cell>
          <cell r="G2464" t="str">
            <v>㎡</v>
          </cell>
        </row>
        <row r="2465">
          <cell r="B2465" t="str">
            <v>169-03</v>
          </cell>
          <cell r="C2465" t="str">
            <v>ｱｽﾌｧﾙﾄ舗装</v>
          </cell>
          <cell r="E2465" t="str">
            <v>A-5-25 再生細粒 再生ｸﾗｯｼｬﾗﾝ 500㎡未満</v>
          </cell>
          <cell r="G2465" t="str">
            <v>㎡</v>
          </cell>
        </row>
        <row r="2466">
          <cell r="B2466" t="str">
            <v>169-04</v>
          </cell>
          <cell r="C2466" t="str">
            <v>ｱｽﾌｧﾙﾄ舗装</v>
          </cell>
          <cell r="E2466" t="str">
            <v>A-5-25 再生細粒 再生ｸﾗｯｼｬﾗﾝ 500-1000㎡未満</v>
          </cell>
          <cell r="G2466" t="str">
            <v>㎡</v>
          </cell>
        </row>
        <row r="2467">
          <cell r="B2467" t="str">
            <v>169-05</v>
          </cell>
          <cell r="C2467" t="str">
            <v>ｱｽﾌｧﾙﾄ舗装</v>
          </cell>
          <cell r="E2467" t="str">
            <v>A-5-25 再生細粒 再生ｸﾗｯｼｬﾗﾝ 1000-2500㎡未満</v>
          </cell>
          <cell r="G2467" t="str">
            <v>㎡</v>
          </cell>
        </row>
        <row r="2468">
          <cell r="B2468" t="str">
            <v>169-06</v>
          </cell>
          <cell r="C2468" t="str">
            <v>ｱｽﾌｧﾙﾄ舗装</v>
          </cell>
          <cell r="E2468" t="str">
            <v>A-5-35 再生密粒 再生ｸﾗｯｼｬﾗﾝ 特に狭い場合 人力</v>
          </cell>
          <cell r="G2468" t="str">
            <v>㎡</v>
          </cell>
        </row>
        <row r="2469">
          <cell r="B2469" t="str">
            <v>169-07</v>
          </cell>
          <cell r="C2469" t="str">
            <v>ｱｽﾌｧﾙﾄ舗装</v>
          </cell>
          <cell r="E2469" t="str">
            <v>A-5-35 再生密粒 再生ｸﾗｯｼｬﾗﾝ 500㎡未満</v>
          </cell>
          <cell r="G2469" t="str">
            <v>㎡</v>
          </cell>
        </row>
        <row r="2470">
          <cell r="B2470" t="str">
            <v>169-08</v>
          </cell>
          <cell r="C2470" t="str">
            <v>ｱｽﾌｧﾙﾄ舗装</v>
          </cell>
          <cell r="E2470" t="str">
            <v>A-5-35 再生密粒 再生ｸﾗｯｼｬﾗﾝ 500-1000㎡未満</v>
          </cell>
          <cell r="G2470" t="str">
            <v>㎡</v>
          </cell>
        </row>
        <row r="2471">
          <cell r="B2471" t="str">
            <v>169-09</v>
          </cell>
          <cell r="C2471" t="str">
            <v>ｱｽﾌｧﾙﾄ舗装</v>
          </cell>
          <cell r="E2471" t="str">
            <v>A-5-35 再生密粒 再生ｸﾗｯｼｬﾗﾝ 1000-2500㎡未満</v>
          </cell>
          <cell r="G2471" t="str">
            <v>㎡</v>
          </cell>
        </row>
        <row r="2472">
          <cell r="B2472" t="str">
            <v>169-10</v>
          </cell>
          <cell r="C2472" t="str">
            <v>ｱｽﾌｧﾙﾄ舗装</v>
          </cell>
          <cell r="E2472" t="str">
            <v>A-5-35 再生細粒 再生ｸﾗｯｼｬﾗﾝ 特に狭い場合 人力</v>
          </cell>
          <cell r="G2472" t="str">
            <v>㎡</v>
          </cell>
        </row>
        <row r="2473">
          <cell r="B2473" t="str">
            <v>169-11</v>
          </cell>
          <cell r="C2473" t="str">
            <v>ｱｽﾌｧﾙﾄ舗装</v>
          </cell>
          <cell r="E2473" t="str">
            <v>A-5-35 再生細粒 再生ｸﾗｯｼｬﾗﾝ 500㎡未満</v>
          </cell>
          <cell r="G2473" t="str">
            <v>㎡</v>
          </cell>
        </row>
        <row r="2474">
          <cell r="B2474" t="str">
            <v>169-12</v>
          </cell>
          <cell r="C2474" t="str">
            <v>ｱｽﾌｧﾙﾄ舗装</v>
          </cell>
          <cell r="E2474" t="str">
            <v>A-5-35 再生細粒 再生ｸﾗｯｼｬﾗﾝ 500-1000㎡未満</v>
          </cell>
          <cell r="G2474" t="str">
            <v>㎡</v>
          </cell>
        </row>
        <row r="2475">
          <cell r="B2475" t="str">
            <v>169-13</v>
          </cell>
          <cell r="C2475" t="str">
            <v>ｱｽﾌｧﾙﾄ舗装</v>
          </cell>
          <cell r="E2475" t="str">
            <v>A-5-35 再生細粒 再生ｸﾗｯｼｬﾗﾝ 1000-2500㎡未満</v>
          </cell>
          <cell r="G2475" t="str">
            <v>㎡</v>
          </cell>
        </row>
        <row r="2476">
          <cell r="B2476" t="str">
            <v>169-14</v>
          </cell>
          <cell r="C2476" t="str">
            <v>ｱｽﾌｧﾙﾄ舗装</v>
          </cell>
          <cell r="E2476" t="str">
            <v>A-8-10 再生密粒 再生ｸﾗｯｼｬﾗﾝ 特に狭い場合 人力</v>
          </cell>
          <cell r="G2476" t="str">
            <v>㎡</v>
          </cell>
        </row>
        <row r="2477">
          <cell r="B2477" t="str">
            <v>170-01</v>
          </cell>
          <cell r="C2477" t="str">
            <v>ｱｽﾌｧﾙﾄ舗装</v>
          </cell>
          <cell r="E2477" t="str">
            <v>A-8-10 再生密粒 再生ｸﾗｯｼｬﾗﾝ 500㎡未満</v>
          </cell>
          <cell r="G2477" t="str">
            <v>㎡</v>
          </cell>
        </row>
        <row r="2478">
          <cell r="B2478" t="str">
            <v>170-02</v>
          </cell>
          <cell r="C2478" t="str">
            <v>ｱｽﾌｧﾙﾄ舗装</v>
          </cell>
          <cell r="E2478" t="str">
            <v>A-8-10 再生密粒 再生ｸﾗｯｼｬﾗﾝ 500-1000㎡未満</v>
          </cell>
          <cell r="G2478" t="str">
            <v>㎡</v>
          </cell>
        </row>
        <row r="2479">
          <cell r="B2479" t="str">
            <v>170-03</v>
          </cell>
          <cell r="C2479" t="str">
            <v>ｱｽﾌｧﾙﾄ舗装</v>
          </cell>
          <cell r="E2479" t="str">
            <v>A-8-10 再生密粒 再生ｸﾗｯｼｬﾗﾝ 1000-2500㎡未満</v>
          </cell>
          <cell r="G2479" t="str">
            <v>㎡</v>
          </cell>
        </row>
        <row r="2480">
          <cell r="B2480" t="str">
            <v>170-04</v>
          </cell>
          <cell r="C2480" t="str">
            <v>ｱｽﾌｧﾙﾄ舗装</v>
          </cell>
          <cell r="E2480" t="str">
            <v>A-8-10 再生細粒 再生ｸﾗｯｼｬﾗﾝ 特に狭い場合 人力</v>
          </cell>
          <cell r="G2480" t="str">
            <v>㎡</v>
          </cell>
        </row>
        <row r="2481">
          <cell r="B2481" t="str">
            <v>170-05</v>
          </cell>
          <cell r="C2481" t="str">
            <v>ｱｽﾌｧﾙﾄ舗装</v>
          </cell>
          <cell r="E2481" t="str">
            <v>A-8-10 再生細粒 再生ｸﾗｯｼｬﾗﾝ 500㎡未満</v>
          </cell>
          <cell r="G2481" t="str">
            <v>㎡</v>
          </cell>
        </row>
        <row r="2482">
          <cell r="B2482" t="str">
            <v>170-06</v>
          </cell>
          <cell r="C2482" t="str">
            <v>ｱｽﾌｧﾙﾄ舗装</v>
          </cell>
          <cell r="E2482" t="str">
            <v>A-8-10 再生細粒 再生ｸﾗｯｼｬﾗﾝ 500-1000㎡未満</v>
          </cell>
          <cell r="G2482" t="str">
            <v>㎡</v>
          </cell>
        </row>
        <row r="2483">
          <cell r="B2483" t="str">
            <v>170-07</v>
          </cell>
          <cell r="C2483" t="str">
            <v>ｱｽﾌｧﾙﾄ舗装</v>
          </cell>
          <cell r="E2483" t="str">
            <v>A-8-10 再生細粒 再生ｸﾗｯｼｬﾗﾝ 1000-2500㎡未満</v>
          </cell>
          <cell r="G2483" t="str">
            <v>㎡</v>
          </cell>
        </row>
        <row r="2484">
          <cell r="B2484" t="str">
            <v>170-08</v>
          </cell>
          <cell r="C2484" t="str">
            <v>ｱｽﾌｧﾙﾄ舗装</v>
          </cell>
          <cell r="E2484" t="str">
            <v>A-8-15 再生密粒 再生ｸﾗｯｼｬﾗﾝ 特に狭い場合 人力</v>
          </cell>
          <cell r="G2484" t="str">
            <v>㎡</v>
          </cell>
        </row>
        <row r="2485">
          <cell r="B2485" t="str">
            <v>170-09</v>
          </cell>
          <cell r="C2485" t="str">
            <v>ｱｽﾌｧﾙﾄ舗装</v>
          </cell>
          <cell r="E2485" t="str">
            <v>A-8-15 再生密粒 再生ｸﾗｯｼｬﾗﾝ 500㎡未満</v>
          </cell>
          <cell r="G2485" t="str">
            <v>㎡</v>
          </cell>
        </row>
        <row r="2486">
          <cell r="B2486" t="str">
            <v>170-10</v>
          </cell>
          <cell r="C2486" t="str">
            <v>ｱｽﾌｧﾙﾄ舗装</v>
          </cell>
          <cell r="E2486" t="str">
            <v>A-8-15 再生密粒 再生ｸﾗｯｼｬﾗﾝ 500-1000㎡未満</v>
          </cell>
          <cell r="G2486" t="str">
            <v>㎡</v>
          </cell>
        </row>
        <row r="2487">
          <cell r="B2487" t="str">
            <v>170-11</v>
          </cell>
          <cell r="C2487" t="str">
            <v>ｱｽﾌｧﾙﾄ舗装</v>
          </cell>
          <cell r="E2487" t="str">
            <v>A-8-15 再生密粒 再生ｸﾗｯｼｬﾗﾝ 1000-2500㎡未満</v>
          </cell>
          <cell r="G2487" t="str">
            <v>㎡</v>
          </cell>
        </row>
        <row r="2488">
          <cell r="B2488" t="str">
            <v>170-12</v>
          </cell>
          <cell r="C2488" t="str">
            <v>ｱｽﾌｧﾙﾄ舗装</v>
          </cell>
          <cell r="E2488" t="str">
            <v>A-8-15 再生細粒 再生ｸﾗｯｼｬﾗﾝ 特に狭い場合 人力</v>
          </cell>
          <cell r="G2488" t="str">
            <v>㎡</v>
          </cell>
        </row>
        <row r="2489">
          <cell r="B2489" t="str">
            <v>170-13</v>
          </cell>
          <cell r="C2489" t="str">
            <v>ｱｽﾌｧﾙﾄ舗装</v>
          </cell>
          <cell r="E2489" t="str">
            <v>A-8-15 再生細粒 再生ｸﾗｯｼｬﾗﾝ 500㎡未満</v>
          </cell>
          <cell r="G2489" t="str">
            <v>㎡</v>
          </cell>
        </row>
        <row r="2490">
          <cell r="B2490" t="str">
            <v>170-14</v>
          </cell>
          <cell r="C2490" t="str">
            <v>ｱｽﾌｧﾙﾄ舗装</v>
          </cell>
          <cell r="E2490" t="str">
            <v>A-8-15 再生細粒 再生ｸﾗｯｼｬﾗﾝ 500-1000㎡未満</v>
          </cell>
          <cell r="G2490" t="str">
            <v>㎡</v>
          </cell>
        </row>
        <row r="2491">
          <cell r="B2491" t="str">
            <v>171-01</v>
          </cell>
          <cell r="C2491" t="str">
            <v>ｱｽﾌｧﾙﾄ舗装</v>
          </cell>
          <cell r="E2491" t="str">
            <v>A-8-15 再生細粒 再生ｸﾗｯｼｬﾗﾝ 1000-2500㎡未満</v>
          </cell>
          <cell r="G2491" t="str">
            <v>㎡</v>
          </cell>
        </row>
        <row r="2492">
          <cell r="B2492" t="str">
            <v>171-02</v>
          </cell>
          <cell r="C2492" t="str">
            <v>ｱｽﾌｧﾙﾄ舗装</v>
          </cell>
          <cell r="E2492" t="str">
            <v>A-8-25 再生密粒 再生ｸﾗｯｼｬﾗﾝ 特に狭い場合 人力</v>
          </cell>
          <cell r="G2492" t="str">
            <v>㎡</v>
          </cell>
        </row>
        <row r="2493">
          <cell r="B2493" t="str">
            <v>171-03</v>
          </cell>
          <cell r="C2493" t="str">
            <v>ｱｽﾌｧﾙﾄ舗装</v>
          </cell>
          <cell r="E2493" t="str">
            <v>A-8-25 再生密粒 再生ｸﾗｯｼｬﾗﾝ 500㎡未満</v>
          </cell>
          <cell r="G2493" t="str">
            <v>㎡</v>
          </cell>
        </row>
        <row r="2494">
          <cell r="B2494" t="str">
            <v>171-04</v>
          </cell>
          <cell r="C2494" t="str">
            <v>ｱｽﾌｧﾙﾄ舗装</v>
          </cell>
          <cell r="E2494" t="str">
            <v>A-8-25 再生密粒 再生ｸﾗｯｼｬﾗﾝ 500-1000㎡未満</v>
          </cell>
          <cell r="G2494" t="str">
            <v>㎡</v>
          </cell>
        </row>
        <row r="2495">
          <cell r="B2495" t="str">
            <v>171-05</v>
          </cell>
          <cell r="C2495" t="str">
            <v>ｱｽﾌｧﾙﾄ舗装</v>
          </cell>
          <cell r="E2495" t="str">
            <v>A-8-25 再生密粒 再生ｸﾗｯｼｬﾗﾝ 1000-2500㎡未満</v>
          </cell>
          <cell r="G2495" t="str">
            <v>㎡</v>
          </cell>
        </row>
        <row r="2496">
          <cell r="B2496" t="str">
            <v>171-06</v>
          </cell>
          <cell r="C2496" t="str">
            <v>ｱｽﾌｧﾙﾄ舗装</v>
          </cell>
          <cell r="E2496" t="str">
            <v>A-8-25 再生細粒 再生ｸﾗｯｼｬﾗﾝ 特に狭い場合 人力</v>
          </cell>
          <cell r="G2496" t="str">
            <v>㎡</v>
          </cell>
        </row>
        <row r="2497">
          <cell r="B2497" t="str">
            <v>171-07</v>
          </cell>
          <cell r="C2497" t="str">
            <v>ｱｽﾌｧﾙﾄ舗装</v>
          </cell>
          <cell r="E2497" t="str">
            <v>A-8-25 再生細粒 再生ｸﾗｯｼｬﾗﾝ 500㎡未満</v>
          </cell>
          <cell r="G2497" t="str">
            <v>㎡</v>
          </cell>
        </row>
        <row r="2498">
          <cell r="B2498" t="str">
            <v>171-08</v>
          </cell>
          <cell r="C2498" t="str">
            <v>ｱｽﾌｧﾙﾄ舗装</v>
          </cell>
          <cell r="E2498" t="str">
            <v>A-8-25 再生細粒 再生ｸﾗｯｼｬﾗﾝ 500-1000㎡未満</v>
          </cell>
          <cell r="G2498" t="str">
            <v>㎡</v>
          </cell>
        </row>
        <row r="2499">
          <cell r="B2499" t="str">
            <v>171-09</v>
          </cell>
          <cell r="C2499" t="str">
            <v>ｱｽﾌｧﾙﾄ舗装</v>
          </cell>
          <cell r="E2499" t="str">
            <v>A-8-25 再生細粒 再生ｸﾗｯｼｬﾗﾝ 1000-2500㎡未満</v>
          </cell>
          <cell r="G2499" t="str">
            <v>㎡</v>
          </cell>
        </row>
        <row r="2500">
          <cell r="B2500" t="str">
            <v>171-10</v>
          </cell>
          <cell r="C2500" t="str">
            <v>ｱｽﾌｧﾙﾄ舗装</v>
          </cell>
          <cell r="E2500" t="str">
            <v>A-8-35 再生密粒 再生ｸﾗｯｼｬﾗﾝ 特に狭い場合 人力</v>
          </cell>
          <cell r="G2500" t="str">
            <v>㎡</v>
          </cell>
        </row>
        <row r="2501">
          <cell r="B2501" t="str">
            <v>171-11</v>
          </cell>
          <cell r="C2501" t="str">
            <v>ｱｽﾌｧﾙﾄ舗装</v>
          </cell>
          <cell r="E2501" t="str">
            <v>A-8-35 再生密粒 再生ｸﾗｯｼｬﾗﾝ 500㎡未満</v>
          </cell>
          <cell r="G2501" t="str">
            <v>㎡</v>
          </cell>
        </row>
        <row r="2502">
          <cell r="B2502" t="str">
            <v>171-12</v>
          </cell>
          <cell r="C2502" t="str">
            <v>ｱｽﾌｧﾙﾄ舗装</v>
          </cell>
          <cell r="E2502" t="str">
            <v>A-8-35 再生密粒 再生ｸﾗｯｼｬﾗﾝ 500-1000㎡未満</v>
          </cell>
          <cell r="G2502" t="str">
            <v>㎡</v>
          </cell>
        </row>
        <row r="2503">
          <cell r="B2503" t="str">
            <v>171-13</v>
          </cell>
          <cell r="C2503" t="str">
            <v>ｱｽﾌｧﾙﾄ舗装</v>
          </cell>
          <cell r="E2503" t="str">
            <v>A-8-35 再生密粒 再生ｸﾗｯｼｬﾗﾝ 1000-2500㎡未満</v>
          </cell>
          <cell r="G2503" t="str">
            <v>㎡</v>
          </cell>
        </row>
        <row r="2504">
          <cell r="B2504" t="str">
            <v>171-14</v>
          </cell>
          <cell r="C2504" t="str">
            <v>ｱｽﾌｧﾙﾄ舗装</v>
          </cell>
          <cell r="E2504" t="str">
            <v>A-8-35 再生細粒 再生ｸﾗｯｼｬﾗﾝ 特に狭い場合 人力</v>
          </cell>
          <cell r="G2504" t="str">
            <v>㎡</v>
          </cell>
        </row>
        <row r="2505">
          <cell r="B2505" t="str">
            <v>172-01</v>
          </cell>
          <cell r="C2505" t="str">
            <v>ｱｽﾌｧﾙﾄ舗装</v>
          </cell>
          <cell r="E2505" t="str">
            <v>A-8-35 再生細粒 再生ｸﾗｯｼｬﾗﾝ 500㎡未満</v>
          </cell>
          <cell r="G2505" t="str">
            <v>㎡</v>
          </cell>
        </row>
        <row r="2506">
          <cell r="B2506" t="str">
            <v>172-02</v>
          </cell>
          <cell r="C2506" t="str">
            <v>ｱｽﾌｧﾙﾄ舗装</v>
          </cell>
          <cell r="E2506" t="str">
            <v>A-8-35 再生細粒 再生ｸﾗｯｼｬﾗﾝ 500-1000㎡未満</v>
          </cell>
          <cell r="G2506" t="str">
            <v>㎡</v>
          </cell>
        </row>
        <row r="2507">
          <cell r="B2507" t="str">
            <v>172-03</v>
          </cell>
          <cell r="C2507" t="str">
            <v>ｱｽﾌｧﾙﾄ舗装</v>
          </cell>
          <cell r="E2507" t="str">
            <v>A-8-35 再生細粒 再生ｸﾗｯｼｬﾗﾝ 1000-2500㎡未満</v>
          </cell>
          <cell r="G2507" t="str">
            <v>㎡</v>
          </cell>
        </row>
        <row r="2508">
          <cell r="B2508" t="str">
            <v>172-04</v>
          </cell>
          <cell r="C2508" t="str">
            <v>ｱｽﾌｧﾙﾄ舗装　歩道</v>
          </cell>
          <cell r="E2508" t="str">
            <v>A-3-10 再生密粒 再生ｸﾗｯｼｬﾗﾝ 人力</v>
          </cell>
          <cell r="G2508" t="str">
            <v>㎡</v>
          </cell>
        </row>
        <row r="2509">
          <cell r="B2509" t="str">
            <v>172-05</v>
          </cell>
          <cell r="C2509" t="str">
            <v>ｱｽﾌｧﾙﾄ舗装　歩道</v>
          </cell>
          <cell r="E2509" t="str">
            <v>A-3-10 再生細粒 再生ｸﾗｯｼｬﾗﾝ 人力</v>
          </cell>
          <cell r="G2509" t="str">
            <v>㎡</v>
          </cell>
        </row>
        <row r="2510">
          <cell r="B2510" t="str">
            <v>172-06</v>
          </cell>
          <cell r="C2510" t="str">
            <v>舗装敷きならし</v>
          </cell>
          <cell r="D2510" t="str">
            <v/>
          </cell>
          <cell r="E2510" t="str">
            <v/>
          </cell>
          <cell r="F2510" t="str">
            <v/>
          </cell>
          <cell r="G2510" t="str">
            <v>m3</v>
          </cell>
        </row>
        <row r="2511">
          <cell r="B2511" t="str">
            <v>172-07</v>
          </cell>
          <cell r="C2511" t="str">
            <v>舗装砂利地業</v>
          </cell>
          <cell r="D2511" t="str">
            <v/>
          </cell>
          <cell r="E2511" t="str">
            <v>再生ｸﾗｯｼｬｰﾗﾝ</v>
          </cell>
          <cell r="F2511" t="str">
            <v/>
          </cell>
          <cell r="G2511" t="str">
            <v>m3</v>
          </cell>
        </row>
        <row r="2512">
          <cell r="B2512" t="str">
            <v>172-08</v>
          </cell>
          <cell r="C2512" t="str">
            <v>舗装ﾓﾙﾀﾙ</v>
          </cell>
          <cell r="D2512" t="str">
            <v/>
          </cell>
          <cell r="E2512" t="str">
            <v>調合1:2</v>
          </cell>
          <cell r="F2512" t="str">
            <v/>
          </cell>
          <cell r="G2512" t="str">
            <v>m3</v>
          </cell>
        </row>
        <row r="2513">
          <cell r="B2513" t="str">
            <v>172-09</v>
          </cell>
          <cell r="C2513" t="str">
            <v>舗装無筋ｺﾝｸﾘｰﾄ</v>
          </cell>
          <cell r="D2513" t="str">
            <v/>
          </cell>
          <cell r="E2513" t="str">
            <v>基礎ｺﾝｸﾘｰﾄ</v>
          </cell>
          <cell r="F2513" t="str">
            <v/>
          </cell>
          <cell r="G2513" t="str">
            <v>m3</v>
          </cell>
        </row>
        <row r="2514">
          <cell r="B2514" t="str">
            <v>172-10</v>
          </cell>
          <cell r="C2514" t="str">
            <v>舗装ｺﾝｸﾘｰﾄ</v>
          </cell>
          <cell r="D2514" t="str">
            <v/>
          </cell>
          <cell r="E2514" t="str">
            <v>こて押え</v>
          </cell>
          <cell r="F2514" t="str">
            <v/>
          </cell>
          <cell r="G2514" t="str">
            <v>㎡</v>
          </cell>
        </row>
        <row r="2515">
          <cell r="B2515" t="str">
            <v>172-11</v>
          </cell>
          <cell r="C2515" t="str">
            <v>舗 装 鉄 筋</v>
          </cell>
          <cell r="D2515" t="str">
            <v/>
          </cell>
          <cell r="E2515" t="str">
            <v>SD295 D10</v>
          </cell>
          <cell r="F2515" t="str">
            <v/>
          </cell>
          <cell r="G2515" t="str">
            <v>ｔ</v>
          </cell>
        </row>
        <row r="2516">
          <cell r="B2516" t="str">
            <v>172-12</v>
          </cell>
          <cell r="C2516" t="str">
            <v>舗装普通ｺﾝｸﾘｰﾄ</v>
          </cell>
          <cell r="D2516" t="str">
            <v/>
          </cell>
          <cell r="E2516" t="str">
            <v/>
          </cell>
          <cell r="F2516" t="str">
            <v/>
          </cell>
          <cell r="G2516" t="str">
            <v>m3</v>
          </cell>
        </row>
        <row r="2517">
          <cell r="B2517" t="str">
            <v>172-13</v>
          </cell>
          <cell r="C2517" t="str">
            <v>ｸﾗｯｼｬｰﾗﾝ</v>
          </cell>
          <cell r="D2517" t="str">
            <v/>
          </cell>
          <cell r="E2517" t="str">
            <v>厚さ10cm 車道用 再生材</v>
          </cell>
          <cell r="F2517" t="str">
            <v/>
          </cell>
          <cell r="G2517" t="str">
            <v>㎡</v>
          </cell>
        </row>
        <row r="2518">
          <cell r="B2518" t="str">
            <v>172-14</v>
          </cell>
          <cell r="C2518" t="str">
            <v>ｸﾗｯｼｬｰﾗﾝ</v>
          </cell>
          <cell r="D2518" t="str">
            <v/>
          </cell>
          <cell r="E2518" t="str">
            <v>厚さ10cm 歩道用 再生材</v>
          </cell>
          <cell r="F2518" t="str">
            <v/>
          </cell>
          <cell r="G2518" t="str">
            <v>㎡</v>
          </cell>
        </row>
        <row r="2519">
          <cell r="B2519" t="str">
            <v>173-01</v>
          </cell>
          <cell r="C2519" t="str">
            <v>ｸﾗｯｼｬｰﾗﾝ</v>
          </cell>
          <cell r="D2519" t="str">
            <v/>
          </cell>
          <cell r="E2519" t="str">
            <v>厚さ15cm 車道用 再生材</v>
          </cell>
          <cell r="F2519" t="str">
            <v/>
          </cell>
          <cell r="G2519" t="str">
            <v>㎡</v>
          </cell>
        </row>
        <row r="2520">
          <cell r="B2520" t="str">
            <v>173-02</v>
          </cell>
          <cell r="C2520" t="str">
            <v>ｸﾗｯｼｬｰﾗﾝ</v>
          </cell>
          <cell r="D2520" t="str">
            <v/>
          </cell>
          <cell r="E2520" t="str">
            <v>厚さ15cm 歩道用 再生材</v>
          </cell>
          <cell r="F2520" t="str">
            <v/>
          </cell>
          <cell r="G2520" t="str">
            <v>㎡</v>
          </cell>
        </row>
        <row r="2521">
          <cell r="B2521" t="str">
            <v>173-03</v>
          </cell>
          <cell r="C2521" t="str">
            <v>ｸﾗｯｼｬｰﾗﾝ</v>
          </cell>
          <cell r="D2521" t="str">
            <v/>
          </cell>
          <cell r="E2521" t="str">
            <v>厚さ20cm 車道用 再生材</v>
          </cell>
          <cell r="F2521" t="str">
            <v/>
          </cell>
          <cell r="G2521" t="str">
            <v>㎡</v>
          </cell>
        </row>
        <row r="2522">
          <cell r="B2522" t="str">
            <v>173-04</v>
          </cell>
          <cell r="C2522" t="str">
            <v>路 床 整 正</v>
          </cell>
          <cell r="D2522" t="str">
            <v/>
          </cell>
          <cell r="E2522" t="str">
            <v>特に狭い場合 人力</v>
          </cell>
          <cell r="F2522" t="str">
            <v/>
          </cell>
          <cell r="G2522" t="str">
            <v>㎡</v>
          </cell>
        </row>
        <row r="2523">
          <cell r="B2523" t="str">
            <v>173-05</v>
          </cell>
          <cell r="C2523" t="str">
            <v>路 床 整 正</v>
          </cell>
          <cell r="E2523" t="str">
            <v>500㎡未満</v>
          </cell>
          <cell r="G2523" t="str">
            <v>㎡</v>
          </cell>
        </row>
        <row r="2524">
          <cell r="B2524" t="str">
            <v>173-06</v>
          </cell>
          <cell r="C2524" t="str">
            <v>路 床 整 正</v>
          </cell>
          <cell r="E2524" t="str">
            <v>500～1000㎡未満</v>
          </cell>
          <cell r="G2524" t="str">
            <v>㎡</v>
          </cell>
        </row>
        <row r="2525">
          <cell r="B2525" t="str">
            <v>173-07</v>
          </cell>
          <cell r="C2525" t="str">
            <v>路 床 整 正</v>
          </cell>
          <cell r="E2525" t="str">
            <v>1000～2500㎡未満</v>
          </cell>
          <cell r="G2525" t="str">
            <v>㎡</v>
          </cell>
        </row>
        <row r="2526">
          <cell r="B2526" t="str">
            <v>173-08</v>
          </cell>
          <cell r="C2526" t="str">
            <v>路盤材敷きならし</v>
          </cell>
          <cell r="D2526" t="str">
            <v/>
          </cell>
          <cell r="E2526" t="str">
            <v>厚さ10cm 特に狭い場合 人力</v>
          </cell>
          <cell r="G2526" t="str">
            <v>㎡</v>
          </cell>
        </row>
        <row r="2527">
          <cell r="B2527" t="str">
            <v>173-09</v>
          </cell>
          <cell r="C2527" t="str">
            <v>路盤材敷きならし</v>
          </cell>
          <cell r="E2527" t="str">
            <v>厚さ10cm 500㎡未満</v>
          </cell>
          <cell r="G2527" t="str">
            <v>㎡</v>
          </cell>
        </row>
        <row r="2528">
          <cell r="B2528" t="str">
            <v>173-10</v>
          </cell>
          <cell r="C2528" t="str">
            <v>路盤材敷きならし</v>
          </cell>
          <cell r="E2528" t="str">
            <v>厚さ10cm 500～1000㎡未満</v>
          </cell>
          <cell r="G2528" t="str">
            <v>㎡</v>
          </cell>
        </row>
        <row r="2529">
          <cell r="B2529" t="str">
            <v>173-11</v>
          </cell>
          <cell r="C2529" t="str">
            <v>路盤材敷きならし</v>
          </cell>
          <cell r="E2529" t="str">
            <v>厚さ10cm 1000～2500㎡未満</v>
          </cell>
          <cell r="G2529" t="str">
            <v>㎡</v>
          </cell>
        </row>
        <row r="2530">
          <cell r="B2530" t="str">
            <v>173-12</v>
          </cell>
          <cell r="C2530" t="str">
            <v>路盤材敷きならし</v>
          </cell>
          <cell r="D2530" t="str">
            <v/>
          </cell>
          <cell r="E2530" t="str">
            <v>厚さ15cm 特に狭い場合 人力</v>
          </cell>
          <cell r="G2530" t="str">
            <v>㎡</v>
          </cell>
        </row>
        <row r="2531">
          <cell r="B2531" t="str">
            <v>173-13</v>
          </cell>
          <cell r="C2531" t="str">
            <v>路盤材敷きならし</v>
          </cell>
          <cell r="E2531" t="str">
            <v>厚さ15cm 500㎡未満</v>
          </cell>
          <cell r="G2531" t="str">
            <v>㎡</v>
          </cell>
        </row>
        <row r="2532">
          <cell r="B2532" t="str">
            <v>173-14</v>
          </cell>
        </row>
        <row r="2533">
          <cell r="B2533" t="str">
            <v>174-01</v>
          </cell>
          <cell r="C2533" t="str">
            <v>路盤材敷きならし</v>
          </cell>
          <cell r="E2533" t="str">
            <v>厚さ15cm 500～1000㎡未満</v>
          </cell>
          <cell r="G2533" t="str">
            <v>㎡</v>
          </cell>
        </row>
        <row r="2534">
          <cell r="B2534" t="str">
            <v>174-02</v>
          </cell>
          <cell r="C2534" t="str">
            <v>路盤材敷きならし</v>
          </cell>
          <cell r="E2534" t="str">
            <v>厚さ15cm 1000～2500㎡未満</v>
          </cell>
          <cell r="G2534" t="str">
            <v>㎡</v>
          </cell>
        </row>
        <row r="2535">
          <cell r="B2535" t="str">
            <v>174-03</v>
          </cell>
          <cell r="C2535" t="str">
            <v>路盤材敷きならし</v>
          </cell>
          <cell r="D2535" t="str">
            <v/>
          </cell>
          <cell r="E2535" t="str">
            <v>厚さ20cm 特に狭い場合 人力</v>
          </cell>
          <cell r="G2535" t="str">
            <v>㎡</v>
          </cell>
        </row>
        <row r="2536">
          <cell r="B2536" t="str">
            <v>174-04</v>
          </cell>
          <cell r="C2536" t="str">
            <v>路盤材敷きならし</v>
          </cell>
          <cell r="E2536" t="str">
            <v>厚さ20cm 500㎡未満</v>
          </cell>
          <cell r="G2536" t="str">
            <v>㎡</v>
          </cell>
        </row>
        <row r="2537">
          <cell r="B2537" t="str">
            <v>174-05</v>
          </cell>
          <cell r="C2537" t="str">
            <v>路盤材敷きならし</v>
          </cell>
          <cell r="E2537" t="str">
            <v>厚さ20cm 500～1000㎡未満</v>
          </cell>
          <cell r="G2537" t="str">
            <v>㎡</v>
          </cell>
        </row>
        <row r="2538">
          <cell r="B2538" t="str">
            <v>174-06</v>
          </cell>
          <cell r="C2538" t="str">
            <v>路盤材敷きならし</v>
          </cell>
          <cell r="E2538" t="str">
            <v>厚さ20cm 1000～2500㎡未満</v>
          </cell>
          <cell r="G2538" t="str">
            <v>㎡</v>
          </cell>
        </row>
        <row r="2539">
          <cell r="B2539" t="str">
            <v>174-07</v>
          </cell>
          <cell r="C2539" t="str">
            <v>路盤材締固め</v>
          </cell>
          <cell r="E2539" t="str">
            <v>厚さ10cm 特に狭い場合 人力</v>
          </cell>
          <cell r="G2539" t="str">
            <v>㎡</v>
          </cell>
        </row>
        <row r="2540">
          <cell r="B2540" t="str">
            <v>174-08</v>
          </cell>
          <cell r="C2540" t="str">
            <v>路盤材締固め</v>
          </cell>
          <cell r="E2540" t="str">
            <v>厚さ10cm 500㎡未満</v>
          </cell>
          <cell r="G2540" t="str">
            <v>㎡</v>
          </cell>
        </row>
        <row r="2541">
          <cell r="B2541" t="str">
            <v>174-09</v>
          </cell>
          <cell r="C2541" t="str">
            <v>路盤材締固め</v>
          </cell>
          <cell r="E2541" t="str">
            <v>厚さ10cm 500～1000㎡未満</v>
          </cell>
          <cell r="G2541" t="str">
            <v>㎡</v>
          </cell>
        </row>
        <row r="2542">
          <cell r="B2542" t="str">
            <v>174-10</v>
          </cell>
          <cell r="C2542" t="str">
            <v>路盤材締固め</v>
          </cell>
          <cell r="E2542" t="str">
            <v>厚さ10cm 1000～2500㎡未満</v>
          </cell>
          <cell r="G2542" t="str">
            <v>㎡</v>
          </cell>
        </row>
        <row r="2543">
          <cell r="B2543" t="str">
            <v>174-11</v>
          </cell>
          <cell r="C2543" t="str">
            <v>路盤材締固め</v>
          </cell>
          <cell r="E2543" t="str">
            <v>厚さ15cm 特に狭い場合 人力</v>
          </cell>
          <cell r="G2543" t="str">
            <v>㎡</v>
          </cell>
        </row>
        <row r="2544">
          <cell r="B2544" t="str">
            <v>174-12</v>
          </cell>
          <cell r="C2544" t="str">
            <v>路盤材締固め</v>
          </cell>
          <cell r="E2544" t="str">
            <v>厚さ15cm 500㎡未満</v>
          </cell>
          <cell r="G2544" t="str">
            <v>㎡</v>
          </cell>
        </row>
        <row r="2545">
          <cell r="B2545" t="str">
            <v>174-13</v>
          </cell>
          <cell r="C2545" t="str">
            <v>路盤材締固め</v>
          </cell>
          <cell r="E2545" t="str">
            <v>厚さ15cm 500～1000㎡未満</v>
          </cell>
          <cell r="G2545" t="str">
            <v>㎡</v>
          </cell>
        </row>
        <row r="2546">
          <cell r="B2546" t="str">
            <v>174-14</v>
          </cell>
          <cell r="C2546" t="str">
            <v>路盤材締固め</v>
          </cell>
          <cell r="E2546" t="str">
            <v>厚さ15cm 1000～2500㎡未満</v>
          </cell>
          <cell r="G2546" t="str">
            <v>㎡</v>
          </cell>
        </row>
        <row r="2547">
          <cell r="B2547" t="str">
            <v>175-01</v>
          </cell>
          <cell r="C2547" t="str">
            <v>路盤材締固め</v>
          </cell>
          <cell r="E2547" t="str">
            <v>厚さ20cm 特に狭い場合 人力</v>
          </cell>
          <cell r="G2547" t="str">
            <v>㎡</v>
          </cell>
        </row>
        <row r="2548">
          <cell r="B2548" t="str">
            <v>175-02</v>
          </cell>
          <cell r="C2548" t="str">
            <v>路盤材締固め</v>
          </cell>
          <cell r="E2548" t="str">
            <v>厚さ20cm 500㎡未満</v>
          </cell>
          <cell r="G2548" t="str">
            <v>㎡</v>
          </cell>
        </row>
        <row r="2549">
          <cell r="B2549" t="str">
            <v>175-03</v>
          </cell>
          <cell r="C2549" t="str">
            <v>路盤材締固め</v>
          </cell>
          <cell r="E2549" t="str">
            <v>厚さ20cm 500～1000㎡未満</v>
          </cell>
          <cell r="G2549" t="str">
            <v>㎡</v>
          </cell>
        </row>
        <row r="2550">
          <cell r="B2550" t="str">
            <v>175-04</v>
          </cell>
          <cell r="C2550" t="str">
            <v>路盤材締固め</v>
          </cell>
          <cell r="E2550" t="str">
            <v>厚さ20cm 1000～2500㎡未満</v>
          </cell>
          <cell r="G2550" t="str">
            <v>㎡</v>
          </cell>
        </row>
        <row r="2551">
          <cell r="B2551" t="str">
            <v>175-05</v>
          </cell>
          <cell r="C2551" t="str">
            <v>ｱｽﾌｧﾙﾄ混合物敷きならし</v>
          </cell>
          <cell r="D2551" t="str">
            <v/>
          </cell>
          <cell r="E2551" t="str">
            <v>厚さ3cm 特に狭い場合 人力</v>
          </cell>
          <cell r="G2551" t="str">
            <v>㎡</v>
          </cell>
        </row>
        <row r="2552">
          <cell r="B2552" t="str">
            <v>175-06</v>
          </cell>
          <cell r="C2552" t="str">
            <v>ｱｽﾌｧﾙﾄ混合物敷きならし</v>
          </cell>
          <cell r="E2552" t="str">
            <v>厚さ3cm 500㎡未満</v>
          </cell>
          <cell r="G2552" t="str">
            <v>㎡</v>
          </cell>
        </row>
        <row r="2553">
          <cell r="B2553" t="str">
            <v>175-07</v>
          </cell>
          <cell r="C2553" t="str">
            <v>ｱｽﾌｧﾙﾄ混合物敷きならし</v>
          </cell>
          <cell r="E2553" t="str">
            <v>厚さ3cm 500～1000㎡未満</v>
          </cell>
          <cell r="G2553" t="str">
            <v>㎡</v>
          </cell>
        </row>
        <row r="2554">
          <cell r="B2554" t="str">
            <v>175-08</v>
          </cell>
          <cell r="C2554" t="str">
            <v>ｱｽﾌｧﾙﾄ混合物敷きならし</v>
          </cell>
          <cell r="E2554" t="str">
            <v>厚さ3cm 1000～2500㎡未満</v>
          </cell>
          <cell r="G2554" t="str">
            <v>㎡</v>
          </cell>
        </row>
        <row r="2555">
          <cell r="B2555" t="str">
            <v>175-09</v>
          </cell>
          <cell r="C2555" t="str">
            <v>ｱｽﾌｧﾙﾄ混合物敷きならし</v>
          </cell>
          <cell r="E2555" t="str">
            <v>厚さ5cm 特に狭い場合 人力</v>
          </cell>
          <cell r="G2555" t="str">
            <v>㎡</v>
          </cell>
        </row>
        <row r="2556">
          <cell r="B2556" t="str">
            <v>175-10</v>
          </cell>
          <cell r="C2556" t="str">
            <v>ｱｽﾌｧﾙﾄ混合物敷きならし</v>
          </cell>
          <cell r="E2556" t="str">
            <v>厚さ5cm 500㎡未満</v>
          </cell>
          <cell r="G2556" t="str">
            <v>㎡</v>
          </cell>
        </row>
        <row r="2557">
          <cell r="B2557" t="str">
            <v>175-11</v>
          </cell>
          <cell r="C2557" t="str">
            <v>ｱｽﾌｧﾙﾄ混合物敷きならし</v>
          </cell>
          <cell r="E2557" t="str">
            <v>厚さ5cm 500～1000㎡未満</v>
          </cell>
          <cell r="G2557" t="str">
            <v>㎡</v>
          </cell>
        </row>
        <row r="2558">
          <cell r="B2558" t="str">
            <v>175-12</v>
          </cell>
          <cell r="C2558" t="str">
            <v>ｱｽﾌｧﾙﾄ混合物敷きならし</v>
          </cell>
          <cell r="E2558" t="str">
            <v>厚さ5cm 1000～2500㎡未満</v>
          </cell>
          <cell r="G2558" t="str">
            <v>㎡</v>
          </cell>
        </row>
        <row r="2559">
          <cell r="B2559" t="str">
            <v>175-13</v>
          </cell>
          <cell r="C2559" t="str">
            <v>ｱｽﾌｧﾙﾄ混合物締固め</v>
          </cell>
          <cell r="E2559" t="str">
            <v>特に狭い場合 人力</v>
          </cell>
          <cell r="F2559" t="str">
            <v/>
          </cell>
          <cell r="G2559" t="str">
            <v>㎡</v>
          </cell>
        </row>
        <row r="2560">
          <cell r="B2560" t="str">
            <v>175-14</v>
          </cell>
          <cell r="C2560" t="str">
            <v>ｱｽﾌｧﾙﾄ混合物締固め</v>
          </cell>
          <cell r="E2560" t="str">
            <v>500㎡未満</v>
          </cell>
          <cell r="G2560" t="str">
            <v>㎡</v>
          </cell>
        </row>
        <row r="2561">
          <cell r="B2561" t="str">
            <v>176-01</v>
          </cell>
          <cell r="C2561" t="str">
            <v>ｱｽﾌｧﾙﾄ混合物締固め</v>
          </cell>
          <cell r="E2561" t="str">
            <v>500～1000㎡未満</v>
          </cell>
          <cell r="G2561" t="str">
            <v>㎡</v>
          </cell>
        </row>
        <row r="2562">
          <cell r="B2562" t="str">
            <v>176-02</v>
          </cell>
          <cell r="C2562" t="str">
            <v>ｱｽﾌｧﾙﾄ混合物締固め</v>
          </cell>
          <cell r="E2562" t="str">
            <v>1000～2500㎡未満</v>
          </cell>
          <cell r="G2562" t="str">
            <v>㎡</v>
          </cell>
        </row>
        <row r="2563">
          <cell r="B2563" t="str">
            <v>176-03</v>
          </cell>
          <cell r="C2563" t="str">
            <v>ﾌﾟﾗｲﾑｺｰﾄ散布</v>
          </cell>
          <cell r="E2563" t="str">
            <v>手間のみ</v>
          </cell>
          <cell r="G2563" t="str">
            <v>㎡</v>
          </cell>
        </row>
        <row r="2564">
          <cell r="B2564" t="str">
            <v>176-04</v>
          </cell>
          <cell r="C2564" t="str">
            <v>ﾀｯｸｺｰﾄ散布</v>
          </cell>
          <cell r="E2564" t="str">
            <v>手間のみ</v>
          </cell>
          <cell r="G2564" t="str">
            <v>㎡</v>
          </cell>
        </row>
        <row r="2565">
          <cell r="B2565" t="str">
            <v>176-05</v>
          </cell>
          <cell r="C2565" t="str">
            <v>舗装機械運転 (ﾀﾝﾊﾟ)</v>
          </cell>
          <cell r="E2565" t="str">
            <v>60～100kg</v>
          </cell>
          <cell r="G2565" t="str">
            <v>運転日</v>
          </cell>
        </row>
        <row r="2566">
          <cell r="B2566" t="str">
            <v>176-06</v>
          </cell>
          <cell r="C2566" t="str">
            <v>舗装機械運転 (ｴﾝｼﾞﾝｽﾌﾟﾚｰﾔ)</v>
          </cell>
          <cell r="E2566" t="str">
            <v>25L/min</v>
          </cell>
          <cell r="G2566" t="str">
            <v>運転日</v>
          </cell>
        </row>
        <row r="2567">
          <cell r="B2567" t="str">
            <v>176-07</v>
          </cell>
          <cell r="C2567" t="str">
            <v>舗装機械運転 (ﾓｰﾀｸﾞﾚｰﾀﾞ)</v>
          </cell>
          <cell r="E2567" t="str">
            <v>油圧式・3.1m級</v>
          </cell>
          <cell r="G2567" t="str">
            <v>運転日</v>
          </cell>
        </row>
        <row r="2568">
          <cell r="B2568" t="str">
            <v>176-08</v>
          </cell>
          <cell r="C2568" t="str">
            <v>舗装機械運転 (ﾛｰﾄﾞﾛｰﾗ)</v>
          </cell>
          <cell r="E2568" t="str">
            <v>排出ｶﾞｽ対策型 ﾏｶﾀﾞﾑ10t</v>
          </cell>
          <cell r="G2568" t="str">
            <v>運転日</v>
          </cell>
        </row>
        <row r="2569">
          <cell r="B2569" t="str">
            <v>176-09</v>
          </cell>
          <cell r="C2569" t="str">
            <v>舗装機械運転 (ﾀｲﾔﾛｰﾗ)</v>
          </cell>
          <cell r="E2569" t="str">
            <v xml:space="preserve">排出ｶﾞｽ対策型 8～20t </v>
          </cell>
          <cell r="G2569" t="str">
            <v>運転日</v>
          </cell>
        </row>
        <row r="2570">
          <cell r="B2570" t="str">
            <v>176-10</v>
          </cell>
          <cell r="C2570" t="str">
            <v>舗装機械運転 (振動ﾛｰﾗ)</v>
          </cell>
          <cell r="E2570" t="str">
            <v xml:space="preserve">排出ｶﾞｽ対策型 2.4～2.8t 搭乗式・ﾀﾝﾃﾞﾑ型 </v>
          </cell>
          <cell r="G2570" t="str">
            <v>運転日</v>
          </cell>
        </row>
        <row r="2571">
          <cell r="B2571" t="str">
            <v>176-11</v>
          </cell>
          <cell r="C2571" t="str">
            <v>舗装機械運転 (ｱｽﾌｧﾙﾄﾌｨﾆｯｼｬ)</v>
          </cell>
          <cell r="E2571" t="str">
            <v>2.4～4.5m</v>
          </cell>
          <cell r="G2571" t="str">
            <v>運転日</v>
          </cell>
        </row>
        <row r="2572">
          <cell r="B2572" t="str">
            <v>176-12</v>
          </cell>
          <cell r="C2572" t="str">
            <v>舗装機械運転 (ﾄﾗｯｸ)</v>
          </cell>
          <cell r="E2572" t="str">
            <v>普通用 11t積</v>
          </cell>
          <cell r="G2572" t="str">
            <v>運転日</v>
          </cell>
        </row>
        <row r="2573">
          <cell r="B2573" t="str">
            <v>176-13</v>
          </cell>
        </row>
        <row r="2574">
          <cell r="B2574" t="str">
            <v>176-14</v>
          </cell>
        </row>
        <row r="2575">
          <cell r="B2575" t="str">
            <v>177-01</v>
          </cell>
          <cell r="C2575" t="str">
            <v>舗装機械運搬 (ﾓｰﾀｸﾞﾚｰﾀﾞ)</v>
          </cell>
          <cell r="G2575" t="str">
            <v>往復</v>
          </cell>
        </row>
        <row r="2576">
          <cell r="B2576" t="str">
            <v>177-02</v>
          </cell>
          <cell r="C2576" t="str">
            <v>舗装機械運搬 (ﾛｰﾄﾞﾛｰﾗ)</v>
          </cell>
          <cell r="G2576" t="str">
            <v>往復</v>
          </cell>
        </row>
        <row r="2577">
          <cell r="B2577" t="str">
            <v>177-03</v>
          </cell>
          <cell r="C2577" t="str">
            <v>舗装機械運搬 (ﾀｲﾔﾛｰﾗ)</v>
          </cell>
          <cell r="G2577" t="str">
            <v>往復</v>
          </cell>
        </row>
        <row r="2578">
          <cell r="B2578" t="str">
            <v>177-04</v>
          </cell>
          <cell r="C2578" t="str">
            <v>舗装機械運搬 (振動ﾛｰﾗ)</v>
          </cell>
          <cell r="G2578" t="str">
            <v>往復</v>
          </cell>
        </row>
        <row r="2579">
          <cell r="B2579" t="str">
            <v>177-05</v>
          </cell>
          <cell r="C2579" t="str">
            <v>舗装機械運搬 (ｱｽﾌｧﾙﾄﾌｨﾆｯｼｬ)</v>
          </cell>
          <cell r="G2579" t="str">
            <v>往復</v>
          </cell>
        </row>
        <row r="2580">
          <cell r="B2580" t="str">
            <v>177-06</v>
          </cell>
          <cell r="C2580" t="str">
            <v>植付け（地被類）</v>
          </cell>
          <cell r="E2580" t="str">
            <v>りゅうのひげ類</v>
          </cell>
          <cell r="G2580" t="str">
            <v>㎡</v>
          </cell>
        </row>
        <row r="2581">
          <cell r="B2581" t="str">
            <v>177-07</v>
          </cell>
          <cell r="C2581" t="str">
            <v>植付け（地被類）</v>
          </cell>
          <cell r="E2581" t="str">
            <v>笹類</v>
          </cell>
          <cell r="G2581" t="str">
            <v>㎡</v>
          </cell>
        </row>
        <row r="2582">
          <cell r="B2582" t="str">
            <v>177-08</v>
          </cell>
          <cell r="C2582" t="str">
            <v>植付け（中低木）</v>
          </cell>
          <cell r="E2582" t="str">
            <v>樹高 50cm未満</v>
          </cell>
          <cell r="G2582" t="str">
            <v>本</v>
          </cell>
        </row>
        <row r="2583">
          <cell r="B2583" t="str">
            <v>177-09</v>
          </cell>
          <cell r="C2583" t="str">
            <v>植付け（中低木）</v>
          </cell>
          <cell r="E2583" t="str">
            <v>樹高 50～100cm未満</v>
          </cell>
          <cell r="G2583" t="str">
            <v>本</v>
          </cell>
        </row>
        <row r="2584">
          <cell r="B2584" t="str">
            <v>177-10</v>
          </cell>
          <cell r="C2584" t="str">
            <v>植付け（中低木）</v>
          </cell>
          <cell r="E2584" t="str">
            <v>樹高 100～200cm未満</v>
          </cell>
          <cell r="G2584" t="str">
            <v>本</v>
          </cell>
        </row>
        <row r="2585">
          <cell r="B2585" t="str">
            <v>177-11</v>
          </cell>
          <cell r="C2585" t="str">
            <v>植付け（中低木）</v>
          </cell>
          <cell r="E2585" t="str">
            <v>樹高 200～300cm未満</v>
          </cell>
          <cell r="G2585" t="str">
            <v>本</v>
          </cell>
        </row>
        <row r="2586">
          <cell r="B2586" t="str">
            <v>177-12</v>
          </cell>
          <cell r="C2586" t="str">
            <v>植付け（高木）</v>
          </cell>
          <cell r="E2586" t="str">
            <v>幹周 15cm未満</v>
          </cell>
          <cell r="G2586" t="str">
            <v>本</v>
          </cell>
        </row>
        <row r="2587">
          <cell r="B2587" t="str">
            <v>177-13</v>
          </cell>
          <cell r="C2587" t="str">
            <v>植付け（高木）</v>
          </cell>
          <cell r="E2587" t="str">
            <v>幹周 15～25cm未満</v>
          </cell>
          <cell r="G2587" t="str">
            <v>本</v>
          </cell>
        </row>
        <row r="2588">
          <cell r="B2588" t="str">
            <v>177-14</v>
          </cell>
        </row>
        <row r="2589">
          <cell r="B2589" t="str">
            <v>178-01</v>
          </cell>
          <cell r="C2589" t="str">
            <v>植付け（高木）</v>
          </cell>
          <cell r="E2589" t="str">
            <v>幹周 25～40cm未満</v>
          </cell>
          <cell r="G2589" t="str">
            <v>本</v>
          </cell>
        </row>
        <row r="2590">
          <cell r="B2590" t="str">
            <v>178-02</v>
          </cell>
          <cell r="C2590" t="str">
            <v>植付け（高木）</v>
          </cell>
          <cell r="E2590" t="str">
            <v>幹周 40～60cm未満</v>
          </cell>
          <cell r="G2590" t="str">
            <v>本</v>
          </cell>
        </row>
        <row r="2591">
          <cell r="B2591" t="str">
            <v>178-03</v>
          </cell>
          <cell r="C2591" t="str">
            <v>植付け（高木）</v>
          </cell>
          <cell r="E2591" t="str">
            <v>幹周 60～90cm未満</v>
          </cell>
          <cell r="G2591" t="str">
            <v>本</v>
          </cell>
        </row>
        <row r="2592">
          <cell r="B2592" t="str">
            <v>178-04</v>
          </cell>
          <cell r="C2592" t="str">
            <v>堀取り（中低木）</v>
          </cell>
          <cell r="E2592" t="str">
            <v>樹高 50cm未満　根巻き有り</v>
          </cell>
          <cell r="G2592" t="str">
            <v>本</v>
          </cell>
        </row>
        <row r="2593">
          <cell r="B2593" t="str">
            <v>178-05</v>
          </cell>
          <cell r="C2593" t="str">
            <v>堀取り（中低木）</v>
          </cell>
          <cell r="E2593" t="str">
            <v>樹高 50cm未満　根巻き無し</v>
          </cell>
          <cell r="G2593" t="str">
            <v>本</v>
          </cell>
        </row>
        <row r="2594">
          <cell r="B2594" t="str">
            <v>178-06</v>
          </cell>
          <cell r="C2594" t="str">
            <v>堀取り（中低木）</v>
          </cell>
          <cell r="E2594" t="str">
            <v>樹高 50～100cm未満　根巻き有り</v>
          </cell>
          <cell r="G2594" t="str">
            <v>本</v>
          </cell>
        </row>
        <row r="2595">
          <cell r="B2595" t="str">
            <v>178-07</v>
          </cell>
          <cell r="C2595" t="str">
            <v>堀取り（中低木）</v>
          </cell>
          <cell r="E2595" t="str">
            <v>樹高 50～100cm未満　根巻き無し</v>
          </cell>
          <cell r="G2595" t="str">
            <v>本</v>
          </cell>
        </row>
        <row r="2596">
          <cell r="B2596" t="str">
            <v>178-08</v>
          </cell>
          <cell r="C2596" t="str">
            <v>堀取り（中低木）</v>
          </cell>
          <cell r="E2596" t="str">
            <v>樹高 100～200cm未満　根巻き有り</v>
          </cell>
          <cell r="G2596" t="str">
            <v>本</v>
          </cell>
        </row>
        <row r="2597">
          <cell r="B2597" t="str">
            <v>178-09</v>
          </cell>
          <cell r="C2597" t="str">
            <v>堀取り（中低木）</v>
          </cell>
          <cell r="E2597" t="str">
            <v>樹高 100～200cm未満　根巻き無し</v>
          </cell>
          <cell r="G2597" t="str">
            <v>本</v>
          </cell>
        </row>
        <row r="2598">
          <cell r="B2598" t="str">
            <v>178-10</v>
          </cell>
          <cell r="C2598" t="str">
            <v>堀取り（中低木）</v>
          </cell>
          <cell r="E2598" t="str">
            <v>樹高 200～300cm未満　根巻き有り</v>
          </cell>
          <cell r="G2598" t="str">
            <v>本</v>
          </cell>
        </row>
        <row r="2599">
          <cell r="B2599" t="str">
            <v>178-11</v>
          </cell>
          <cell r="C2599" t="str">
            <v>堀取り（中低木）</v>
          </cell>
          <cell r="E2599" t="str">
            <v>樹高 200～300cm未満　根巻き無し</v>
          </cell>
          <cell r="G2599" t="str">
            <v>本</v>
          </cell>
        </row>
        <row r="2600">
          <cell r="B2600" t="str">
            <v>178-12</v>
          </cell>
          <cell r="C2600" t="str">
            <v>堀取り（高木）</v>
          </cell>
          <cell r="E2600" t="str">
            <v>幹周 15cm未満　根巻き有り</v>
          </cell>
          <cell r="G2600" t="str">
            <v>本</v>
          </cell>
        </row>
        <row r="2601">
          <cell r="B2601" t="str">
            <v>178-13</v>
          </cell>
          <cell r="C2601" t="str">
            <v>堀取り（高木）</v>
          </cell>
          <cell r="E2601" t="str">
            <v>幹周 15cm未満　根巻き無し</v>
          </cell>
          <cell r="G2601" t="str">
            <v>本</v>
          </cell>
        </row>
        <row r="2602">
          <cell r="B2602" t="str">
            <v>178-14</v>
          </cell>
          <cell r="C2602" t="str">
            <v>堀取り（高木）</v>
          </cell>
          <cell r="E2602" t="str">
            <v>幹周 15～25cm未満　根巻き有り</v>
          </cell>
          <cell r="G2602" t="str">
            <v>本</v>
          </cell>
        </row>
        <row r="2603">
          <cell r="B2603" t="str">
            <v>179-01</v>
          </cell>
          <cell r="C2603" t="str">
            <v>堀取り（高木）</v>
          </cell>
          <cell r="E2603" t="str">
            <v>幹周 15～25cm未満　根巻き無し</v>
          </cell>
          <cell r="G2603" t="str">
            <v>本</v>
          </cell>
        </row>
        <row r="2604">
          <cell r="B2604" t="str">
            <v>179-02</v>
          </cell>
          <cell r="C2604" t="str">
            <v>堀取り（高木）</v>
          </cell>
          <cell r="E2604" t="str">
            <v>幹周 25～40cm未満　根巻き有り</v>
          </cell>
          <cell r="G2604" t="str">
            <v>本</v>
          </cell>
        </row>
        <row r="2605">
          <cell r="B2605" t="str">
            <v>179-03</v>
          </cell>
          <cell r="C2605" t="str">
            <v>堀取り（高木）</v>
          </cell>
          <cell r="E2605" t="str">
            <v>幹周 25～40cm未満　根巻き無し</v>
          </cell>
          <cell r="G2605" t="str">
            <v>本</v>
          </cell>
        </row>
        <row r="2606">
          <cell r="B2606" t="str">
            <v>179-04</v>
          </cell>
          <cell r="C2606" t="str">
            <v>堀取り（高木）</v>
          </cell>
          <cell r="E2606" t="str">
            <v>幹周 40～60cm未満　根巻き有り</v>
          </cell>
          <cell r="G2606" t="str">
            <v>本</v>
          </cell>
        </row>
        <row r="2607">
          <cell r="B2607" t="str">
            <v>179-05</v>
          </cell>
          <cell r="C2607" t="str">
            <v>堀取り（高木）</v>
          </cell>
          <cell r="E2607" t="str">
            <v>幹周 40～60cm未満　根巻き無し</v>
          </cell>
          <cell r="G2607" t="str">
            <v>本</v>
          </cell>
        </row>
        <row r="2608">
          <cell r="B2608" t="str">
            <v>179-06</v>
          </cell>
          <cell r="C2608" t="str">
            <v>堀取り（高木）</v>
          </cell>
          <cell r="E2608" t="str">
            <v>幹周 60～90cm未満　根巻き有り</v>
          </cell>
          <cell r="G2608" t="str">
            <v>本</v>
          </cell>
        </row>
        <row r="2609">
          <cell r="B2609" t="str">
            <v>179-07</v>
          </cell>
          <cell r="C2609" t="str">
            <v>堀取り（高木）</v>
          </cell>
          <cell r="E2609" t="str">
            <v>幹周 60～90cm未満　根巻き無し</v>
          </cell>
          <cell r="G2609" t="str">
            <v>本</v>
          </cell>
        </row>
        <row r="2610">
          <cell r="B2610" t="str">
            <v>179-08</v>
          </cell>
          <cell r="C2610" t="str">
            <v>幹巻き（高木）</v>
          </cell>
          <cell r="E2610" t="str">
            <v>幹周 25～40cm未満</v>
          </cell>
          <cell r="G2610" t="str">
            <v>本</v>
          </cell>
        </row>
        <row r="2611">
          <cell r="B2611" t="str">
            <v>179-09</v>
          </cell>
          <cell r="C2611" t="str">
            <v>幹巻き（高木）</v>
          </cell>
          <cell r="E2611" t="str">
            <v>幹周 40～60cm未満</v>
          </cell>
          <cell r="G2611" t="str">
            <v>本</v>
          </cell>
        </row>
        <row r="2612">
          <cell r="B2612" t="str">
            <v>179-10</v>
          </cell>
          <cell r="C2612" t="str">
            <v>幹巻き（高木）</v>
          </cell>
          <cell r="E2612" t="str">
            <v>幹周 60～90cm未満</v>
          </cell>
          <cell r="G2612" t="str">
            <v>本</v>
          </cell>
        </row>
        <row r="2613">
          <cell r="B2613" t="str">
            <v>179-11</v>
          </cell>
          <cell r="C2613" t="str">
            <v>支　　柱</v>
          </cell>
          <cell r="E2613" t="str">
            <v>二脚鳥居（添木付）</v>
          </cell>
          <cell r="G2613" t="str">
            <v>本</v>
          </cell>
        </row>
        <row r="2614">
          <cell r="B2614" t="str">
            <v>179-12</v>
          </cell>
          <cell r="C2614" t="str">
            <v>支　　柱</v>
          </cell>
          <cell r="E2614" t="str">
            <v>二脚鳥居（添木無）</v>
          </cell>
          <cell r="G2614" t="str">
            <v>本</v>
          </cell>
        </row>
        <row r="2615">
          <cell r="B2615" t="str">
            <v>179-13</v>
          </cell>
          <cell r="C2615" t="str">
            <v>支　　柱</v>
          </cell>
          <cell r="E2615" t="str">
            <v>三脚鳥居</v>
          </cell>
          <cell r="G2615" t="str">
            <v>本</v>
          </cell>
        </row>
        <row r="2616">
          <cell r="B2616" t="str">
            <v>179-14</v>
          </cell>
          <cell r="C2616" t="str">
            <v>支　　柱</v>
          </cell>
          <cell r="E2616" t="str">
            <v>十字鳥居</v>
          </cell>
          <cell r="G2616" t="str">
            <v>本</v>
          </cell>
        </row>
        <row r="2617">
          <cell r="B2617" t="str">
            <v>180-01</v>
          </cell>
          <cell r="C2617" t="str">
            <v>支　　柱</v>
          </cell>
          <cell r="E2617" t="str">
            <v>二脚鳥居組合せ</v>
          </cell>
          <cell r="G2617" t="str">
            <v>本</v>
          </cell>
        </row>
        <row r="2618">
          <cell r="B2618" t="str">
            <v>180-02</v>
          </cell>
          <cell r="C2618" t="str">
            <v>支　　柱</v>
          </cell>
          <cell r="E2618" t="str">
            <v>八つ掛け 丸太L=4m</v>
          </cell>
          <cell r="G2618" t="str">
            <v>本</v>
          </cell>
        </row>
        <row r="2619">
          <cell r="B2619" t="str">
            <v>180-03</v>
          </cell>
          <cell r="C2619" t="str">
            <v>支　　柱</v>
          </cell>
          <cell r="E2619" t="str">
            <v>八つ掛け 丸太L=6～7m</v>
          </cell>
          <cell r="G2619" t="str">
            <v>本</v>
          </cell>
        </row>
        <row r="2620">
          <cell r="B2620" t="str">
            <v>180-04</v>
          </cell>
          <cell r="C2620" t="str">
            <v>植栽機械運転(ﾊﾞｯｸﾎｳ)</v>
          </cell>
          <cell r="E2620" t="str">
            <v>排出ｶﾞｽ対策型 油圧式 ｸﾛｰﾗ型0.13m3</v>
          </cell>
          <cell r="G2620" t="str">
            <v>運転日</v>
          </cell>
        </row>
        <row r="2621">
          <cell r="B2621" t="str">
            <v>180-05</v>
          </cell>
          <cell r="C2621" t="str">
            <v>植栽機械運転(ﾄﾗｯｸ)</v>
          </cell>
          <cell r="E2621" t="str">
            <v>ｸﾚｰﾝ装置付 4t積 2.9t吊</v>
          </cell>
          <cell r="G2621" t="str">
            <v>運転日</v>
          </cell>
        </row>
        <row r="2622">
          <cell r="B2622" t="str">
            <v>180-06</v>
          </cell>
          <cell r="C2622" t="str">
            <v>舗装機械運転 (ﾄﾗｯｸ)</v>
          </cell>
          <cell r="E2622" t="str">
            <v>普通用 11t積</v>
          </cell>
          <cell r="G2622" t="str">
            <v>運転日</v>
          </cell>
        </row>
        <row r="2623">
          <cell r="B2623" t="str">
            <v>180-07</v>
          </cell>
          <cell r="C2623" t="str">
            <v>植栽機械運搬 (ﾊﾞｯｸﾎｳ)</v>
          </cell>
          <cell r="D2623" t="str">
            <v/>
          </cell>
          <cell r="E2623" t="str">
            <v>排出ｶﾞｽ対策型 油圧式 ｸﾛｰﾗ型0.13m3</v>
          </cell>
          <cell r="G2623" t="str">
            <v>往復</v>
          </cell>
        </row>
        <row r="2624">
          <cell r="B2624" t="str">
            <v>180-08</v>
          </cell>
          <cell r="C2624" t="str">
            <v>とりこわし機械運転（ﾍﾞｰｽﾏｼﾝ）</v>
          </cell>
          <cell r="E2624" t="str">
            <v>ﾊﾞｯｸﾎｳ 排出ｶﾞｽ対策型 油圧式ｸﾛｰﾗ型 0.5m3</v>
          </cell>
          <cell r="G2624" t="str">
            <v>運転日</v>
          </cell>
        </row>
        <row r="2625">
          <cell r="B2625" t="str">
            <v>180-09</v>
          </cell>
          <cell r="C2625" t="str">
            <v>とりこわし機械運転（ﾍﾞｰｽﾏｼﾝ）</v>
          </cell>
          <cell r="E2625" t="str">
            <v>ﾊﾞｯｸﾎｳ 排出ｶﾞｽ対策型 油圧式ｸﾛｰﾗ型 0.8m3</v>
          </cell>
          <cell r="G2625" t="str">
            <v>運転日</v>
          </cell>
        </row>
        <row r="2626">
          <cell r="B2626" t="str">
            <v>180-10</v>
          </cell>
          <cell r="C2626" t="str">
            <v>とりこわし機械運転（ﾊﾞｯｸﾎｳ）</v>
          </cell>
          <cell r="E2626" t="str">
            <v>排出ｶﾞｽ対策型 油圧式ｸﾛｰﾗ型 0.8m3</v>
          </cell>
          <cell r="G2626" t="str">
            <v>運転日</v>
          </cell>
        </row>
        <row r="2627">
          <cell r="B2627" t="str">
            <v>180-11</v>
          </cell>
          <cell r="C2627" t="str">
            <v>とりこわし機械運転（ﾀﾞﾝﾌﾟﾄﾗｯｸ）</v>
          </cell>
          <cell r="E2627" t="str">
            <v>普通用 ﾃﾞｨｰｾﾞﾙ 2t</v>
          </cell>
          <cell r="F2627" t="str">
            <v/>
          </cell>
          <cell r="G2627" t="str">
            <v>運転日</v>
          </cell>
        </row>
        <row r="2628">
          <cell r="B2628" t="str">
            <v>180-12</v>
          </cell>
        </row>
        <row r="2629">
          <cell r="B2629" t="str">
            <v>180-13</v>
          </cell>
        </row>
        <row r="2630">
          <cell r="B2630" t="str">
            <v>180-14</v>
          </cell>
        </row>
        <row r="2631">
          <cell r="B2631" t="str">
            <v>181-01</v>
          </cell>
          <cell r="C2631" t="str">
            <v>とりこわし機械運転（ﾀﾞﾝﾌﾟﾄﾗｯｸ）</v>
          </cell>
          <cell r="E2631" t="str">
            <v>普通用 ﾃﾞｨｰｾﾞﾙ 4t</v>
          </cell>
          <cell r="F2631" t="str">
            <v/>
          </cell>
          <cell r="G2631" t="str">
            <v>運転日</v>
          </cell>
        </row>
        <row r="2632">
          <cell r="B2632" t="str">
            <v>181-02</v>
          </cell>
          <cell r="C2632" t="str">
            <v>とりこわし機械運転（ﾀﾞﾝﾌﾟﾄﾗｯｸ）</v>
          </cell>
          <cell r="E2632" t="str">
            <v>普通用 ﾃﾞｨｰｾﾞﾙ 10t</v>
          </cell>
          <cell r="F2632" t="str">
            <v/>
          </cell>
          <cell r="G2632" t="str">
            <v>運転日</v>
          </cell>
        </row>
        <row r="2633">
          <cell r="B2633" t="str">
            <v>181-03</v>
          </cell>
          <cell r="C2633" t="str">
            <v>墨出し(屋上防水改修)</v>
          </cell>
          <cell r="D2633" t="str">
            <v/>
          </cell>
          <cell r="E2633" t="str">
            <v/>
          </cell>
          <cell r="F2633" t="str">
            <v/>
          </cell>
          <cell r="G2633" t="str">
            <v>㎡</v>
          </cell>
        </row>
        <row r="2634">
          <cell r="B2634" t="str">
            <v>181-04</v>
          </cell>
          <cell r="C2634" t="str">
            <v>養生(屋上防水改修)</v>
          </cell>
          <cell r="D2634" t="str">
            <v/>
          </cell>
          <cell r="E2634" t="str">
            <v>ｱｽﾌｧﾙﾄ防水（防水保護層共）</v>
          </cell>
          <cell r="G2634" t="str">
            <v>㎡</v>
          </cell>
        </row>
        <row r="2635">
          <cell r="B2635" t="str">
            <v>181-05</v>
          </cell>
          <cell r="C2635" t="str">
            <v>養生(屋上防水改修)</v>
          </cell>
          <cell r="D2635" t="str">
            <v/>
          </cell>
          <cell r="E2635" t="str">
            <v>露出防水･簡易防水（塗膜・ｼｰﾄ）</v>
          </cell>
          <cell r="G2635" t="str">
            <v>㎡</v>
          </cell>
        </row>
        <row r="2636">
          <cell r="B2636" t="str">
            <v>181-06</v>
          </cell>
          <cell r="C2636" t="str">
            <v>整理清掃後片付け（屋上防水改修）</v>
          </cell>
          <cell r="E2636" t="str">
            <v>ｱｽﾌｧﾙﾄ防水（防水保護層共）</v>
          </cell>
          <cell r="G2636" t="str">
            <v>㎡</v>
          </cell>
        </row>
        <row r="2637">
          <cell r="B2637" t="str">
            <v>181-07</v>
          </cell>
          <cell r="C2637" t="str">
            <v>整理清掃後片付け（屋上防水改修）</v>
          </cell>
          <cell r="E2637" t="str">
            <v>露出防水･簡易防水（塗膜・ｼｰﾄ）</v>
          </cell>
          <cell r="G2637" t="str">
            <v>㎡</v>
          </cell>
        </row>
        <row r="2638">
          <cell r="B2638" t="str">
            <v>181-08</v>
          </cell>
          <cell r="C2638" t="str">
            <v>墨出し(外壁改修)</v>
          </cell>
          <cell r="D2638" t="str">
            <v/>
          </cell>
          <cell r="E2638" t="str">
            <v>ﾀｲﾙ･ﾓﾙﾀﾙ塗替等 一般</v>
          </cell>
          <cell r="F2638" t="str">
            <v/>
          </cell>
          <cell r="G2638" t="str">
            <v>㎡</v>
          </cell>
        </row>
        <row r="2639">
          <cell r="B2639" t="str">
            <v>181-09</v>
          </cell>
          <cell r="C2639" t="str">
            <v>養生(外壁改修)</v>
          </cell>
          <cell r="D2639" t="str">
            <v/>
          </cell>
          <cell r="E2639" t="str">
            <v/>
          </cell>
          <cell r="F2639" t="str">
            <v/>
          </cell>
          <cell r="G2639" t="str">
            <v>㎡</v>
          </cell>
        </row>
        <row r="2640">
          <cell r="B2640" t="str">
            <v>181-10</v>
          </cell>
          <cell r="C2640" t="str">
            <v>整理清掃後片付け（外壁改修）</v>
          </cell>
          <cell r="E2640" t="str">
            <v/>
          </cell>
          <cell r="F2640" t="str">
            <v/>
          </cell>
          <cell r="G2640" t="str">
            <v>㎡</v>
          </cell>
        </row>
        <row r="2641">
          <cell r="B2641" t="str">
            <v>181-11</v>
          </cell>
          <cell r="C2641" t="str">
            <v>墨出し(内部改修)</v>
          </cell>
          <cell r="D2641" t="str">
            <v/>
          </cell>
          <cell r="E2641" t="str">
            <v>個 別 改 修</v>
          </cell>
          <cell r="F2641" t="str">
            <v/>
          </cell>
          <cell r="G2641" t="str">
            <v>㎡</v>
          </cell>
        </row>
        <row r="2642">
          <cell r="B2642" t="str">
            <v>181-12</v>
          </cell>
        </row>
        <row r="2643">
          <cell r="B2643" t="str">
            <v>181-13</v>
          </cell>
        </row>
        <row r="2644">
          <cell r="B2644" t="str">
            <v>181-14</v>
          </cell>
        </row>
        <row r="2645">
          <cell r="B2645" t="str">
            <v>182-01</v>
          </cell>
          <cell r="C2645" t="str">
            <v>墨出し(内部改修)</v>
          </cell>
          <cell r="D2645" t="str">
            <v/>
          </cell>
          <cell r="E2645" t="str">
            <v>複 合 改 修</v>
          </cell>
          <cell r="F2645" t="str">
            <v/>
          </cell>
          <cell r="G2645" t="str">
            <v>㎡</v>
          </cell>
        </row>
        <row r="2646">
          <cell r="B2646" t="str">
            <v>182-02</v>
          </cell>
          <cell r="C2646" t="str">
            <v>養生(内部改修)</v>
          </cell>
          <cell r="D2646" t="str">
            <v/>
          </cell>
          <cell r="E2646" t="str">
            <v>個 別 改 修</v>
          </cell>
          <cell r="F2646" t="str">
            <v/>
          </cell>
          <cell r="G2646" t="str">
            <v>㎡</v>
          </cell>
        </row>
        <row r="2647">
          <cell r="B2647" t="str">
            <v>182-03</v>
          </cell>
          <cell r="C2647" t="str">
            <v>養生(内部改修)</v>
          </cell>
          <cell r="D2647" t="str">
            <v/>
          </cell>
          <cell r="E2647" t="str">
            <v>複 合 改 修</v>
          </cell>
          <cell r="F2647" t="str">
            <v/>
          </cell>
          <cell r="G2647" t="str">
            <v>㎡</v>
          </cell>
        </row>
        <row r="2648">
          <cell r="B2648" t="str">
            <v>182-04</v>
          </cell>
          <cell r="C2648" t="str">
            <v>養生(内部改修)</v>
          </cell>
          <cell r="D2648" t="str">
            <v/>
          </cell>
          <cell r="E2648" t="str">
            <v>塗装塗替え程度</v>
          </cell>
          <cell r="F2648" t="str">
            <v/>
          </cell>
          <cell r="G2648" t="str">
            <v>㎡</v>
          </cell>
        </row>
        <row r="2649">
          <cell r="B2649" t="str">
            <v>182-05</v>
          </cell>
          <cell r="C2649" t="str">
            <v>養生(内部改修)</v>
          </cell>
          <cell r="D2649" t="str">
            <v/>
          </cell>
          <cell r="E2649" t="str">
            <v>搬出入路部分</v>
          </cell>
          <cell r="F2649" t="str">
            <v/>
          </cell>
          <cell r="G2649" t="str">
            <v>㎡</v>
          </cell>
        </row>
        <row r="2650">
          <cell r="B2650" t="str">
            <v>182-06</v>
          </cell>
          <cell r="C2650" t="str">
            <v>整理清掃後片付け（内部改修）</v>
          </cell>
          <cell r="E2650" t="str">
            <v>個 別 改 修</v>
          </cell>
          <cell r="F2650" t="str">
            <v/>
          </cell>
          <cell r="G2650" t="str">
            <v>㎡</v>
          </cell>
        </row>
        <row r="2651">
          <cell r="B2651" t="str">
            <v>182-07</v>
          </cell>
          <cell r="C2651" t="str">
            <v>整理清掃後片付け（内部改修）</v>
          </cell>
          <cell r="E2651" t="str">
            <v>複 合 改 修</v>
          </cell>
          <cell r="F2651" t="str">
            <v/>
          </cell>
          <cell r="G2651" t="str">
            <v>㎡</v>
          </cell>
        </row>
        <row r="2652">
          <cell r="B2652" t="str">
            <v>182-08</v>
          </cell>
          <cell r="C2652" t="str">
            <v>整理清掃後片付け（内部改修）</v>
          </cell>
          <cell r="E2652" t="str">
            <v>塗装塗替え程度</v>
          </cell>
          <cell r="F2652" t="str">
            <v/>
          </cell>
          <cell r="G2652" t="str">
            <v>㎡</v>
          </cell>
        </row>
        <row r="2653">
          <cell r="B2653" t="str">
            <v>182-09</v>
          </cell>
          <cell r="C2653" t="str">
            <v>整理清掃後片付け（内部改修）</v>
          </cell>
          <cell r="E2653" t="str">
            <v>搬出入路部分</v>
          </cell>
          <cell r="F2653" t="str">
            <v/>
          </cell>
          <cell r="G2653" t="str">
            <v>㎡</v>
          </cell>
        </row>
        <row r="2654">
          <cell r="B2654" t="str">
            <v>182-10</v>
          </cell>
          <cell r="C2654" t="str">
            <v>内部仕上足場（改修）</v>
          </cell>
          <cell r="E2654" t="str">
            <v>階高4.0m以下 脚立足場 一般</v>
          </cell>
          <cell r="G2654" t="str">
            <v>㎡</v>
          </cell>
        </row>
        <row r="2655">
          <cell r="B2655" t="str">
            <v>182-11</v>
          </cell>
          <cell r="C2655" t="str">
            <v>内部仕上足場（改修）</v>
          </cell>
          <cell r="E2655" t="str">
            <v>階高4.0m以下 脚立足場 塗装塗り替え程度 既存塗膜の除去有り</v>
          </cell>
          <cell r="G2655" t="str">
            <v>㎡</v>
          </cell>
        </row>
        <row r="2656">
          <cell r="B2656" t="str">
            <v>182-12</v>
          </cell>
          <cell r="C2656" t="str">
            <v>内部仕上足場（改修）</v>
          </cell>
          <cell r="E2656" t="str">
            <v>階高4.0m以下 脚立足場 塗装塗り替え程度 既存塗膜の除去無し</v>
          </cell>
          <cell r="G2656" t="str">
            <v>㎡</v>
          </cell>
        </row>
        <row r="2657">
          <cell r="B2657" t="str">
            <v>182-13</v>
          </cell>
          <cell r="C2657" t="str">
            <v>仮設間仕切り下地</v>
          </cell>
          <cell r="D2657" t="str">
            <v/>
          </cell>
          <cell r="E2657" t="str">
            <v>A種 軽鉄下地</v>
          </cell>
          <cell r="F2657" t="str">
            <v/>
          </cell>
          <cell r="G2657" t="str">
            <v>㎡</v>
          </cell>
        </row>
        <row r="2658">
          <cell r="B2658" t="str">
            <v>182-14</v>
          </cell>
          <cell r="C2658" t="str">
            <v>仮設間仕切り下地</v>
          </cell>
          <cell r="D2658" t="str">
            <v/>
          </cell>
          <cell r="E2658" t="str">
            <v>B種 軽鉄下地</v>
          </cell>
          <cell r="F2658" t="str">
            <v/>
          </cell>
          <cell r="G2658" t="str">
            <v>㎡</v>
          </cell>
        </row>
        <row r="2659">
          <cell r="B2659" t="str">
            <v>183-01</v>
          </cell>
          <cell r="C2659" t="str">
            <v>仮設間仕切り仕上材</v>
          </cell>
          <cell r="D2659" t="str">
            <v/>
          </cell>
          <cell r="E2659" t="str">
            <v>B種(片面)合板</v>
          </cell>
          <cell r="F2659" t="str">
            <v/>
          </cell>
          <cell r="G2659" t="str">
            <v>㎡</v>
          </cell>
        </row>
        <row r="2660">
          <cell r="B2660" t="str">
            <v>183-02</v>
          </cell>
          <cell r="C2660" t="str">
            <v>仮設間仕切り仕上材</v>
          </cell>
          <cell r="D2660" t="str">
            <v/>
          </cell>
          <cell r="E2660" t="str">
            <v>B種(片面)石こうﾎﾞｰﾄﾞ</v>
          </cell>
          <cell r="F2660" t="str">
            <v/>
          </cell>
          <cell r="G2660" t="str">
            <v>㎡</v>
          </cell>
        </row>
        <row r="2661">
          <cell r="B2661" t="str">
            <v>183-03</v>
          </cell>
          <cell r="C2661" t="str">
            <v>仮設間仕切り</v>
          </cell>
          <cell r="D2661" t="str">
            <v/>
          </cell>
          <cell r="E2661" t="str">
            <v>C種 単管下地</v>
          </cell>
          <cell r="F2661" t="str">
            <v/>
          </cell>
          <cell r="G2661" t="str">
            <v>㎡</v>
          </cell>
        </row>
        <row r="2662">
          <cell r="B2662" t="str">
            <v>183-04</v>
          </cell>
          <cell r="C2662" t="str">
            <v>ｺﾝｸﾘｰﾄ撤去</v>
          </cell>
          <cell r="D2662" t="str">
            <v/>
          </cell>
          <cell r="E2662" t="str">
            <v>鉄筋切断共 人力　集積共</v>
          </cell>
          <cell r="F2662" t="str">
            <v/>
          </cell>
          <cell r="G2662" t="str">
            <v>m3</v>
          </cell>
        </row>
        <row r="2663">
          <cell r="B2663" t="str">
            <v>183-05</v>
          </cell>
          <cell r="C2663" t="str">
            <v>ｺﾝｸﾘｰﾄ撤去</v>
          </cell>
          <cell r="D2663" t="str">
            <v/>
          </cell>
          <cell r="E2663" t="str">
            <v>鉄筋切断共 ｺﾝｸﾘｰﾄﾌﾞﾚｰｶ　集積共</v>
          </cell>
          <cell r="F2663" t="str">
            <v/>
          </cell>
          <cell r="G2663" t="str">
            <v>m3</v>
          </cell>
        </row>
        <row r="2664">
          <cell r="B2664" t="str">
            <v>183-06</v>
          </cell>
          <cell r="C2664" t="str">
            <v>ｺﾝｸﾘｰﾄ撤去</v>
          </cell>
          <cell r="D2664" t="str">
            <v/>
          </cell>
          <cell r="E2664" t="str">
            <v>無筋　人力　集積共</v>
          </cell>
          <cell r="F2664" t="str">
            <v/>
          </cell>
          <cell r="G2664" t="str">
            <v>m3</v>
          </cell>
        </row>
        <row r="2665">
          <cell r="B2665" t="str">
            <v>183-07</v>
          </cell>
          <cell r="C2665" t="str">
            <v>ｺﾝｸﾘｰﾄ撤去</v>
          </cell>
          <cell r="E2665" t="str">
            <v>無筋 ｺﾝｸﾘｰﾄﾌﾞﾚｰｶ　集積共</v>
          </cell>
          <cell r="F2665" t="str">
            <v/>
          </cell>
          <cell r="G2665" t="str">
            <v>m3</v>
          </cell>
        </row>
        <row r="2666">
          <cell r="B2666" t="str">
            <v>183-08</v>
          </cell>
          <cell r="C2666" t="str">
            <v>れんが撤去</v>
          </cell>
          <cell r="D2666" t="str">
            <v/>
          </cell>
          <cell r="E2666" t="str">
            <v>人力　集積共</v>
          </cell>
          <cell r="F2666" t="str">
            <v/>
          </cell>
          <cell r="G2666" t="str">
            <v>m3</v>
          </cell>
        </row>
        <row r="2667">
          <cell r="B2667" t="str">
            <v>183-09</v>
          </cell>
          <cell r="C2667" t="str">
            <v>れんが撤去</v>
          </cell>
          <cell r="E2667" t="str">
            <v>ｺﾝｸﾘｰﾄﾌﾞﾚｰｶ　集積共</v>
          </cell>
          <cell r="F2667" t="str">
            <v/>
          </cell>
          <cell r="G2667" t="str">
            <v>m3</v>
          </cell>
        </row>
        <row r="2668">
          <cell r="B2668" t="str">
            <v>183-10</v>
          </cell>
          <cell r="C2668" t="str">
            <v>Ｃ Ｂ 撤 去</v>
          </cell>
          <cell r="E2668" t="str">
            <v>人力　集積共</v>
          </cell>
          <cell r="F2668" t="str">
            <v/>
          </cell>
          <cell r="G2668" t="str">
            <v>m3</v>
          </cell>
        </row>
        <row r="2669">
          <cell r="B2669" t="str">
            <v>183-11</v>
          </cell>
          <cell r="C2669" t="str">
            <v>Ｃ Ｂ 撤 去</v>
          </cell>
          <cell r="E2669" t="str">
            <v>ｺﾝｸﾘｰﾄﾌﾞﾚｰｶ　集積共</v>
          </cell>
          <cell r="F2669" t="str">
            <v/>
          </cell>
          <cell r="G2669" t="str">
            <v>m3</v>
          </cell>
        </row>
        <row r="2670">
          <cell r="B2670" t="str">
            <v>183-12</v>
          </cell>
          <cell r="C2670" t="str">
            <v>ｺﾝｸﾘｰﾄはつり</v>
          </cell>
          <cell r="E2670" t="str">
            <v>床　厚30mm　集積共</v>
          </cell>
          <cell r="G2670" t="str">
            <v>㎡</v>
          </cell>
        </row>
        <row r="2671">
          <cell r="B2671" t="str">
            <v>183-13</v>
          </cell>
          <cell r="C2671" t="str">
            <v>ｺﾝｸﾘｰﾄはつり</v>
          </cell>
          <cell r="E2671" t="str">
            <v>壁　厚30mm　集積共</v>
          </cell>
          <cell r="G2671" t="str">
            <v>㎡</v>
          </cell>
        </row>
        <row r="2672">
          <cell r="B2672" t="str">
            <v>183-14</v>
          </cell>
        </row>
        <row r="2673">
          <cell r="B2673" t="str">
            <v>184-01</v>
          </cell>
          <cell r="C2673" t="str">
            <v>目 あ ら し</v>
          </cell>
          <cell r="E2673" t="str">
            <v>ｺﾝｸﾘｰﾄ面　床</v>
          </cell>
          <cell r="G2673" t="str">
            <v>㎡</v>
          </cell>
        </row>
        <row r="2674">
          <cell r="B2674" t="str">
            <v>184-02</v>
          </cell>
          <cell r="C2674" t="str">
            <v>目 あ ら し</v>
          </cell>
          <cell r="E2674" t="str">
            <v>ｺﾝｸﾘｰﾄ面　壁</v>
          </cell>
          <cell r="G2674" t="str">
            <v>㎡</v>
          </cell>
        </row>
        <row r="2675">
          <cell r="B2675" t="str">
            <v>184-03</v>
          </cell>
          <cell r="C2675" t="str">
            <v>ケ　レ　ン</v>
          </cell>
          <cell r="D2675" t="str">
            <v/>
          </cell>
          <cell r="E2675" t="str">
            <v>床</v>
          </cell>
          <cell r="F2675" t="str">
            <v/>
          </cell>
          <cell r="G2675" t="str">
            <v>㎡</v>
          </cell>
        </row>
        <row r="2676">
          <cell r="B2676" t="str">
            <v>184-04</v>
          </cell>
          <cell r="C2676" t="str">
            <v>ケ　レ　ン</v>
          </cell>
          <cell r="D2676" t="str">
            <v/>
          </cell>
          <cell r="E2676" t="str">
            <v>壁</v>
          </cell>
          <cell r="F2676" t="str">
            <v/>
          </cell>
          <cell r="G2676" t="str">
            <v>㎡</v>
          </cell>
        </row>
        <row r="2677">
          <cell r="B2677" t="str">
            <v>184-05</v>
          </cell>
          <cell r="C2677" t="str">
            <v>床　清　掃</v>
          </cell>
          <cell r="D2677" t="str">
            <v/>
          </cell>
          <cell r="E2677" t="str">
            <v/>
          </cell>
          <cell r="F2677" t="str">
            <v/>
          </cell>
          <cell r="G2677" t="str">
            <v>㎡</v>
          </cell>
        </row>
        <row r="2678">
          <cell r="B2678" t="str">
            <v>184-06</v>
          </cell>
          <cell r="C2678" t="str">
            <v>壁　清　掃</v>
          </cell>
          <cell r="D2678" t="str">
            <v/>
          </cell>
          <cell r="E2678" t="str">
            <v/>
          </cell>
          <cell r="F2678" t="str">
            <v/>
          </cell>
          <cell r="G2678" t="str">
            <v>㎡</v>
          </cell>
        </row>
        <row r="2679">
          <cell r="B2679" t="str">
            <v>184-07</v>
          </cell>
          <cell r="C2679" t="str">
            <v>カッター入れ</v>
          </cell>
          <cell r="D2679" t="str">
            <v/>
          </cell>
          <cell r="E2679" t="str">
            <v>ﾓﾙﾀﾙ面 厚さ20～30mm</v>
          </cell>
          <cell r="F2679" t="str">
            <v/>
          </cell>
          <cell r="G2679" t="str">
            <v>ｍ</v>
          </cell>
        </row>
        <row r="2680">
          <cell r="B2680" t="str">
            <v>184-08</v>
          </cell>
          <cell r="C2680" t="str">
            <v>カッター入れ</v>
          </cell>
          <cell r="D2680" t="str">
            <v/>
          </cell>
          <cell r="E2680" t="str">
            <v>ｺﾝｸﾘｰﾄ面 厚さ20～30mm</v>
          </cell>
          <cell r="F2680" t="str">
            <v/>
          </cell>
          <cell r="G2680" t="str">
            <v>ｍ</v>
          </cell>
        </row>
        <row r="2681">
          <cell r="B2681" t="str">
            <v>184-09</v>
          </cell>
          <cell r="C2681" t="str">
            <v>床ﾀｲﾙ撤去</v>
          </cell>
          <cell r="E2681" t="str">
            <v>下地ﾓﾙﾀﾙ共　集積共</v>
          </cell>
          <cell r="G2681" t="str">
            <v>㎡</v>
          </cell>
        </row>
        <row r="2682">
          <cell r="B2682" t="str">
            <v>184-10</v>
          </cell>
          <cell r="C2682" t="str">
            <v>床ﾀｲﾙ・床人研ぎ撤去</v>
          </cell>
          <cell r="E2682" t="str">
            <v>集積共</v>
          </cell>
          <cell r="G2682" t="str">
            <v>㎡</v>
          </cell>
        </row>
        <row r="2683">
          <cell r="B2683" t="str">
            <v>184-11</v>
          </cell>
          <cell r="C2683" t="str">
            <v>ﾋﾞﾆﾙ床ｼｰﾄ撤去</v>
          </cell>
          <cell r="D2683" t="str">
            <v/>
          </cell>
          <cell r="E2683" t="str">
            <v>集積共</v>
          </cell>
          <cell r="F2683" t="str">
            <v/>
          </cell>
          <cell r="G2683" t="str">
            <v>㎡</v>
          </cell>
        </row>
        <row r="2684">
          <cell r="B2684" t="str">
            <v>184-12</v>
          </cell>
          <cell r="C2684" t="str">
            <v>ﾋﾞﾆﾙ床ﾀｲﾙ撤去</v>
          </cell>
          <cell r="D2684" t="str">
            <v/>
          </cell>
          <cell r="E2684" t="str">
            <v>一般　集積共</v>
          </cell>
          <cell r="F2684" t="str">
            <v/>
          </cell>
          <cell r="G2684" t="str">
            <v>㎡</v>
          </cell>
        </row>
        <row r="2685">
          <cell r="B2685" t="str">
            <v>184-13</v>
          </cell>
          <cell r="C2685" t="str">
            <v>ﾋﾞﾆﾙ床ﾀｲﾙ撤去</v>
          </cell>
          <cell r="D2685" t="str">
            <v/>
          </cell>
          <cell r="E2685" t="str">
            <v>ｱｽﾍﾞｽﾄ含有　集積共</v>
          </cell>
          <cell r="F2685" t="str">
            <v/>
          </cell>
          <cell r="G2685" t="str">
            <v>㎡</v>
          </cell>
        </row>
        <row r="2686">
          <cell r="B2686" t="str">
            <v>184-14</v>
          </cell>
          <cell r="C2686" t="str">
            <v>ｶｰﾍﾟｯﾄ撤去</v>
          </cell>
          <cell r="D2686" t="str">
            <v/>
          </cell>
          <cell r="E2686" t="str">
            <v>集積共</v>
          </cell>
          <cell r="F2686" t="str">
            <v/>
          </cell>
          <cell r="G2686" t="str">
            <v>㎡</v>
          </cell>
        </row>
        <row r="2687">
          <cell r="B2687" t="str">
            <v>185-01</v>
          </cell>
          <cell r="C2687" t="str">
            <v>ﾀｲﾙｶｰﾍﾟｯﾄ撤去</v>
          </cell>
          <cell r="D2687" t="str">
            <v/>
          </cell>
          <cell r="E2687" t="str">
            <v>集積共</v>
          </cell>
          <cell r="F2687" t="str">
            <v/>
          </cell>
          <cell r="G2687" t="str">
            <v>㎡</v>
          </cell>
        </row>
        <row r="2688">
          <cell r="B2688" t="str">
            <v>185-02</v>
          </cell>
          <cell r="C2688" t="str">
            <v>土 台 撤 去</v>
          </cell>
          <cell r="D2688" t="str">
            <v/>
          </cell>
          <cell r="E2688" t="str">
            <v>集積共</v>
          </cell>
          <cell r="F2688" t="str">
            <v/>
          </cell>
          <cell r="G2688" t="str">
            <v>ｍ</v>
          </cell>
        </row>
        <row r="2689">
          <cell r="B2689" t="str">
            <v>185-03</v>
          </cell>
          <cell r="C2689" t="str">
            <v>床 組 撤 去</v>
          </cell>
          <cell r="D2689" t="str">
            <v/>
          </cell>
          <cell r="E2689" t="str">
            <v>つか立て　集積共</v>
          </cell>
          <cell r="F2689" t="str">
            <v/>
          </cell>
          <cell r="G2689" t="str">
            <v>㎡</v>
          </cell>
        </row>
        <row r="2690">
          <cell r="B2690" t="str">
            <v>185-04</v>
          </cell>
          <cell r="C2690" t="str">
            <v>床 組 撤 去</v>
          </cell>
          <cell r="D2690" t="str">
            <v/>
          </cell>
          <cell r="E2690" t="str">
            <v>ころばし　集積共</v>
          </cell>
          <cell r="F2690" t="str">
            <v/>
          </cell>
          <cell r="G2690" t="str">
            <v>㎡</v>
          </cell>
        </row>
        <row r="2691">
          <cell r="B2691" t="str">
            <v>185-05</v>
          </cell>
          <cell r="C2691" t="str">
            <v>床･縁甲板ﾌﾛｰﾘﾝｸﾞ撤去</v>
          </cell>
          <cell r="D2691" t="str">
            <v/>
          </cell>
          <cell r="E2691" t="str">
            <v>集積共</v>
          </cell>
          <cell r="F2691" t="str">
            <v/>
          </cell>
          <cell r="G2691" t="str">
            <v>㎡</v>
          </cell>
        </row>
        <row r="2692">
          <cell r="B2692" t="str">
            <v>185-06</v>
          </cell>
          <cell r="C2692" t="str">
            <v>床下地板撤去</v>
          </cell>
          <cell r="D2692" t="str">
            <v/>
          </cell>
          <cell r="E2692" t="str">
            <v>集積共</v>
          </cell>
          <cell r="F2692" t="str">
            <v/>
          </cell>
          <cell r="G2692" t="str">
            <v>㎡</v>
          </cell>
        </row>
        <row r="2693">
          <cell r="B2693" t="str">
            <v>185-07</v>
          </cell>
          <cell r="C2693" t="str">
            <v>敷 居 撤 去</v>
          </cell>
          <cell r="D2693" t="str">
            <v/>
          </cell>
          <cell r="E2693" t="str">
            <v>集積共</v>
          </cell>
          <cell r="F2693" t="str">
            <v/>
          </cell>
          <cell r="G2693" t="str">
            <v>本</v>
          </cell>
        </row>
        <row r="2694">
          <cell r="B2694" t="str">
            <v>185-08</v>
          </cell>
          <cell r="C2694" t="str">
            <v>鴨 居 撤 去</v>
          </cell>
          <cell r="D2694" t="str">
            <v/>
          </cell>
          <cell r="E2694" t="str">
            <v>集積共</v>
          </cell>
          <cell r="F2694" t="str">
            <v/>
          </cell>
          <cell r="G2694" t="str">
            <v>本</v>
          </cell>
        </row>
        <row r="2695">
          <cell r="B2695" t="str">
            <v>185-09</v>
          </cell>
          <cell r="C2695" t="str">
            <v>畳　撤　去</v>
          </cell>
          <cell r="D2695" t="str">
            <v/>
          </cell>
          <cell r="E2695" t="str">
            <v>一畳　集積共</v>
          </cell>
          <cell r="F2695" t="str">
            <v/>
          </cell>
          <cell r="G2695" t="str">
            <v>枚</v>
          </cell>
        </row>
        <row r="2696">
          <cell r="B2696" t="str">
            <v>185-10</v>
          </cell>
          <cell r="C2696" t="str">
            <v>畳　撤　去</v>
          </cell>
          <cell r="D2696" t="str">
            <v/>
          </cell>
          <cell r="E2696" t="str">
            <v>半畳　集積共</v>
          </cell>
          <cell r="F2696" t="str">
            <v/>
          </cell>
          <cell r="G2696" t="str">
            <v>枚</v>
          </cell>
        </row>
        <row r="2697">
          <cell r="B2697" t="str">
            <v>185-11</v>
          </cell>
          <cell r="C2697" t="str">
            <v>柱　撤　去</v>
          </cell>
          <cell r="D2697" t="str">
            <v/>
          </cell>
          <cell r="E2697" t="str">
            <v>集積共</v>
          </cell>
          <cell r="F2697" t="str">
            <v/>
          </cell>
          <cell r="G2697" t="str">
            <v>本</v>
          </cell>
        </row>
        <row r="2698">
          <cell r="B2698" t="str">
            <v>185-12</v>
          </cell>
          <cell r="C2698" t="str">
            <v>頭押さえ撤去</v>
          </cell>
          <cell r="D2698" t="str">
            <v/>
          </cell>
          <cell r="E2698" t="str">
            <v>集積共</v>
          </cell>
          <cell r="F2698" t="str">
            <v/>
          </cell>
          <cell r="G2698" t="str">
            <v>ｍ</v>
          </cell>
        </row>
        <row r="2699">
          <cell r="B2699" t="str">
            <v>185-13</v>
          </cell>
          <cell r="C2699" t="str">
            <v>木製幅木撤去</v>
          </cell>
          <cell r="D2699" t="str">
            <v/>
          </cell>
          <cell r="E2699" t="str">
            <v>集積共</v>
          </cell>
          <cell r="F2699" t="str">
            <v/>
          </cell>
          <cell r="G2699" t="str">
            <v>ｍ</v>
          </cell>
        </row>
        <row r="2700">
          <cell r="B2700" t="str">
            <v>185-14</v>
          </cell>
          <cell r="C2700" t="str">
            <v>ﾋﾞﾆﾙ幅木撤去</v>
          </cell>
          <cell r="D2700" t="str">
            <v/>
          </cell>
          <cell r="E2700" t="str">
            <v>集積共</v>
          </cell>
          <cell r="F2700" t="str">
            <v/>
          </cell>
          <cell r="G2700" t="str">
            <v>ｍ</v>
          </cell>
        </row>
        <row r="2701">
          <cell r="B2701" t="str">
            <v>186-01</v>
          </cell>
          <cell r="C2701" t="str">
            <v>壁ﾀｲﾙ撤去</v>
          </cell>
          <cell r="E2701" t="str">
            <v>下地ﾓﾙﾀﾙ共　集積共</v>
          </cell>
          <cell r="G2701" t="str">
            <v>㎡</v>
          </cell>
        </row>
        <row r="2702">
          <cell r="B2702" t="str">
            <v>186-02</v>
          </cell>
          <cell r="C2702" t="str">
            <v>壁ﾓﾙﾀﾙ・ﾌﾟﾗｽﾀｰ撤去</v>
          </cell>
          <cell r="E2702" t="str">
            <v>集積共</v>
          </cell>
          <cell r="G2702" t="str">
            <v>㎡</v>
          </cell>
        </row>
        <row r="2703">
          <cell r="B2703" t="str">
            <v>186-03</v>
          </cell>
          <cell r="C2703" t="str">
            <v>壁合板･ﾎﾞｰﾄﾞ撤去</v>
          </cell>
          <cell r="D2703" t="str">
            <v/>
          </cell>
          <cell r="E2703" t="str">
            <v>一重張り 一般 集積共</v>
          </cell>
          <cell r="F2703" t="str">
            <v/>
          </cell>
          <cell r="G2703" t="str">
            <v>㎡</v>
          </cell>
        </row>
        <row r="2704">
          <cell r="B2704" t="str">
            <v>186-04</v>
          </cell>
          <cell r="C2704" t="str">
            <v>壁合板･ﾎﾞｰﾄﾞ撤去</v>
          </cell>
          <cell r="D2704" t="str">
            <v/>
          </cell>
          <cell r="E2704" t="str">
            <v>一重張り ｱｽﾍﾞｽﾄ含有 集積共</v>
          </cell>
          <cell r="F2704" t="str">
            <v/>
          </cell>
          <cell r="G2704" t="str">
            <v>㎡</v>
          </cell>
        </row>
        <row r="2705">
          <cell r="B2705" t="str">
            <v>186-05</v>
          </cell>
          <cell r="C2705" t="str">
            <v>壁合板･ﾎﾞｰﾄﾞ撤去</v>
          </cell>
          <cell r="D2705" t="str">
            <v/>
          </cell>
          <cell r="E2705" t="str">
            <v>二重張り 一般　集積共</v>
          </cell>
          <cell r="F2705" t="str">
            <v/>
          </cell>
          <cell r="G2705" t="str">
            <v>㎡</v>
          </cell>
        </row>
        <row r="2706">
          <cell r="B2706" t="str">
            <v>186-06</v>
          </cell>
          <cell r="C2706" t="str">
            <v>壁合板･ﾎﾞｰﾄﾞ撤去</v>
          </cell>
          <cell r="D2706" t="str">
            <v/>
          </cell>
          <cell r="E2706" t="str">
            <v>二重張り ｱｽﾍﾞｽﾄ含有　集積共</v>
          </cell>
          <cell r="F2706" t="str">
            <v/>
          </cell>
          <cell r="G2706" t="str">
            <v>㎡</v>
          </cell>
        </row>
        <row r="2707">
          <cell r="B2707" t="str">
            <v>186-07</v>
          </cell>
          <cell r="C2707" t="str">
            <v>壁下地撤去</v>
          </cell>
          <cell r="D2707" t="str">
            <v/>
          </cell>
          <cell r="E2707" t="str">
            <v>集積共</v>
          </cell>
          <cell r="F2707" t="str">
            <v/>
          </cell>
          <cell r="G2707" t="str">
            <v>㎡</v>
          </cell>
        </row>
        <row r="2708">
          <cell r="B2708" t="str">
            <v>186-08</v>
          </cell>
          <cell r="C2708" t="str">
            <v>壁ｸﾛｽ撤去</v>
          </cell>
          <cell r="D2708" t="str">
            <v/>
          </cell>
          <cell r="E2708" t="str">
            <v>集積共</v>
          </cell>
          <cell r="F2708" t="str">
            <v/>
          </cell>
          <cell r="G2708" t="str">
            <v>㎡</v>
          </cell>
        </row>
        <row r="2709">
          <cell r="B2709" t="str">
            <v>186-09</v>
          </cell>
          <cell r="C2709" t="str">
            <v>天井ﾌﾟﾗｽﾀｰ撤去</v>
          </cell>
          <cell r="E2709" t="str">
            <v>集積共</v>
          </cell>
          <cell r="G2709" t="str">
            <v>㎡</v>
          </cell>
        </row>
        <row r="2710">
          <cell r="B2710" t="str">
            <v>186-10</v>
          </cell>
          <cell r="C2710" t="str">
            <v>天井合板･ﾎﾞｰﾄﾞ撤去</v>
          </cell>
          <cell r="D2710" t="str">
            <v/>
          </cell>
          <cell r="E2710" t="str">
            <v>一重張り 一般　集積共</v>
          </cell>
          <cell r="F2710" t="str">
            <v/>
          </cell>
          <cell r="G2710" t="str">
            <v>㎡</v>
          </cell>
        </row>
        <row r="2711">
          <cell r="B2711" t="str">
            <v>186-11</v>
          </cell>
          <cell r="C2711" t="str">
            <v>天井合板･ﾎﾞｰﾄﾞ撤去</v>
          </cell>
          <cell r="D2711" t="str">
            <v/>
          </cell>
          <cell r="E2711" t="str">
            <v>一重張り ｱｽﾍﾞｽﾄ含有　集積共</v>
          </cell>
          <cell r="F2711" t="str">
            <v/>
          </cell>
          <cell r="G2711" t="str">
            <v>㎡</v>
          </cell>
        </row>
        <row r="2712">
          <cell r="B2712" t="str">
            <v>186-12</v>
          </cell>
          <cell r="C2712" t="str">
            <v>天井合板･ﾎﾞｰﾄﾞ撤去</v>
          </cell>
          <cell r="D2712" t="str">
            <v/>
          </cell>
          <cell r="E2712" t="str">
            <v>二重張り 一般　集積共</v>
          </cell>
          <cell r="F2712" t="str">
            <v/>
          </cell>
          <cell r="G2712" t="str">
            <v>㎡</v>
          </cell>
        </row>
        <row r="2713">
          <cell r="B2713" t="str">
            <v>186-13</v>
          </cell>
          <cell r="C2713" t="str">
            <v>天井合板･ﾎﾞｰﾄﾞ撤去</v>
          </cell>
          <cell r="D2713" t="str">
            <v/>
          </cell>
          <cell r="E2713" t="str">
            <v>二重張り ｱｽﾍﾞｽﾄ含有　集積共</v>
          </cell>
          <cell r="F2713" t="str">
            <v/>
          </cell>
          <cell r="G2713" t="str">
            <v>㎡</v>
          </cell>
        </row>
        <row r="2714">
          <cell r="B2714" t="str">
            <v>186-14</v>
          </cell>
          <cell r="C2714" t="str">
            <v>天井下地撤去</v>
          </cell>
          <cell r="D2714" t="str">
            <v/>
          </cell>
          <cell r="E2714" t="str">
            <v>集積共</v>
          </cell>
          <cell r="F2714" t="str">
            <v/>
          </cell>
          <cell r="G2714" t="str">
            <v>㎡</v>
          </cell>
        </row>
        <row r="2715">
          <cell r="B2715" t="str">
            <v>187-01</v>
          </cell>
          <cell r="C2715" t="str">
            <v>天井ｸﾛｽ撤去</v>
          </cell>
          <cell r="D2715" t="str">
            <v/>
          </cell>
          <cell r="E2715" t="str">
            <v>集積共</v>
          </cell>
          <cell r="F2715" t="str">
            <v/>
          </cell>
          <cell r="G2715" t="str">
            <v>㎡</v>
          </cell>
        </row>
        <row r="2716">
          <cell r="B2716" t="str">
            <v>187-02</v>
          </cell>
          <cell r="C2716" t="str">
            <v>木製戸撤去</v>
          </cell>
          <cell r="D2716" t="str">
            <v/>
          </cell>
          <cell r="E2716" t="str">
            <v>片開き戸 枠共　集積共</v>
          </cell>
          <cell r="F2716" t="str">
            <v/>
          </cell>
          <cell r="G2716" t="str">
            <v>㎡</v>
          </cell>
        </row>
        <row r="2717">
          <cell r="B2717" t="str">
            <v>187-03</v>
          </cell>
          <cell r="C2717" t="str">
            <v>木製戸撤去</v>
          </cell>
          <cell r="D2717" t="str">
            <v/>
          </cell>
          <cell r="E2717" t="str">
            <v>片開き戸 扉のみ　集積共</v>
          </cell>
          <cell r="F2717" t="str">
            <v/>
          </cell>
          <cell r="G2717" t="str">
            <v>㎡</v>
          </cell>
        </row>
        <row r="2718">
          <cell r="B2718" t="str">
            <v>187-04</v>
          </cell>
          <cell r="C2718" t="str">
            <v>木製戸撤去</v>
          </cell>
          <cell r="D2718" t="str">
            <v/>
          </cell>
          <cell r="E2718" t="str">
            <v>両開き戸 枠共　集積共</v>
          </cell>
          <cell r="F2718" t="str">
            <v/>
          </cell>
          <cell r="G2718" t="str">
            <v>㎡</v>
          </cell>
        </row>
        <row r="2719">
          <cell r="B2719" t="str">
            <v>187-05</v>
          </cell>
          <cell r="C2719" t="str">
            <v>木製戸撤去</v>
          </cell>
          <cell r="D2719" t="str">
            <v/>
          </cell>
          <cell r="E2719" t="str">
            <v>両開き戸 扉のみ　集積共</v>
          </cell>
          <cell r="F2719" t="str">
            <v/>
          </cell>
          <cell r="G2719" t="str">
            <v>㎡</v>
          </cell>
        </row>
        <row r="2720">
          <cell r="B2720" t="str">
            <v>187-06</v>
          </cell>
          <cell r="C2720" t="str">
            <v>綱製戸撤去</v>
          </cell>
          <cell r="D2720" t="str">
            <v/>
          </cell>
          <cell r="E2720" t="str">
            <v>片開き戸 枠共　集積共</v>
          </cell>
          <cell r="F2720" t="str">
            <v/>
          </cell>
          <cell r="G2720" t="str">
            <v>㎡</v>
          </cell>
        </row>
        <row r="2721">
          <cell r="B2721" t="str">
            <v>187-07</v>
          </cell>
          <cell r="C2721" t="str">
            <v>綱製戸撤去</v>
          </cell>
          <cell r="D2721" t="str">
            <v/>
          </cell>
          <cell r="E2721" t="str">
            <v>片開き戸 扉のみ　集積共</v>
          </cell>
          <cell r="F2721" t="str">
            <v/>
          </cell>
          <cell r="G2721" t="str">
            <v>㎡</v>
          </cell>
        </row>
        <row r="2722">
          <cell r="B2722" t="str">
            <v>187-08</v>
          </cell>
          <cell r="C2722" t="str">
            <v>綱製戸撤去</v>
          </cell>
          <cell r="D2722" t="str">
            <v/>
          </cell>
          <cell r="E2722" t="str">
            <v>両開き戸 枠共　集積共</v>
          </cell>
          <cell r="F2722" t="str">
            <v/>
          </cell>
          <cell r="G2722" t="str">
            <v>㎡</v>
          </cell>
        </row>
        <row r="2723">
          <cell r="B2723" t="str">
            <v>187-09</v>
          </cell>
          <cell r="C2723" t="str">
            <v>綱製戸撤去</v>
          </cell>
          <cell r="D2723" t="str">
            <v/>
          </cell>
          <cell r="E2723" t="str">
            <v>両開き戸 扉のみ　集積共</v>
          </cell>
          <cell r="F2723" t="str">
            <v/>
          </cell>
          <cell r="G2723" t="str">
            <v>㎡</v>
          </cell>
        </row>
        <row r="2724">
          <cell r="B2724" t="str">
            <v>187-10</v>
          </cell>
          <cell r="C2724" t="str">
            <v>建具周囲はつり</v>
          </cell>
          <cell r="E2724" t="str">
            <v>RC 15cm　集積共</v>
          </cell>
          <cell r="G2724" t="str">
            <v>ｍ</v>
          </cell>
        </row>
        <row r="2725">
          <cell r="B2725" t="str">
            <v>187-11</v>
          </cell>
          <cell r="C2725" t="str">
            <v>建具周囲はつり</v>
          </cell>
          <cell r="E2725" t="str">
            <v>RC 20cm　集積共</v>
          </cell>
          <cell r="G2725" t="str">
            <v>ｍ</v>
          </cell>
        </row>
        <row r="2726">
          <cell r="B2726" t="str">
            <v>187-12</v>
          </cell>
          <cell r="C2726" t="str">
            <v>ｶﾞﾗｽ撤去</v>
          </cell>
          <cell r="D2726" t="str">
            <v/>
          </cell>
          <cell r="E2726" t="str">
            <v>集積共</v>
          </cell>
          <cell r="F2726" t="str">
            <v/>
          </cell>
          <cell r="G2726" t="str">
            <v>㎡</v>
          </cell>
        </row>
        <row r="2727">
          <cell r="B2727" t="str">
            <v>187-13</v>
          </cell>
          <cell r="C2727" t="str">
            <v>床ﾏﾝﾎｰﾙ･点検口撤去</v>
          </cell>
          <cell r="D2727" t="str">
            <v/>
          </cell>
          <cell r="E2727" t="str">
            <v>集積共</v>
          </cell>
          <cell r="F2727" t="str">
            <v/>
          </cell>
          <cell r="G2727" t="str">
            <v>か所</v>
          </cell>
        </row>
        <row r="2728">
          <cell r="B2728" t="str">
            <v>187-14</v>
          </cell>
          <cell r="C2728" t="str">
            <v>天井点検口撤去</v>
          </cell>
          <cell r="D2728" t="str">
            <v/>
          </cell>
          <cell r="E2728" t="str">
            <v>集積共</v>
          </cell>
          <cell r="F2728" t="str">
            <v/>
          </cell>
          <cell r="G2728" t="str">
            <v>か所</v>
          </cell>
        </row>
        <row r="2729">
          <cell r="B2729" t="str">
            <v>188-01</v>
          </cell>
          <cell r="C2729" t="str">
            <v>たてどい撤去</v>
          </cell>
          <cell r="D2729" t="str">
            <v/>
          </cell>
          <cell r="E2729" t="str">
            <v>鋼管　集積共</v>
          </cell>
          <cell r="F2729" t="str">
            <v/>
          </cell>
          <cell r="G2729" t="str">
            <v>ｍ</v>
          </cell>
        </row>
        <row r="2730">
          <cell r="B2730" t="str">
            <v>188-02</v>
          </cell>
          <cell r="C2730" t="str">
            <v>たてどい撤去</v>
          </cell>
          <cell r="D2730" t="str">
            <v/>
          </cell>
          <cell r="E2730" t="str">
            <v>VP管　集積共</v>
          </cell>
          <cell r="F2730" t="str">
            <v/>
          </cell>
          <cell r="G2730" t="str">
            <v>ｍ</v>
          </cell>
        </row>
        <row r="2731">
          <cell r="B2731" t="str">
            <v>188-03</v>
          </cell>
          <cell r="C2731" t="str">
            <v>発生材積込み</v>
          </cell>
          <cell r="D2731" t="str">
            <v/>
          </cell>
          <cell r="E2731" t="str">
            <v>ｺﾝｸﾘｰﾄ類 人力</v>
          </cell>
          <cell r="F2731" t="str">
            <v/>
          </cell>
          <cell r="G2731" t="str">
            <v>m3</v>
          </cell>
        </row>
        <row r="2732">
          <cell r="B2732" t="str">
            <v>188-04</v>
          </cell>
          <cell r="C2732" t="str">
            <v>発生材積込み</v>
          </cell>
          <cell r="D2732" t="str">
            <v/>
          </cell>
          <cell r="E2732" t="str">
            <v>ﾎﾞｰﾄﾞ･木材類 人力</v>
          </cell>
          <cell r="F2732" t="str">
            <v/>
          </cell>
          <cell r="G2732" t="str">
            <v>m3</v>
          </cell>
        </row>
        <row r="2733">
          <cell r="B2733" t="str">
            <v>188-05</v>
          </cell>
          <cell r="C2733" t="str">
            <v>既存塗膜除去</v>
          </cell>
          <cell r="D2733" t="str">
            <v/>
          </cell>
          <cell r="E2733" t="str">
            <v>鉄面･亜鉛ﾒｯｷ面 工程RA種</v>
          </cell>
          <cell r="F2733" t="str">
            <v/>
          </cell>
          <cell r="G2733" t="str">
            <v>㎡</v>
          </cell>
        </row>
        <row r="2734">
          <cell r="B2734" t="str">
            <v>188-06</v>
          </cell>
          <cell r="C2734" t="str">
            <v>既存塗膜除去</v>
          </cell>
          <cell r="D2734" t="str">
            <v/>
          </cell>
          <cell r="E2734" t="str">
            <v>鉄面･亜鉛ﾒｯｷ面 工程RB種</v>
          </cell>
          <cell r="F2734" t="str">
            <v/>
          </cell>
          <cell r="G2734" t="str">
            <v>㎡</v>
          </cell>
        </row>
        <row r="2735">
          <cell r="B2735" t="str">
            <v>188-07</v>
          </cell>
          <cell r="C2735" t="str">
            <v>既存塗膜除去</v>
          </cell>
          <cell r="D2735" t="str">
            <v/>
          </cell>
          <cell r="E2735" t="str">
            <v>ｺﾝｸﾘｰﾄ･ﾓﾙﾀﾙ面 工程RA種</v>
          </cell>
          <cell r="F2735" t="str">
            <v/>
          </cell>
          <cell r="G2735" t="str">
            <v>㎡</v>
          </cell>
        </row>
        <row r="2736">
          <cell r="B2736" t="str">
            <v>188-08</v>
          </cell>
          <cell r="C2736" t="str">
            <v>既存塗膜除去</v>
          </cell>
          <cell r="D2736" t="str">
            <v/>
          </cell>
          <cell r="E2736" t="str">
            <v>ｺﾝｸﾘｰﾄ･ﾓﾙﾀﾙ面 工程RB種</v>
          </cell>
          <cell r="F2736" t="str">
            <v/>
          </cell>
          <cell r="G2736" t="str">
            <v>㎡</v>
          </cell>
        </row>
        <row r="2737">
          <cell r="B2737" t="str">
            <v>188-09</v>
          </cell>
          <cell r="C2737" t="str">
            <v>既存塗膜除去</v>
          </cell>
          <cell r="D2737" t="str">
            <v/>
          </cell>
          <cell r="E2737" t="str">
            <v>木部･ﾎﾞｰﾄﾞ面 工程RA種</v>
          </cell>
          <cell r="F2737" t="str">
            <v/>
          </cell>
          <cell r="G2737" t="str">
            <v>㎡</v>
          </cell>
        </row>
        <row r="2738">
          <cell r="B2738" t="str">
            <v>188-10</v>
          </cell>
          <cell r="C2738" t="str">
            <v>既存塗膜除去</v>
          </cell>
          <cell r="D2738" t="str">
            <v/>
          </cell>
          <cell r="E2738" t="str">
            <v>木部･ﾎﾞｰﾄﾞ面 工程RB種</v>
          </cell>
          <cell r="F2738" t="str">
            <v/>
          </cell>
          <cell r="G2738" t="str">
            <v>㎡</v>
          </cell>
        </row>
        <row r="2739">
          <cell r="B2739" t="str">
            <v>188-11</v>
          </cell>
          <cell r="C2739" t="str">
            <v>既存防水層撤去</v>
          </cell>
          <cell r="D2739" t="str">
            <v/>
          </cell>
          <cell r="E2739" t="str">
            <v>屋上防水層 ｱｽﾌｧﾙﾄ防水層 集積共</v>
          </cell>
          <cell r="F2739" t="str">
            <v/>
          </cell>
          <cell r="G2739" t="str">
            <v>㎡</v>
          </cell>
        </row>
        <row r="2740">
          <cell r="B2740" t="str">
            <v>188-12</v>
          </cell>
          <cell r="C2740" t="str">
            <v>既存防水層撤去</v>
          </cell>
          <cell r="D2740" t="str">
            <v/>
          </cell>
          <cell r="E2740" t="str">
            <v>屋上防水層 ｼｰﾄ防水層 集積共</v>
          </cell>
          <cell r="F2740" t="str">
            <v/>
          </cell>
          <cell r="G2740" t="str">
            <v>㎡</v>
          </cell>
        </row>
        <row r="2741">
          <cell r="B2741" t="str">
            <v>188-13</v>
          </cell>
          <cell r="C2741" t="str">
            <v>既存防水層撤去</v>
          </cell>
          <cell r="D2741" t="str">
            <v/>
          </cell>
          <cell r="E2741" t="str">
            <v>屋内防水層 ｱｽﾌｧﾙﾄ防水層 集積共</v>
          </cell>
          <cell r="F2741" t="str">
            <v/>
          </cell>
          <cell r="G2741" t="str">
            <v>㎡</v>
          </cell>
        </row>
        <row r="2742">
          <cell r="B2742" t="str">
            <v>188-14</v>
          </cell>
          <cell r="C2742" t="str">
            <v>ｼｰﾘﾝｸﾞ撤去</v>
          </cell>
          <cell r="D2742" t="str">
            <v/>
          </cell>
          <cell r="E2742" t="str">
            <v>集積共</v>
          </cell>
          <cell r="F2742" t="str">
            <v/>
          </cell>
          <cell r="G2742" t="str">
            <v>ｍ</v>
          </cell>
        </row>
        <row r="2743">
          <cell r="B2743" t="str">
            <v>189-01</v>
          </cell>
          <cell r="C2743" t="str">
            <v>空気圧縮機運転</v>
          </cell>
          <cell r="E2743" t="str">
            <v>可搬式、ｽｸﾘｭｰ、ｴﾝｼﾞﾝ掛5.0m3</v>
          </cell>
          <cell r="G2743" t="str">
            <v>運転日</v>
          </cell>
        </row>
        <row r="2744">
          <cell r="B2744" t="str">
            <v>189-02</v>
          </cell>
          <cell r="C2744" t="str">
            <v>空気圧縮機運転</v>
          </cell>
          <cell r="E2744" t="str">
            <v>可搬式、ｽｸﾘｭｰ、ｴﾝｼﾞﾝ掛7.5～7.8m3</v>
          </cell>
          <cell r="G2744" t="str">
            <v>運転日</v>
          </cell>
        </row>
        <row r="2745">
          <cell r="B2745" t="str">
            <v>189-03</v>
          </cell>
          <cell r="C2745" t="str">
            <v>ﾍﾞﾙﾄｺﾝﾍﾞﾔ運転</v>
          </cell>
          <cell r="D2745" t="str">
            <v/>
          </cell>
          <cell r="E2745" t="str">
            <v>ｴﾝｼﾞﾝ駆動 機長7m ﾍﾞﾙﾄ幅350mm</v>
          </cell>
          <cell r="G2745" t="str">
            <v>運転日</v>
          </cell>
        </row>
        <row r="2746">
          <cell r="B2746" t="str">
            <v>189-04</v>
          </cell>
          <cell r="C2746" t="str">
            <v>ｺﾝｸﾘｰﾄｶｯﾀ運転(手動式)</v>
          </cell>
          <cell r="D2746" t="str">
            <v/>
          </cell>
          <cell r="E2746" t="str">
            <v>ﾌﾞﾚｰﾄﾞ 径20cm</v>
          </cell>
          <cell r="F2746" t="str">
            <v/>
          </cell>
          <cell r="G2746" t="str">
            <v>運転日</v>
          </cell>
        </row>
        <row r="2747">
          <cell r="B2747" t="str">
            <v>189-05</v>
          </cell>
          <cell r="C2747" t="str">
            <v>施工数量調査(外壁改修)</v>
          </cell>
          <cell r="D2747" t="str">
            <v/>
          </cell>
          <cell r="E2747" t="str">
            <v>ﾀｲﾙ･ﾓﾙﾀﾙ塗替改修</v>
          </cell>
          <cell r="F2747" t="str">
            <v/>
          </cell>
          <cell r="G2747" t="str">
            <v>㎡</v>
          </cell>
        </row>
        <row r="2748">
          <cell r="B2748" t="str">
            <v>189-06</v>
          </cell>
          <cell r="C2748" t="str">
            <v>施工数量調査(外壁改修)</v>
          </cell>
          <cell r="D2748" t="str">
            <v/>
          </cell>
          <cell r="E2748" t="str">
            <v>打放し面･仕上塗材改修</v>
          </cell>
          <cell r="F2748" t="str">
            <v/>
          </cell>
          <cell r="G2748" t="str">
            <v>㎡</v>
          </cell>
        </row>
        <row r="2749">
          <cell r="B2749" t="str">
            <v>189-07</v>
          </cell>
        </row>
        <row r="2750">
          <cell r="B2750" t="str">
            <v>189-08</v>
          </cell>
        </row>
        <row r="2751">
          <cell r="B2751" t="str">
            <v>189-09</v>
          </cell>
        </row>
        <row r="2752">
          <cell r="B2752" t="str">
            <v>189-10</v>
          </cell>
        </row>
        <row r="2753">
          <cell r="B2753" t="str">
            <v>189-11</v>
          </cell>
        </row>
        <row r="2754">
          <cell r="B2754" t="str">
            <v>189-12</v>
          </cell>
        </row>
        <row r="2755">
          <cell r="B2755" t="str">
            <v>189-13</v>
          </cell>
        </row>
        <row r="2756">
          <cell r="B2756" t="str">
            <v>189-14</v>
          </cell>
        </row>
        <row r="2757">
          <cell r="B2757" t="str">
            <v>190-01</v>
          </cell>
        </row>
        <row r="2758">
          <cell r="B2758" t="str">
            <v>190-02</v>
          </cell>
        </row>
        <row r="2759">
          <cell r="B2759" t="str">
            <v>190-03</v>
          </cell>
        </row>
        <row r="2760">
          <cell r="B2760" t="str">
            <v>190-04</v>
          </cell>
        </row>
        <row r="2761">
          <cell r="B2761" t="str">
            <v>190-05</v>
          </cell>
        </row>
        <row r="2762">
          <cell r="B2762" t="str">
            <v>190-06</v>
          </cell>
        </row>
        <row r="2763">
          <cell r="B2763" t="str">
            <v>190-07</v>
          </cell>
        </row>
        <row r="2764">
          <cell r="B2764" t="str">
            <v>190-08</v>
          </cell>
        </row>
        <row r="2765">
          <cell r="B2765" t="str">
            <v>190-09</v>
          </cell>
        </row>
        <row r="2766">
          <cell r="B2766" t="str">
            <v>190-10</v>
          </cell>
        </row>
        <row r="2767">
          <cell r="B2767" t="str">
            <v>190-11</v>
          </cell>
        </row>
        <row r="2768">
          <cell r="B2768" t="str">
            <v>190-12</v>
          </cell>
        </row>
        <row r="2769">
          <cell r="B2769" t="str">
            <v>190-13</v>
          </cell>
        </row>
        <row r="2770">
          <cell r="B2770" t="str">
            <v>190-14</v>
          </cell>
        </row>
        <row r="2771">
          <cell r="B2771" t="str">
            <v>191-01</v>
          </cell>
        </row>
        <row r="2772">
          <cell r="B2772" t="str">
            <v>191-02</v>
          </cell>
        </row>
        <row r="2773">
          <cell r="B2773" t="str">
            <v>191-03</v>
          </cell>
        </row>
        <row r="2774">
          <cell r="B2774" t="str">
            <v>191-04</v>
          </cell>
        </row>
        <row r="2775">
          <cell r="B2775" t="str">
            <v>191-05</v>
          </cell>
        </row>
        <row r="2776">
          <cell r="B2776" t="str">
            <v>191-06</v>
          </cell>
        </row>
        <row r="2777">
          <cell r="B2777" t="str">
            <v>191-07</v>
          </cell>
        </row>
        <row r="2778">
          <cell r="B2778" t="str">
            <v>191-08</v>
          </cell>
        </row>
        <row r="2779">
          <cell r="B2779" t="str">
            <v>191-09</v>
          </cell>
        </row>
        <row r="2780">
          <cell r="B2780" t="str">
            <v>191-10</v>
          </cell>
        </row>
        <row r="2781">
          <cell r="B2781" t="str">
            <v>191-11</v>
          </cell>
        </row>
        <row r="2782">
          <cell r="B2782" t="str">
            <v>191-12</v>
          </cell>
        </row>
        <row r="2783">
          <cell r="B2783" t="str">
            <v>191-13</v>
          </cell>
        </row>
        <row r="2784">
          <cell r="B2784" t="str">
            <v>191-14</v>
          </cell>
        </row>
        <row r="2785">
          <cell r="B2785" t="str">
            <v>192-01</v>
          </cell>
        </row>
        <row r="2786">
          <cell r="B2786" t="str">
            <v>192-02</v>
          </cell>
        </row>
        <row r="2787">
          <cell r="B2787" t="str">
            <v>192-03</v>
          </cell>
        </row>
        <row r="2788">
          <cell r="B2788" t="str">
            <v>192-04</v>
          </cell>
        </row>
        <row r="2789">
          <cell r="B2789" t="str">
            <v>192-05</v>
          </cell>
        </row>
        <row r="2790">
          <cell r="B2790" t="str">
            <v>192-06</v>
          </cell>
        </row>
        <row r="2791">
          <cell r="B2791" t="str">
            <v>192-07</v>
          </cell>
        </row>
        <row r="2792">
          <cell r="B2792" t="str">
            <v>192-08</v>
          </cell>
        </row>
        <row r="2793">
          <cell r="B2793" t="str">
            <v>192-09</v>
          </cell>
        </row>
        <row r="2794">
          <cell r="B2794" t="str">
            <v>192-10</v>
          </cell>
        </row>
        <row r="2795">
          <cell r="B2795" t="str">
            <v>192-11</v>
          </cell>
        </row>
        <row r="2796">
          <cell r="B2796" t="str">
            <v>192-12</v>
          </cell>
        </row>
        <row r="2797">
          <cell r="B2797" t="str">
            <v>192-13</v>
          </cell>
        </row>
        <row r="2798">
          <cell r="B2798" t="str">
            <v>192-14</v>
          </cell>
        </row>
        <row r="2799">
          <cell r="B2799" t="str">
            <v>193-01</v>
          </cell>
          <cell r="C2799" t="str">
            <v>床ｺﾝｸﾘｰﾄ面直均し仕上</v>
          </cell>
          <cell r="D2799" t="str">
            <v/>
          </cell>
          <cell r="E2799" t="str">
            <v>金ごて 直均し仕上げ 薄張物下地 手間のみ</v>
          </cell>
          <cell r="G2799" t="str">
            <v>㎡</v>
          </cell>
        </row>
        <row r="2800">
          <cell r="B2800" t="str">
            <v>193-02</v>
          </cell>
          <cell r="C2800" t="str">
            <v>床ｺﾝｸﾘｰﾄ面直均し仕上</v>
          </cell>
          <cell r="D2800" t="str">
            <v/>
          </cell>
          <cell r="E2800" t="str">
            <v>金ごて 防水下地 厚張物下地 手間のみ</v>
          </cell>
          <cell r="G2800" t="str">
            <v>㎡</v>
          </cell>
        </row>
        <row r="2801">
          <cell r="B2801" t="str">
            <v>193-03</v>
          </cell>
          <cell r="C2801" t="str">
            <v>床モルタル塗り</v>
          </cell>
          <cell r="D2801" t="str">
            <v/>
          </cell>
          <cell r="E2801" t="str">
            <v>金ごて 厚28 張物下地</v>
          </cell>
          <cell r="F2801" t="str">
            <v/>
          </cell>
          <cell r="G2801" t="str">
            <v>㎡</v>
          </cell>
        </row>
        <row r="2802">
          <cell r="B2802" t="str">
            <v>193-04</v>
          </cell>
          <cell r="C2802" t="str">
            <v>床モルタル塗り</v>
          </cell>
          <cell r="D2802" t="str">
            <v/>
          </cell>
          <cell r="E2802" t="str">
            <v>木ごて 厚37 一般ﾀｲﾙ下地</v>
          </cell>
          <cell r="F2802" t="str">
            <v/>
          </cell>
          <cell r="G2802" t="str">
            <v>㎡</v>
          </cell>
        </row>
        <row r="2803">
          <cell r="B2803" t="str">
            <v>193-05</v>
          </cell>
          <cell r="C2803" t="str">
            <v>床モルタル塗り</v>
          </cell>
          <cell r="D2803" t="str">
            <v/>
          </cell>
          <cell r="E2803" t="str">
            <v>金ごて 厚15 防水下地</v>
          </cell>
          <cell r="F2803" t="str">
            <v/>
          </cell>
          <cell r="G2803" t="str">
            <v>㎡</v>
          </cell>
        </row>
        <row r="2804">
          <cell r="B2804" t="str">
            <v>193-06</v>
          </cell>
          <cell r="C2804" t="str">
            <v>階段ﾓﾙﾀﾙ塗り</v>
          </cell>
          <cell r="D2804" t="str">
            <v/>
          </cell>
          <cell r="E2804" t="str">
            <v>金ごて 厚28 張物下地</v>
          </cell>
          <cell r="F2804" t="str">
            <v/>
          </cell>
          <cell r="G2804" t="str">
            <v>㎡</v>
          </cell>
        </row>
        <row r="2805">
          <cell r="B2805" t="str">
            <v>193-07</v>
          </cell>
          <cell r="C2805" t="str">
            <v>幅木ﾓﾙﾀﾙ塗り</v>
          </cell>
          <cell r="D2805" t="str">
            <v/>
          </cell>
          <cell r="E2805" t="str">
            <v>金ごて H100 出幅木</v>
          </cell>
          <cell r="F2805" t="str">
            <v/>
          </cell>
          <cell r="G2805" t="str">
            <v>ｍ</v>
          </cell>
        </row>
        <row r="2806">
          <cell r="B2806" t="str">
            <v>193-08</v>
          </cell>
          <cell r="C2806" t="str">
            <v>幅木ﾓﾙﾀﾙ塗り</v>
          </cell>
          <cell r="D2806" t="str">
            <v/>
          </cell>
          <cell r="E2806" t="str">
            <v>金ごて H100 目地用 ｼﾞｮｲﾅｰ共</v>
          </cell>
          <cell r="G2806" t="str">
            <v>ｍ</v>
          </cell>
        </row>
        <row r="2807">
          <cell r="B2807" t="str">
            <v>193-09</v>
          </cell>
          <cell r="C2807" t="str">
            <v>ささら幅木ﾓﾙﾀﾙ塗り</v>
          </cell>
          <cell r="D2807" t="str">
            <v/>
          </cell>
          <cell r="E2807" t="str">
            <v>金ごて H150 出幅木</v>
          </cell>
          <cell r="F2807" t="str">
            <v/>
          </cell>
          <cell r="G2807" t="str">
            <v>ｍ</v>
          </cell>
        </row>
        <row r="2808">
          <cell r="B2808" t="str">
            <v>193-10</v>
          </cell>
          <cell r="C2808" t="str">
            <v>壁モルタル塗り</v>
          </cell>
          <cell r="D2808" t="str">
            <v/>
          </cell>
          <cell r="E2808" t="str">
            <v>金ごて 厚20 内壁 3回塗り</v>
          </cell>
          <cell r="F2808" t="str">
            <v/>
          </cell>
          <cell r="G2808" t="str">
            <v>㎡</v>
          </cell>
        </row>
        <row r="2809">
          <cell r="B2809" t="str">
            <v>193-11</v>
          </cell>
          <cell r="C2809" t="str">
            <v>柱型ﾓﾙﾀﾙ塗り</v>
          </cell>
          <cell r="D2809" t="str">
            <v/>
          </cell>
          <cell r="E2809" t="str">
            <v>金ごて 厚20 3回塗り</v>
          </cell>
          <cell r="F2809" t="str">
            <v/>
          </cell>
          <cell r="G2809" t="str">
            <v>㎡</v>
          </cell>
        </row>
        <row r="2810">
          <cell r="B2810" t="str">
            <v>193-12</v>
          </cell>
          <cell r="C2810" t="str">
            <v>はり型ﾓﾙﾀﾙ塗り</v>
          </cell>
          <cell r="D2810" t="str">
            <v/>
          </cell>
          <cell r="E2810" t="str">
            <v>金ごて 厚20 3回塗り</v>
          </cell>
          <cell r="F2810" t="str">
            <v/>
          </cell>
          <cell r="G2810" t="str">
            <v>㎡</v>
          </cell>
        </row>
        <row r="2811">
          <cell r="B2811" t="str">
            <v>193-13</v>
          </cell>
          <cell r="C2811" t="str">
            <v>壁ﾓﾙﾀﾙ塗り</v>
          </cell>
          <cell r="D2811" t="str">
            <v/>
          </cell>
          <cell r="E2811" t="str">
            <v>木ごて 厚16 外壁小口ﾀｲﾙ下地 2回塗り</v>
          </cell>
          <cell r="G2811" t="str">
            <v>㎡</v>
          </cell>
        </row>
        <row r="2812">
          <cell r="B2812" t="str">
            <v>193-14</v>
          </cell>
          <cell r="C2812" t="str">
            <v>壁ﾓﾙﾀﾙ塗り</v>
          </cell>
          <cell r="D2812" t="str">
            <v/>
          </cell>
          <cell r="E2812" t="str">
            <v>木ごて 厚20 外壁ﾕﾆｯﾄﾀｲﾙ下地 2回塗り</v>
          </cell>
          <cell r="G2812" t="str">
            <v>㎡</v>
          </cell>
        </row>
        <row r="2813">
          <cell r="B2813" t="str">
            <v>193-15</v>
          </cell>
          <cell r="C2813" t="str">
            <v>壁ﾓﾙﾀﾙ塗り</v>
          </cell>
          <cell r="D2813" t="str">
            <v/>
          </cell>
          <cell r="E2813" t="str">
            <v>木ごて 厚11 内壁小口ﾀｲﾙ下地 2回塗り</v>
          </cell>
          <cell r="G2813" t="str">
            <v>㎡</v>
          </cell>
        </row>
        <row r="2814">
          <cell r="B2814" t="str">
            <v>193-16</v>
          </cell>
          <cell r="C2814" t="str">
            <v>壁ﾓﾙﾀﾙ塗り</v>
          </cell>
          <cell r="D2814" t="str">
            <v/>
          </cell>
          <cell r="E2814" t="str">
            <v>木ごて 厚15 内壁ﾕﾆｯﾄﾀｲﾙ下地 2回塗り</v>
          </cell>
          <cell r="G2814" t="str">
            <v>㎡</v>
          </cell>
        </row>
        <row r="2815">
          <cell r="B2815" t="str">
            <v>193-17</v>
          </cell>
          <cell r="C2815" t="str">
            <v>壁薄塗モルタル</v>
          </cell>
          <cell r="D2815" t="str">
            <v/>
          </cell>
          <cell r="E2815" t="str">
            <v>金ごて 厚5 既調合品</v>
          </cell>
          <cell r="F2815" t="str">
            <v/>
          </cell>
          <cell r="G2815" t="str">
            <v>㎡</v>
          </cell>
        </row>
        <row r="2816">
          <cell r="B2816" t="str">
            <v>193-18</v>
          </cell>
          <cell r="C2816" t="str">
            <v>柱薄塗モルタル</v>
          </cell>
          <cell r="D2816" t="str">
            <v/>
          </cell>
          <cell r="E2816" t="str">
            <v>金ごて 厚5 既調合品</v>
          </cell>
          <cell r="F2816" t="str">
            <v/>
          </cell>
          <cell r="G2816" t="str">
            <v>㎡</v>
          </cell>
        </row>
        <row r="2817">
          <cell r="B2817" t="str">
            <v>193-19</v>
          </cell>
          <cell r="C2817" t="str">
            <v>はり薄塗モルタル</v>
          </cell>
          <cell r="D2817" t="str">
            <v/>
          </cell>
          <cell r="E2817" t="str">
            <v>金ごて 厚5 既調合品</v>
          </cell>
          <cell r="F2817" t="str">
            <v/>
          </cell>
          <cell r="G2817" t="str">
            <v>㎡</v>
          </cell>
        </row>
        <row r="2818">
          <cell r="B2818" t="str">
            <v>193-20</v>
          </cell>
          <cell r="C2818" t="str">
            <v>笠置天端ｺﾝｸﾘｰﾄ直均し仕上げ</v>
          </cell>
          <cell r="D2818" t="str">
            <v/>
          </cell>
          <cell r="E2818" t="str">
            <v>金ごて 幅300 手間のみ</v>
          </cell>
          <cell r="F2818" t="str">
            <v/>
          </cell>
          <cell r="G2818" t="str">
            <v>ｍ</v>
          </cell>
        </row>
        <row r="2819">
          <cell r="B2819" t="str">
            <v>193-21</v>
          </cell>
          <cell r="C2819" t="str">
            <v>水切りﾓﾙﾀﾙ塗り</v>
          </cell>
          <cell r="D2819" t="str">
            <v/>
          </cell>
          <cell r="E2819" t="str">
            <v>金ごて 糸幅200 厚30</v>
          </cell>
          <cell r="F2819" t="str">
            <v/>
          </cell>
          <cell r="G2819" t="str">
            <v>ｍ</v>
          </cell>
        </row>
        <row r="2820">
          <cell r="B2820" t="str">
            <v>193-22</v>
          </cell>
          <cell r="C2820" t="str">
            <v>手摺笠木ﾓﾙﾀﾙ塗り</v>
          </cell>
          <cell r="D2820" t="str">
            <v/>
          </cell>
          <cell r="E2820" t="str">
            <v>金ごて 糸幅200 厚30</v>
          </cell>
          <cell r="F2820" t="str">
            <v/>
          </cell>
          <cell r="G2820" t="str">
            <v>ｍ</v>
          </cell>
        </row>
        <row r="2821">
          <cell r="B2821" t="str">
            <v>193-23</v>
          </cell>
          <cell r="C2821" t="str">
            <v>側溝ﾓﾙﾀﾙ塗り</v>
          </cell>
          <cell r="D2821" t="str">
            <v/>
          </cell>
          <cell r="E2821" t="str">
            <v>金ごて 糸幅200 厚30</v>
          </cell>
          <cell r="F2821" t="str">
            <v/>
          </cell>
          <cell r="G2821" t="str">
            <v>ｍ</v>
          </cell>
        </row>
        <row r="2822">
          <cell r="B2822" t="str">
            <v>193-24</v>
          </cell>
          <cell r="C2822" t="str">
            <v>建具周囲ﾓﾙﾀﾙ充填</v>
          </cell>
          <cell r="D2822" t="str">
            <v/>
          </cell>
          <cell r="E2822" t="str">
            <v>内 部 建 具</v>
          </cell>
          <cell r="F2822" t="str">
            <v/>
          </cell>
          <cell r="G2822" t="str">
            <v>ｍ</v>
          </cell>
        </row>
        <row r="2823">
          <cell r="B2823" t="str">
            <v>193-25</v>
          </cell>
          <cell r="C2823" t="str">
            <v>建具周囲防水ﾓﾙﾀﾙ充填</v>
          </cell>
          <cell r="D2823" t="str">
            <v/>
          </cell>
          <cell r="E2823" t="str">
            <v>外 部 建 具</v>
          </cell>
          <cell r="F2823" t="str">
            <v/>
          </cell>
          <cell r="G2823" t="str">
            <v>ｍ</v>
          </cell>
        </row>
        <row r="2824">
          <cell r="B2824" t="str">
            <v>193-26</v>
          </cell>
          <cell r="C2824" t="str">
            <v>床ﾓﾙﾀﾙ塗り</v>
          </cell>
          <cell r="D2824" t="str">
            <v/>
          </cell>
          <cell r="E2824" t="str">
            <v>金ごて 厚30 ﾓﾙﾀﾙ仕上げ</v>
          </cell>
          <cell r="F2824" t="str">
            <v/>
          </cell>
          <cell r="G2824" t="str">
            <v>㎡</v>
          </cell>
        </row>
        <row r="2825">
          <cell r="B2825" t="str">
            <v>193-27</v>
          </cell>
          <cell r="C2825" t="str">
            <v>床ﾓﾙﾀﾙ塗り</v>
          </cell>
          <cell r="D2825" t="str">
            <v/>
          </cell>
          <cell r="E2825" t="str">
            <v>金ごて 厚30 塗り仕上げ下地</v>
          </cell>
          <cell r="F2825" t="str">
            <v/>
          </cell>
          <cell r="G2825" t="str">
            <v>㎡</v>
          </cell>
        </row>
        <row r="2826">
          <cell r="B2826" t="str">
            <v>193-28</v>
          </cell>
          <cell r="C2826" t="str">
            <v>床ﾓﾙﾀﾙ塗り</v>
          </cell>
          <cell r="D2826" t="str">
            <v/>
          </cell>
          <cell r="E2826" t="str">
            <v>木ごて 厚22 ﾓｻﾞｲｸﾀｲﾙ下地</v>
          </cell>
          <cell r="F2826" t="str">
            <v/>
          </cell>
          <cell r="G2826" t="str">
            <v>㎡</v>
          </cell>
        </row>
        <row r="2827">
          <cell r="B2827" t="str">
            <v>193-29</v>
          </cell>
          <cell r="C2827" t="str">
            <v>階段ﾓﾙﾀﾙ塗り</v>
          </cell>
          <cell r="D2827" t="str">
            <v/>
          </cell>
          <cell r="E2827" t="str">
            <v>金ごて 厚30 ﾓﾙﾀﾙ仕上げ</v>
          </cell>
          <cell r="F2827" t="str">
            <v/>
          </cell>
          <cell r="G2827" t="str">
            <v>㎡</v>
          </cell>
        </row>
        <row r="2828">
          <cell r="B2828" t="str">
            <v>193-30</v>
          </cell>
          <cell r="C2828" t="str">
            <v>階段ﾓﾙﾀﾙ塗り</v>
          </cell>
          <cell r="D2828" t="str">
            <v/>
          </cell>
          <cell r="E2828" t="str">
            <v>金ごて 厚30 塗り仕上げ下地</v>
          </cell>
          <cell r="F2828" t="str">
            <v/>
          </cell>
          <cell r="G2828" t="str">
            <v>㎡</v>
          </cell>
        </row>
        <row r="2829">
          <cell r="B2829" t="str">
            <v>193-31</v>
          </cell>
          <cell r="C2829" t="str">
            <v>幅木ﾓﾙﾀﾙ塗り</v>
          </cell>
          <cell r="D2829" t="str">
            <v/>
          </cell>
          <cell r="E2829" t="str">
            <v>金ごて H300 出幅木</v>
          </cell>
          <cell r="F2829" t="str">
            <v/>
          </cell>
          <cell r="G2829" t="str">
            <v>ｍ</v>
          </cell>
        </row>
        <row r="2830">
          <cell r="B2830" t="str">
            <v>193-32</v>
          </cell>
          <cell r="C2830" t="str">
            <v>くつずりﾓﾙﾀﾙ塗り</v>
          </cell>
          <cell r="D2830" t="str">
            <v/>
          </cell>
          <cell r="E2830" t="str">
            <v>金ごて 幅100 戸当たり無し</v>
          </cell>
          <cell r="F2830" t="str">
            <v/>
          </cell>
          <cell r="G2830" t="str">
            <v>ｍ</v>
          </cell>
        </row>
        <row r="2831">
          <cell r="B2831" t="str">
            <v>193-33</v>
          </cell>
          <cell r="C2831" t="str">
            <v>くつずりﾓﾙﾀﾙ塗り</v>
          </cell>
          <cell r="D2831" t="str">
            <v/>
          </cell>
          <cell r="E2831" t="str">
            <v>金ごて 幅100 戸当たり有り</v>
          </cell>
          <cell r="F2831" t="str">
            <v/>
          </cell>
          <cell r="G2831" t="str">
            <v>ｍ</v>
          </cell>
        </row>
        <row r="2832">
          <cell r="B2832" t="str">
            <v>193-34</v>
          </cell>
          <cell r="C2832" t="str">
            <v>ﾎﾞｰﾀﾞｰﾓﾙﾀﾙ塗り</v>
          </cell>
          <cell r="D2832" t="str">
            <v/>
          </cell>
          <cell r="E2832" t="str">
            <v xml:space="preserve">金ごて 幅150 平部 </v>
          </cell>
          <cell r="F2832" t="str">
            <v/>
          </cell>
          <cell r="G2832" t="str">
            <v>ｍ</v>
          </cell>
        </row>
        <row r="2833">
          <cell r="B2833" t="str">
            <v>193-35</v>
          </cell>
          <cell r="C2833" t="str">
            <v>ﾎﾞｰﾀﾞｰﾓﾙﾀﾙ塗り</v>
          </cell>
          <cell r="D2833" t="str">
            <v/>
          </cell>
          <cell r="E2833" t="str">
            <v xml:space="preserve">金ごて 幅150 階段部 </v>
          </cell>
          <cell r="F2833" t="str">
            <v/>
          </cell>
          <cell r="G2833" t="str">
            <v>ｍ</v>
          </cell>
        </row>
        <row r="2834">
          <cell r="B2834" t="str">
            <v>193-36</v>
          </cell>
          <cell r="C2834" t="str">
            <v>壁ﾓﾙﾀﾙ塗り</v>
          </cell>
          <cell r="D2834" t="str">
            <v/>
          </cell>
          <cell r="E2834" t="str">
            <v xml:space="preserve">金ごて 厚25 外壁3回塗り </v>
          </cell>
          <cell r="F2834" t="str">
            <v/>
          </cell>
          <cell r="G2834" t="str">
            <v>㎡</v>
          </cell>
        </row>
        <row r="2835">
          <cell r="B2835" t="str">
            <v>193-37</v>
          </cell>
          <cell r="C2835" t="str">
            <v>壁ﾓﾙﾀﾙ塗り</v>
          </cell>
          <cell r="D2835" t="str">
            <v/>
          </cell>
          <cell r="E2835" t="str">
            <v>金ごて 内装ﾀｲﾙ接着張り下地</v>
          </cell>
          <cell r="F2835" t="str">
            <v/>
          </cell>
          <cell r="G2835" t="str">
            <v>㎡</v>
          </cell>
        </row>
        <row r="2836">
          <cell r="B2836" t="str">
            <v>193-38</v>
          </cell>
          <cell r="C2836" t="str">
            <v>壁ﾓﾙﾀﾙ塗り</v>
          </cell>
          <cell r="D2836" t="str">
            <v/>
          </cell>
          <cell r="E2836" t="str">
            <v>木ごて 内装ﾀｲﾙ改良積上張り下地</v>
          </cell>
          <cell r="F2836" t="str">
            <v/>
          </cell>
          <cell r="G2836" t="str">
            <v>㎡</v>
          </cell>
        </row>
        <row r="2837">
          <cell r="B2837" t="str">
            <v>193-39</v>
          </cell>
          <cell r="C2837" t="str">
            <v>壁ﾓﾙﾀﾙ塗り</v>
          </cell>
          <cell r="D2837" t="str">
            <v/>
          </cell>
          <cell r="E2837" t="str">
            <v>刷毛引き 厚20 内壁</v>
          </cell>
          <cell r="F2837" t="str">
            <v/>
          </cell>
          <cell r="G2837" t="str">
            <v>㎡</v>
          </cell>
        </row>
        <row r="2838">
          <cell r="B2838" t="str">
            <v>193-40</v>
          </cell>
          <cell r="C2838" t="str">
            <v>壁ﾓﾙﾀﾙ塗り</v>
          </cell>
          <cell r="D2838" t="str">
            <v/>
          </cell>
          <cell r="E2838" t="str">
            <v>刷毛引き 厚25 内壁</v>
          </cell>
          <cell r="F2838" t="str">
            <v/>
          </cell>
          <cell r="G2838" t="str">
            <v>㎡</v>
          </cell>
        </row>
        <row r="2839">
          <cell r="B2839" t="str">
            <v>193-41</v>
          </cell>
          <cell r="C2839" t="str">
            <v>笠木ﾓﾙﾀﾙ塗り</v>
          </cell>
          <cell r="D2839" t="str">
            <v/>
          </cell>
          <cell r="E2839" t="str">
            <v>ﾊﾟﾗﾍﾟｯﾄ 金ごて 糸幅500程度</v>
          </cell>
          <cell r="F2839" t="str">
            <v/>
          </cell>
          <cell r="G2839" t="str">
            <v>ｍ</v>
          </cell>
        </row>
        <row r="2840">
          <cell r="B2840" t="str">
            <v>193-42</v>
          </cell>
          <cell r="C2840" t="str">
            <v>笠木ﾓﾙﾀﾙ塗り</v>
          </cell>
          <cell r="D2840" t="str">
            <v/>
          </cell>
          <cell r="E2840" t="str">
            <v>金ごて 糸幅340程度</v>
          </cell>
          <cell r="F2840" t="str">
            <v/>
          </cell>
          <cell r="G2840" t="str">
            <v>ｍ</v>
          </cell>
        </row>
        <row r="2841">
          <cell r="B2841" t="str">
            <v>193-43</v>
          </cell>
          <cell r="C2841" t="str">
            <v>窓台ﾓﾙﾀﾙ塗り</v>
          </cell>
          <cell r="D2841" t="str">
            <v/>
          </cell>
          <cell r="E2841" t="str">
            <v>金ごて 糸幅150程度</v>
          </cell>
          <cell r="F2841" t="str">
            <v/>
          </cell>
          <cell r="G2841" t="str">
            <v>ｍ</v>
          </cell>
        </row>
        <row r="2842">
          <cell r="B2842" t="str">
            <v>193-44</v>
          </cell>
          <cell r="C2842" t="str">
            <v>膳板ﾓﾙﾀﾙ塗り</v>
          </cell>
          <cell r="E2842" t="str">
            <v>金ごて 糸幅150程度</v>
          </cell>
          <cell r="G2842" t="str">
            <v>ｍ</v>
          </cell>
        </row>
        <row r="2843">
          <cell r="B2843" t="str">
            <v>193-45</v>
          </cell>
        </row>
        <row r="2844">
          <cell r="B2844" t="str">
            <v>193-46</v>
          </cell>
        </row>
        <row r="2845">
          <cell r="B2845" t="str">
            <v>193-47</v>
          </cell>
        </row>
        <row r="2846">
          <cell r="B2846" t="str">
            <v>193-48</v>
          </cell>
        </row>
        <row r="2847">
          <cell r="B2847" t="str">
            <v>193-49</v>
          </cell>
        </row>
        <row r="2848">
          <cell r="B2848" t="str">
            <v>193-50</v>
          </cell>
        </row>
        <row r="2849">
          <cell r="B2849" t="str">
            <v>194-01</v>
          </cell>
          <cell r="C2849" t="str">
            <v>型板ｶﾞﾗｽ</v>
          </cell>
          <cell r="E2849" t="str">
            <v>厚4mm 特寸2.18㎡以下</v>
          </cell>
          <cell r="G2849" t="str">
            <v>㎡</v>
          </cell>
        </row>
        <row r="2850">
          <cell r="B2850" t="str">
            <v>194-02</v>
          </cell>
          <cell r="C2850" t="str">
            <v>網入り型板ｶﾞﾗｽ</v>
          </cell>
          <cell r="E2850" t="str">
            <v>厚6.8mm 特寸2.18㎡以下</v>
          </cell>
          <cell r="G2850" t="str">
            <v>㎡</v>
          </cell>
        </row>
        <row r="2851">
          <cell r="B2851" t="str">
            <v>194-03</v>
          </cell>
          <cell r="C2851" t="str">
            <v>ﾌﾛｰﾄ板ｶﾞﾗｽ</v>
          </cell>
          <cell r="E2851" t="str">
            <v>厚5mm 特寸2.18㎡以下</v>
          </cell>
          <cell r="G2851" t="str">
            <v>㎡</v>
          </cell>
        </row>
        <row r="2852">
          <cell r="B2852" t="str">
            <v>194-04</v>
          </cell>
          <cell r="C2852" t="str">
            <v>ﾌﾛｰﾄ板ｶﾞﾗｽ</v>
          </cell>
          <cell r="E2852" t="str">
            <v>厚5mm 特寸4.45㎡以下</v>
          </cell>
          <cell r="G2852" t="str">
            <v>㎡</v>
          </cell>
        </row>
        <row r="2853">
          <cell r="B2853" t="str">
            <v>194-05</v>
          </cell>
          <cell r="C2853" t="str">
            <v>ﾌﾛｰﾄ板ｶﾞﾗｽ</v>
          </cell>
          <cell r="E2853" t="str">
            <v>厚6mm 特寸2.18㎡以下</v>
          </cell>
          <cell r="G2853" t="str">
            <v>㎡</v>
          </cell>
        </row>
        <row r="2854">
          <cell r="B2854" t="str">
            <v>194-06</v>
          </cell>
          <cell r="C2854" t="str">
            <v>ﾌﾛｰﾄ板ｶﾞﾗｽ</v>
          </cell>
          <cell r="E2854" t="str">
            <v>厚6mm 特寸4.45㎡以下</v>
          </cell>
          <cell r="G2854" t="str">
            <v>㎡</v>
          </cell>
        </row>
        <row r="2855">
          <cell r="B2855" t="str">
            <v>194-07</v>
          </cell>
          <cell r="C2855" t="str">
            <v>網入りみがき板ｶﾞﾗｽ</v>
          </cell>
          <cell r="E2855" t="str">
            <v>厚6.8mm 特寸2.18㎡以下</v>
          </cell>
          <cell r="G2855" t="str">
            <v>㎡</v>
          </cell>
        </row>
        <row r="2856">
          <cell r="B2856" t="str">
            <v>194-08</v>
          </cell>
          <cell r="C2856" t="str">
            <v>複層ｶﾞﾗｽ</v>
          </cell>
          <cell r="E2856" t="str">
            <v>FL5+A6+FL5 特寸2.0㎡以下</v>
          </cell>
          <cell r="G2856" t="str">
            <v>㎡</v>
          </cell>
        </row>
        <row r="2857">
          <cell r="B2857" t="str">
            <v>194-09</v>
          </cell>
          <cell r="C2857" t="str">
            <v>複層ｶﾞﾗｽ</v>
          </cell>
          <cell r="E2857" t="str">
            <v>FL5+A6+PW6.8 特寸2.0㎡以下</v>
          </cell>
          <cell r="G2857" t="str">
            <v>㎡</v>
          </cell>
        </row>
        <row r="2858">
          <cell r="B2858" t="str">
            <v>194-10</v>
          </cell>
          <cell r="C2858" t="str">
            <v>強化ｶﾞﾗｽ</v>
          </cell>
          <cell r="E2858" t="str">
            <v>厚8mm 特寸2.0㎡以下</v>
          </cell>
          <cell r="G2858" t="str">
            <v>㎡</v>
          </cell>
        </row>
        <row r="2859">
          <cell r="B2859" t="str">
            <v>194-11</v>
          </cell>
          <cell r="C2859" t="str">
            <v>ｶﾞﾗｽとめｼｰﾘﾝｸﾞ</v>
          </cell>
          <cell r="E2859" t="str">
            <v>片面5×5 ﾊﾞｯｸｱｯﾌﾟ材共 ｼﾘｺｰﾝ系 1成分形</v>
          </cell>
          <cell r="G2859" t="str">
            <v>ｍ</v>
          </cell>
        </row>
        <row r="2860">
          <cell r="B2860" t="str">
            <v>194-12</v>
          </cell>
          <cell r="C2860" t="str">
            <v>型板ｶﾞﾗｽ</v>
          </cell>
          <cell r="E2860" t="str">
            <v>厚6mm 特寸2.18㎡以下</v>
          </cell>
          <cell r="G2860" t="str">
            <v>㎡</v>
          </cell>
        </row>
        <row r="2861">
          <cell r="B2861" t="str">
            <v>194-13</v>
          </cell>
          <cell r="C2861" t="str">
            <v>網入り型板ｶﾞﾗｽ</v>
          </cell>
          <cell r="E2861" t="str">
            <v>厚6.8mm 特寸4.45㎡以下</v>
          </cell>
          <cell r="G2861" t="str">
            <v>㎡</v>
          </cell>
        </row>
        <row r="2862">
          <cell r="B2862" t="str">
            <v>194-14</v>
          </cell>
          <cell r="C2862" t="str">
            <v>ﾌﾛｰﾄ板ｶﾞﾗｽ</v>
          </cell>
          <cell r="E2862" t="str">
            <v>厚3mm 特寸2.18㎡以下</v>
          </cell>
          <cell r="G2862" t="str">
            <v>㎡</v>
          </cell>
        </row>
        <row r="2863">
          <cell r="B2863" t="str">
            <v>194-15</v>
          </cell>
          <cell r="C2863" t="str">
            <v>ﾌﾛｰﾄ板ｶﾞﾗｽ</v>
          </cell>
          <cell r="E2863" t="str">
            <v>厚8mm 特寸2.18㎡以下</v>
          </cell>
          <cell r="G2863" t="str">
            <v>㎡</v>
          </cell>
        </row>
        <row r="2864">
          <cell r="B2864" t="str">
            <v>194-16</v>
          </cell>
          <cell r="C2864" t="str">
            <v>ﾌﾛｰﾄ板ｶﾞﾗｽ</v>
          </cell>
          <cell r="E2864" t="str">
            <v>厚8mm 特寸4.45㎡以下</v>
          </cell>
          <cell r="G2864" t="str">
            <v>㎡</v>
          </cell>
        </row>
        <row r="2865">
          <cell r="B2865" t="str">
            <v>194-17</v>
          </cell>
          <cell r="C2865" t="str">
            <v>ﾌﾛｰﾄ板ｶﾞﾗｽ</v>
          </cell>
          <cell r="E2865" t="str">
            <v>厚8mm 特寸6.81㎡以下</v>
          </cell>
          <cell r="G2865" t="str">
            <v>㎡</v>
          </cell>
        </row>
        <row r="2866">
          <cell r="B2866" t="str">
            <v>194-18</v>
          </cell>
          <cell r="C2866" t="str">
            <v>ﾌﾛｰﾄ板ｶﾞﾗｽ</v>
          </cell>
          <cell r="E2866" t="str">
            <v>厚10mm 特寸4.45㎡以下</v>
          </cell>
          <cell r="G2866" t="str">
            <v>㎡</v>
          </cell>
        </row>
        <row r="2867">
          <cell r="B2867" t="str">
            <v>194-19</v>
          </cell>
          <cell r="C2867" t="str">
            <v>ﾌﾛｰﾄ板ｶﾞﾗｽ</v>
          </cell>
          <cell r="E2867" t="str">
            <v>厚10mm 特寸6.81㎡以下</v>
          </cell>
          <cell r="G2867" t="str">
            <v>㎡</v>
          </cell>
        </row>
        <row r="2868">
          <cell r="B2868" t="str">
            <v>194-20</v>
          </cell>
          <cell r="C2868" t="str">
            <v>網入りみがき板ｶﾞﾗｽ</v>
          </cell>
          <cell r="E2868" t="str">
            <v>厚6.8mm 特寸4.45㎡以下</v>
          </cell>
          <cell r="G2868" t="str">
            <v>㎡</v>
          </cell>
        </row>
        <row r="2869">
          <cell r="B2869" t="str">
            <v>194-21</v>
          </cell>
          <cell r="C2869" t="str">
            <v>網入りみがき板ｶﾞﾗｽ</v>
          </cell>
          <cell r="E2869" t="str">
            <v>厚10mm 特寸4.45㎡以下</v>
          </cell>
          <cell r="G2869" t="str">
            <v>㎡</v>
          </cell>
        </row>
        <row r="2870">
          <cell r="B2870" t="str">
            <v>194-22</v>
          </cell>
          <cell r="C2870" t="str">
            <v>網入りみがき板ｶﾞﾗｽ</v>
          </cell>
          <cell r="E2870" t="str">
            <v>厚10mm 特寸6.81㎡以下</v>
          </cell>
          <cell r="G2870" t="str">
            <v>㎡</v>
          </cell>
        </row>
        <row r="2871">
          <cell r="B2871" t="str">
            <v>194-23</v>
          </cell>
          <cell r="C2871" t="str">
            <v>複層ｶﾞﾗｽ</v>
          </cell>
          <cell r="E2871" t="str">
            <v>FL3+A6+FL3 特寸2.0㎡以下</v>
          </cell>
          <cell r="G2871" t="str">
            <v>㎡</v>
          </cell>
        </row>
        <row r="2872">
          <cell r="B2872" t="str">
            <v>194-24</v>
          </cell>
          <cell r="C2872" t="str">
            <v>複層ｶﾞﾗｽ</v>
          </cell>
          <cell r="E2872" t="str">
            <v>FL3+A6+FL3 特寸4.0㎡以下</v>
          </cell>
          <cell r="G2872" t="str">
            <v>㎡</v>
          </cell>
        </row>
        <row r="2873">
          <cell r="B2873" t="str">
            <v>194-25</v>
          </cell>
          <cell r="C2873" t="str">
            <v>複層ｶﾞﾗｽ</v>
          </cell>
          <cell r="E2873" t="str">
            <v>FL5+A6+FL5 特寸4.0㎡以下</v>
          </cell>
          <cell r="G2873" t="str">
            <v>㎡</v>
          </cell>
        </row>
        <row r="2874">
          <cell r="B2874" t="str">
            <v>194-26</v>
          </cell>
          <cell r="C2874" t="str">
            <v>複層ｶﾞﾗｽ</v>
          </cell>
          <cell r="E2874" t="str">
            <v>FL6+A6+FL6 特寸2.0㎡以下</v>
          </cell>
          <cell r="G2874" t="str">
            <v>㎡</v>
          </cell>
        </row>
        <row r="2875">
          <cell r="B2875" t="str">
            <v>194-27</v>
          </cell>
          <cell r="C2875" t="str">
            <v>複層ｶﾞﾗｽ</v>
          </cell>
          <cell r="E2875" t="str">
            <v>FL6+A6+FL6 特寸4.0㎡以下</v>
          </cell>
          <cell r="G2875" t="str">
            <v>㎡</v>
          </cell>
        </row>
        <row r="2876">
          <cell r="B2876" t="str">
            <v>194-28</v>
          </cell>
          <cell r="C2876" t="str">
            <v>複層ｶﾞﾗｽ</v>
          </cell>
          <cell r="E2876" t="str">
            <v>FL5+A6+PW6.8 特寸4.0㎡以下</v>
          </cell>
          <cell r="G2876" t="str">
            <v>㎡</v>
          </cell>
        </row>
        <row r="2877">
          <cell r="B2877" t="str">
            <v>194-29</v>
          </cell>
          <cell r="C2877" t="str">
            <v>複層ｶﾞﾗｽ</v>
          </cell>
          <cell r="E2877" t="str">
            <v>FL6+A6+PW6.8 特寸2.0㎡以下</v>
          </cell>
          <cell r="G2877" t="str">
            <v>㎡</v>
          </cell>
        </row>
        <row r="2878">
          <cell r="B2878" t="str">
            <v>194-30</v>
          </cell>
          <cell r="C2878" t="str">
            <v>複層ｶﾞﾗｽ</v>
          </cell>
          <cell r="E2878" t="str">
            <v>FL6+A6+PW6.8 特寸4.0㎡以下</v>
          </cell>
          <cell r="G2878" t="str">
            <v>㎡</v>
          </cell>
        </row>
        <row r="2879">
          <cell r="B2879" t="str">
            <v>194-31</v>
          </cell>
          <cell r="C2879" t="str">
            <v>強化ｶﾞﾗｽ</v>
          </cell>
          <cell r="E2879" t="str">
            <v>厚5mm 特寸2.0㎡以下</v>
          </cell>
          <cell r="G2879" t="str">
            <v>㎡</v>
          </cell>
        </row>
        <row r="2880">
          <cell r="B2880" t="str">
            <v>194-32</v>
          </cell>
          <cell r="C2880" t="str">
            <v>強化ｶﾞﾗｽ</v>
          </cell>
          <cell r="E2880" t="str">
            <v>厚5mm 特寸4.0㎡以下</v>
          </cell>
          <cell r="G2880" t="str">
            <v>㎡</v>
          </cell>
        </row>
        <row r="2881">
          <cell r="B2881" t="str">
            <v>194-33</v>
          </cell>
          <cell r="C2881" t="str">
            <v>強化ｶﾞﾗｽ</v>
          </cell>
          <cell r="E2881" t="str">
            <v>厚6mm 特寸2.0㎡以下</v>
          </cell>
          <cell r="G2881" t="str">
            <v>㎡</v>
          </cell>
        </row>
        <row r="2882">
          <cell r="B2882" t="str">
            <v>194-34</v>
          </cell>
          <cell r="C2882" t="str">
            <v>強化ｶﾞﾗｽ</v>
          </cell>
          <cell r="E2882" t="str">
            <v>厚6mm 特寸4.0㎡以下</v>
          </cell>
          <cell r="G2882" t="str">
            <v>㎡</v>
          </cell>
        </row>
        <row r="2883">
          <cell r="B2883" t="str">
            <v>194-35</v>
          </cell>
          <cell r="C2883" t="str">
            <v>強化ｶﾞﾗｽ</v>
          </cell>
          <cell r="E2883" t="str">
            <v>厚8mm 特寸4.0㎡以下</v>
          </cell>
          <cell r="G2883" t="str">
            <v>㎡</v>
          </cell>
        </row>
        <row r="2884">
          <cell r="B2884" t="str">
            <v>194-36</v>
          </cell>
          <cell r="C2884" t="str">
            <v>強化ｶﾞﾗｽ</v>
          </cell>
          <cell r="E2884" t="str">
            <v>厚10mm 特寸4.0㎡以下</v>
          </cell>
          <cell r="G2884" t="str">
            <v>㎡</v>
          </cell>
        </row>
        <row r="2885">
          <cell r="B2885" t="str">
            <v>194-37</v>
          </cell>
          <cell r="C2885" t="str">
            <v>強化ｶﾞﾗｽ</v>
          </cell>
          <cell r="E2885" t="str">
            <v>厚12mm 特寸4.0㎡以下</v>
          </cell>
          <cell r="G2885" t="str">
            <v>㎡</v>
          </cell>
        </row>
        <row r="2886">
          <cell r="B2886" t="str">
            <v>194-38</v>
          </cell>
        </row>
        <row r="2887">
          <cell r="B2887" t="str">
            <v>194-39</v>
          </cell>
        </row>
        <row r="2888">
          <cell r="B2888" t="str">
            <v>194-40</v>
          </cell>
        </row>
        <row r="2889">
          <cell r="B2889" t="str">
            <v>194-41</v>
          </cell>
        </row>
        <row r="2890">
          <cell r="B2890" t="str">
            <v>194-42</v>
          </cell>
        </row>
        <row r="2891">
          <cell r="B2891" t="str">
            <v>194-43</v>
          </cell>
        </row>
        <row r="2892">
          <cell r="B2892" t="str">
            <v>194-44</v>
          </cell>
        </row>
        <row r="2893">
          <cell r="B2893" t="str">
            <v>194-45</v>
          </cell>
        </row>
        <row r="2894">
          <cell r="B2894" t="str">
            <v>194-46</v>
          </cell>
        </row>
        <row r="2895">
          <cell r="B2895" t="str">
            <v>194-47</v>
          </cell>
        </row>
        <row r="2896">
          <cell r="B2896" t="str">
            <v>194-48</v>
          </cell>
        </row>
        <row r="2897">
          <cell r="B2897" t="str">
            <v>194-49</v>
          </cell>
        </row>
        <row r="2898">
          <cell r="B2898" t="str">
            <v>194-50</v>
          </cell>
        </row>
        <row r="2899">
          <cell r="B2899" t="str">
            <v>195-01</v>
          </cell>
          <cell r="C2899" t="str">
            <v>床ﾋﾞﾆﾙ床ｼｰﾄ張り</v>
          </cell>
          <cell r="E2899" t="str">
            <v>厚2.5mm 織布積層ﾋﾞﾆﾙ床ｼｰﾄ 無地 NC</v>
          </cell>
          <cell r="G2899" t="str">
            <v>㎡</v>
          </cell>
        </row>
        <row r="2900">
          <cell r="B2900" t="str">
            <v>195-02</v>
          </cell>
          <cell r="C2900" t="str">
            <v>階段ﾋﾞﾆﾙ床ｼｰﾄ張り</v>
          </cell>
          <cell r="E2900" t="str">
            <v>厚2.5mm 織布積層ﾋﾞﾆﾙ床ｼｰﾄ 無地 NC</v>
          </cell>
          <cell r="G2900" t="str">
            <v>㎡</v>
          </cell>
        </row>
        <row r="2901">
          <cell r="B2901" t="str">
            <v>195-03</v>
          </cell>
          <cell r="C2901" t="str">
            <v>床ﾋﾞﾆﾙ床ﾀｲﾙ張り</v>
          </cell>
          <cell r="E2901" t="str">
            <v>厚2.0mm ｺﾝﾎﾟｼﾞｼｮﾝﾋﾞﾆﾙ床ﾀｲﾙ 半硬質 CT</v>
          </cell>
          <cell r="G2901" t="str">
            <v>㎡</v>
          </cell>
        </row>
        <row r="2902">
          <cell r="B2902" t="str">
            <v>195-04</v>
          </cell>
          <cell r="C2902" t="str">
            <v>階段ﾋﾞﾆﾙ床ﾀｲﾙ張り</v>
          </cell>
          <cell r="E2902" t="str">
            <v>厚2.0mm ｺﾝﾎﾟｼﾞｼｮﾝﾋﾞﾆﾙ床ﾀｲﾙ 半硬質 CT</v>
          </cell>
          <cell r="G2902" t="str">
            <v>㎡</v>
          </cell>
        </row>
        <row r="2903">
          <cell r="B2903" t="str">
            <v>195-05</v>
          </cell>
          <cell r="C2903" t="str">
            <v>床ﾀｲﾙｶｰﾍﾟｯﾄ張り</v>
          </cell>
          <cell r="E2903" t="str">
            <v>全厚6.5mm 500角 第一種ﾙｰﾌﾟﾊﾟｲﾙ（一般事務室用）</v>
          </cell>
          <cell r="G2903" t="str">
            <v>㎡</v>
          </cell>
        </row>
        <row r="2904">
          <cell r="B2904" t="str">
            <v>195-06</v>
          </cell>
          <cell r="C2904" t="str">
            <v>ﾋﾞﾆﾙ幅木（ｿﾌﾄ幅木）</v>
          </cell>
          <cell r="E2904" t="str">
            <v>H60mm</v>
          </cell>
          <cell r="G2904" t="str">
            <v>ｍ</v>
          </cell>
        </row>
        <row r="2905">
          <cell r="B2905" t="str">
            <v>195-07</v>
          </cell>
          <cell r="C2905" t="str">
            <v>ささらﾋﾞﾆﾙ幅木(ｿﾌﾄ幅木)</v>
          </cell>
          <cell r="E2905" t="str">
            <v>H330mm</v>
          </cell>
          <cell r="G2905" t="str">
            <v>ｍ</v>
          </cell>
        </row>
        <row r="2906">
          <cell r="B2906" t="str">
            <v>195-08</v>
          </cell>
          <cell r="C2906" t="str">
            <v>壁せっこうボード張り</v>
          </cell>
          <cell r="E2906" t="str">
            <v>厚12.5mm 不燃 突付け</v>
          </cell>
          <cell r="G2906" t="str">
            <v>㎡</v>
          </cell>
        </row>
        <row r="2907">
          <cell r="B2907" t="str">
            <v>195-09</v>
          </cell>
          <cell r="C2907" t="str">
            <v>壁せっこうボード張り</v>
          </cell>
          <cell r="E2907" t="str">
            <v>厚12.5mm 不燃 突付け 下地せっこうﾎﾞｰﾄﾞ厚12.5mm共</v>
          </cell>
          <cell r="G2907" t="str">
            <v>㎡</v>
          </cell>
        </row>
        <row r="2908">
          <cell r="B2908" t="str">
            <v>195-10</v>
          </cell>
          <cell r="C2908" t="str">
            <v>壁せっこうボード張り</v>
          </cell>
          <cell r="E2908" t="str">
            <v>厚12.5mm 不燃 突付け GL工法</v>
          </cell>
          <cell r="G2908" t="str">
            <v>㎡</v>
          </cell>
        </row>
        <row r="2909">
          <cell r="B2909" t="str">
            <v>195-11</v>
          </cell>
          <cell r="C2909" t="str">
            <v>天井 不燃積層せっこうﾎﾞｰﾄﾞ張り</v>
          </cell>
          <cell r="E2909" t="str">
            <v>厚9.5mm 不燃 突付け</v>
          </cell>
          <cell r="G2909" t="str">
            <v>㎡</v>
          </cell>
        </row>
        <row r="2910">
          <cell r="B2910" t="str">
            <v>195-12</v>
          </cell>
          <cell r="C2910" t="str">
            <v>天井 不燃化粧せっこうﾎﾞｰﾄﾞ張り</v>
          </cell>
          <cell r="E2910" t="str">
            <v>厚9.5mm 不燃 突付け</v>
          </cell>
          <cell r="G2910" t="str">
            <v>㎡</v>
          </cell>
        </row>
        <row r="2911">
          <cell r="B2911" t="str">
            <v>195-13</v>
          </cell>
          <cell r="C2911" t="str">
            <v>壁 けい酸ｶﾙｼｳﾑ板張り</v>
          </cell>
          <cell r="E2911" t="str">
            <v>厚8.0mm 不燃 突付け ﾀｲﾌﾟ2､無石綿､0.8FK</v>
          </cell>
          <cell r="G2911" t="str">
            <v>㎡</v>
          </cell>
        </row>
        <row r="2912">
          <cell r="B2912" t="str">
            <v>195-14</v>
          </cell>
          <cell r="C2912" t="str">
            <v>壁 けい酸ｶﾙｼｳﾑ板張り</v>
          </cell>
          <cell r="E2912" t="str">
            <v>厚8.0mm 不燃 目透かし ﾀｲﾌﾟ2､無石綿､0.8FK</v>
          </cell>
          <cell r="G2912" t="str">
            <v>㎡</v>
          </cell>
        </row>
        <row r="2913">
          <cell r="B2913" t="str">
            <v>195-15</v>
          </cell>
          <cell r="C2913" t="str">
            <v>天井 けい酸ｶﾙｼｳﾑ板張り</v>
          </cell>
          <cell r="E2913" t="str">
            <v>厚6.0mm 不燃 突付け ﾀｲﾌﾟ2､無石綿､0.8FK</v>
          </cell>
          <cell r="G2913" t="str">
            <v>㎡</v>
          </cell>
        </row>
        <row r="2914">
          <cell r="B2914" t="str">
            <v>195-16</v>
          </cell>
          <cell r="C2914" t="str">
            <v>天井 けい酸ｶﾙｼｳﾑ板張り</v>
          </cell>
          <cell r="E2914" t="str">
            <v>厚6.0mm 不燃 目透かし ﾀｲﾌﾟ2､無石綿､0.8FK</v>
          </cell>
          <cell r="G2914" t="str">
            <v>㎡</v>
          </cell>
        </row>
        <row r="2915">
          <cell r="B2915" t="str">
            <v>195-17</v>
          </cell>
          <cell r="C2915" t="str">
            <v>天井 ﾛｯｸｳｰﾙ吸音板張り(内部用)</v>
          </cell>
          <cell r="E2915" t="str">
            <v>厚9.0mm 不燃 ﾌﾗｯﾄﾀｲﾌﾟ 下地不燃積層せっこうﾎﾞｰﾄﾞ 厚9.5mm共</v>
          </cell>
          <cell r="G2915" t="str">
            <v>㎡</v>
          </cell>
        </row>
        <row r="2916">
          <cell r="B2916" t="str">
            <v>195-18</v>
          </cell>
          <cell r="C2916" t="str">
            <v>天井 ﾛｯｸｳｰﾙ吸音板張り(内部用)</v>
          </cell>
          <cell r="E2916" t="str">
            <v>厚12.0mm 不燃 凸凹ﾀｲﾌﾟ 下地不燃積層せっこうﾎﾞｰﾄﾞ 厚9.5mm共</v>
          </cell>
          <cell r="G2916" t="str">
            <v>㎡</v>
          </cell>
        </row>
        <row r="2917">
          <cell r="B2917" t="str">
            <v>195-19</v>
          </cell>
          <cell r="C2917" t="str">
            <v>せっこうﾎﾞｰﾄﾞ継目処理</v>
          </cell>
          <cell r="E2917" t="str">
            <v>継目処理工法(ﾃｰﾊﾟｰｴｯｼﾞ)</v>
          </cell>
          <cell r="G2917" t="str">
            <v>㎡</v>
          </cell>
        </row>
        <row r="2918">
          <cell r="B2918" t="str">
            <v>195-20</v>
          </cell>
          <cell r="C2918" t="str">
            <v>せっこうﾎﾞｰﾄﾞ継目処理</v>
          </cell>
          <cell r="E2918" t="str">
            <v>V目地工法(ﾍﾞﾍﾞﾙｴｯｼﾞ)</v>
          </cell>
          <cell r="G2918" t="str">
            <v>㎡</v>
          </cell>
        </row>
        <row r="2919">
          <cell r="B2919" t="str">
            <v>195-21</v>
          </cell>
          <cell r="C2919" t="str">
            <v>ﾋﾞﾆﾙ床ｼｰﾄ</v>
          </cell>
          <cell r="E2919" t="str">
            <v>厚2.5mm 織布積層ﾋﾞﾆﾙ床ｼｰﾄ 無地 NC</v>
          </cell>
          <cell r="G2919" t="str">
            <v>㎡</v>
          </cell>
        </row>
        <row r="2920">
          <cell r="B2920" t="str">
            <v>195-22</v>
          </cell>
          <cell r="C2920" t="str">
            <v>ﾋﾞﾆﾙ床ｼｰﾄ</v>
          </cell>
          <cell r="E2920" t="str">
            <v>厚2.0mm 織布積層ﾋﾞﾆﾙ床ｼｰﾄ 無地 NC</v>
          </cell>
          <cell r="G2920" t="str">
            <v>㎡</v>
          </cell>
        </row>
        <row r="2921">
          <cell r="B2921" t="str">
            <v>195-23</v>
          </cell>
          <cell r="C2921" t="str">
            <v>ﾋﾞﾆﾙ床ｼｰﾄ</v>
          </cell>
          <cell r="E2921" t="str">
            <v>厚2.5mm 織布積層ﾋﾞﾆﾙ床ｼｰﾄ ﾏｰﾌﾞﾙ NC</v>
          </cell>
          <cell r="G2921" t="str">
            <v>㎡</v>
          </cell>
        </row>
        <row r="2922">
          <cell r="B2922" t="str">
            <v>195-24</v>
          </cell>
          <cell r="C2922" t="str">
            <v>ﾋﾞﾆﾙ床ｼｰﾄ</v>
          </cell>
          <cell r="E2922" t="str">
            <v>厚2.0mm 織布積層ﾋﾞﾆﾙ床ｼｰﾄ ﾏｰﾌﾞﾙ NC</v>
          </cell>
          <cell r="G2922" t="str">
            <v>㎡</v>
          </cell>
        </row>
        <row r="2923">
          <cell r="B2923" t="str">
            <v>195-25</v>
          </cell>
          <cell r="C2923" t="str">
            <v>ﾋﾞﾆﾙ床ｼｰﾄ</v>
          </cell>
          <cell r="E2923" t="str">
            <v>厚2.0mm ｺﾝﾎﾟｼﾞｼｮﾝﾋﾞﾆﾙ床ﾀｲﾙ 半硬質 CT</v>
          </cell>
          <cell r="G2923" t="str">
            <v>㎡</v>
          </cell>
        </row>
        <row r="2924">
          <cell r="B2924" t="str">
            <v>195-26</v>
          </cell>
          <cell r="C2924" t="str">
            <v>ﾋﾞﾆﾙ床ｼｰﾄ</v>
          </cell>
          <cell r="E2924" t="str">
            <v>厚2.0mm ｺﾝﾎﾟｼﾞｼｮﾝﾋﾞﾆﾙ床ﾀｲﾙ 硬質 CT</v>
          </cell>
          <cell r="G2924" t="str">
            <v>㎡</v>
          </cell>
        </row>
        <row r="2925">
          <cell r="B2925" t="str">
            <v>195-27</v>
          </cell>
          <cell r="C2925" t="str">
            <v>ﾋﾞﾆﾙ幅木（ｿﾌﾄ幅木）</v>
          </cell>
          <cell r="E2925" t="str">
            <v>H60mm</v>
          </cell>
          <cell r="G2925" t="str">
            <v>ｍ</v>
          </cell>
        </row>
        <row r="2926">
          <cell r="B2926" t="str">
            <v>195-28</v>
          </cell>
          <cell r="C2926" t="str">
            <v>ﾋﾞﾆﾙ幅木（ｿﾌﾄ幅木）</v>
          </cell>
          <cell r="E2926" t="str">
            <v>H75mm</v>
          </cell>
          <cell r="G2926" t="str">
            <v>ｍ</v>
          </cell>
        </row>
        <row r="2927">
          <cell r="B2927" t="str">
            <v>195-29</v>
          </cell>
          <cell r="C2927" t="str">
            <v>ﾋﾞﾆﾙ幅木（ｿﾌﾄ幅木）</v>
          </cell>
          <cell r="E2927" t="str">
            <v>H100mm</v>
          </cell>
          <cell r="G2927" t="str">
            <v>ｍ</v>
          </cell>
        </row>
        <row r="2928">
          <cell r="B2928" t="str">
            <v>195-30</v>
          </cell>
          <cell r="C2928" t="str">
            <v>ﾋﾞﾆﾙ床材用接着剤</v>
          </cell>
          <cell r="E2928" t="str">
            <v>ｺﾞﾑ系ﾗﾃｯｸｽ形 一般用</v>
          </cell>
          <cell r="G2928" t="str">
            <v>㎡</v>
          </cell>
        </row>
        <row r="2929">
          <cell r="B2929" t="str">
            <v>195-31</v>
          </cell>
          <cell r="C2929" t="str">
            <v>ﾋﾞﾆﾙ床材用接着剤</v>
          </cell>
          <cell r="E2929" t="str">
            <v>ｴﾎﾟｷｼ樹脂系 耐水用</v>
          </cell>
          <cell r="G2929" t="str">
            <v>㎡</v>
          </cell>
        </row>
        <row r="2930">
          <cell r="B2930" t="str">
            <v>195-32</v>
          </cell>
          <cell r="C2930" t="str">
            <v>床ﾋﾞﾆﾙ床ｼｰﾄ</v>
          </cell>
          <cell r="E2930" t="str">
            <v>熱溶接加算額</v>
          </cell>
          <cell r="G2930" t="str">
            <v>㎡</v>
          </cell>
        </row>
        <row r="2931">
          <cell r="B2931" t="str">
            <v>195-33</v>
          </cell>
        </row>
        <row r="2932">
          <cell r="B2932" t="str">
            <v>195-34</v>
          </cell>
        </row>
        <row r="2933">
          <cell r="B2933" t="str">
            <v>195-35</v>
          </cell>
        </row>
        <row r="2934">
          <cell r="B2934" t="str">
            <v>195-36</v>
          </cell>
        </row>
        <row r="2935">
          <cell r="B2935" t="str">
            <v>195-37</v>
          </cell>
        </row>
        <row r="2936">
          <cell r="B2936" t="str">
            <v>195-38</v>
          </cell>
        </row>
        <row r="2937">
          <cell r="B2937" t="str">
            <v>195-39</v>
          </cell>
        </row>
        <row r="2938">
          <cell r="B2938" t="str">
            <v>195-40</v>
          </cell>
        </row>
        <row r="2939">
          <cell r="B2939" t="str">
            <v>195-41</v>
          </cell>
        </row>
        <row r="2940">
          <cell r="B2940" t="str">
            <v>195-42</v>
          </cell>
        </row>
        <row r="2941">
          <cell r="B2941" t="str">
            <v>195-43</v>
          </cell>
        </row>
        <row r="2942">
          <cell r="B2942" t="str">
            <v>195-44</v>
          </cell>
        </row>
        <row r="2943">
          <cell r="B2943" t="str">
            <v>195-45</v>
          </cell>
        </row>
        <row r="2944">
          <cell r="B2944" t="str">
            <v>195-46</v>
          </cell>
        </row>
        <row r="2945">
          <cell r="B2945" t="str">
            <v>195-47</v>
          </cell>
        </row>
        <row r="2946">
          <cell r="B2946" t="str">
            <v>195-48</v>
          </cell>
        </row>
        <row r="2947">
          <cell r="B2947" t="str">
            <v>195-49</v>
          </cell>
        </row>
        <row r="2948">
          <cell r="B2948" t="str">
            <v>195-50</v>
          </cell>
        </row>
        <row r="2949">
          <cell r="B2949" t="str">
            <v>196-01</v>
          </cell>
          <cell r="C2949" t="str">
            <v>床ﾋﾞﾆﾙ床ｼｰﾄ張り</v>
          </cell>
          <cell r="E2949" t="str">
            <v>厚2.0mm 織布積層ﾋﾞﾆﾙ床ｼｰﾄ 無地 NC 熱溶接工法</v>
          </cell>
          <cell r="G2949" t="str">
            <v>㎡</v>
          </cell>
        </row>
        <row r="2950">
          <cell r="B2950" t="str">
            <v>196-02</v>
          </cell>
          <cell r="C2950" t="str">
            <v>床ﾋﾞﾆﾙ床ｼｰﾄ張り</v>
          </cell>
          <cell r="E2950" t="str">
            <v>厚2.0mm 織布積層ﾋﾞﾆﾙ床ｼｰﾄ ﾏｰﾌﾞﾙ NC 熱溶接工法</v>
          </cell>
          <cell r="G2950" t="str">
            <v>㎡</v>
          </cell>
        </row>
        <row r="2951">
          <cell r="B2951" t="str">
            <v>196-03</v>
          </cell>
          <cell r="C2951" t="str">
            <v>床ﾋﾞﾆﾙ床ｼｰﾄ張り</v>
          </cell>
          <cell r="E2951" t="str">
            <v>厚2.0mm 織布積層ﾋﾞﾆﾙ床ｼｰﾄ 無地 NC 突付工法</v>
          </cell>
          <cell r="G2951" t="str">
            <v>㎡</v>
          </cell>
        </row>
        <row r="2952">
          <cell r="B2952" t="str">
            <v>196-04</v>
          </cell>
          <cell r="C2952" t="str">
            <v>床ﾋﾞﾆﾙ床ｼｰﾄ張り</v>
          </cell>
          <cell r="E2952" t="str">
            <v>厚2.0mm 織布積層ﾋﾞﾆﾙ床ｼｰﾄ ﾏｰﾌﾞﾙ NC 突付工法</v>
          </cell>
          <cell r="G2952" t="str">
            <v>㎡</v>
          </cell>
        </row>
        <row r="2953">
          <cell r="B2953" t="str">
            <v>196-05</v>
          </cell>
          <cell r="C2953" t="str">
            <v>床ﾋﾞﾆﾙ床ｼｰﾄ張り</v>
          </cell>
          <cell r="E2953" t="str">
            <v>厚2.0mm 織布積層ﾋﾞﾆﾙ床ｼｰﾄ 無地 NC 熱溶接工法 多湿部</v>
          </cell>
          <cell r="G2953" t="str">
            <v>㎡</v>
          </cell>
        </row>
        <row r="2954">
          <cell r="B2954" t="str">
            <v>196-06</v>
          </cell>
          <cell r="C2954" t="str">
            <v>床ﾋﾞﾆﾙ床ｼｰﾄ張り</v>
          </cell>
          <cell r="E2954" t="str">
            <v>厚2.0mm 織布積層ﾋﾞﾆﾙ床ｼｰﾄ ﾏｰﾌﾞﾙ NC 熱溶接工法 多湿部</v>
          </cell>
          <cell r="G2954" t="str">
            <v>㎡</v>
          </cell>
        </row>
        <row r="2955">
          <cell r="B2955" t="str">
            <v>196-07</v>
          </cell>
          <cell r="C2955" t="str">
            <v>床ﾋﾞﾆﾙ床ｼｰﾄ張り</v>
          </cell>
          <cell r="E2955" t="str">
            <v>厚2.0mm 織布積層ﾋﾞﾆﾙ床ｼｰﾄ 無地 NC 突付工法 多湿部</v>
          </cell>
          <cell r="G2955" t="str">
            <v>㎡</v>
          </cell>
        </row>
        <row r="2956">
          <cell r="B2956" t="str">
            <v>196-08</v>
          </cell>
          <cell r="C2956" t="str">
            <v>床ﾋﾞﾆﾙ床ｼｰﾄ張り</v>
          </cell>
          <cell r="E2956" t="str">
            <v>厚2.0mm 織布積層ﾋﾞﾆﾙ床ｼｰﾄ ﾏｰﾌﾞﾙ NC 突付工法 多湿部</v>
          </cell>
          <cell r="G2956" t="str">
            <v>㎡</v>
          </cell>
        </row>
        <row r="2957">
          <cell r="B2957" t="str">
            <v>196-09</v>
          </cell>
          <cell r="C2957" t="str">
            <v>床ﾋﾞﾆﾙ床ｼｰﾄ張り</v>
          </cell>
          <cell r="E2957" t="str">
            <v>厚2.5mm 織布積層ﾋﾞﾆﾙ床ｼｰﾄ ﾏｰﾌﾞﾙ NC 熱溶接工法</v>
          </cell>
          <cell r="G2957" t="str">
            <v>㎡</v>
          </cell>
        </row>
        <row r="2958">
          <cell r="B2958" t="str">
            <v>196-10</v>
          </cell>
          <cell r="C2958" t="str">
            <v>床ﾋﾞﾆﾙ床ｼｰﾄ張り</v>
          </cell>
          <cell r="E2958" t="str">
            <v>厚2.5mm 織布積層ﾋﾞﾆﾙ床ｼｰﾄ 無地 NC 突付工法</v>
          </cell>
          <cell r="G2958" t="str">
            <v>㎡</v>
          </cell>
        </row>
        <row r="2959">
          <cell r="B2959" t="str">
            <v>196-11</v>
          </cell>
          <cell r="C2959" t="str">
            <v>床ﾋﾞﾆﾙ床ｼｰﾄ張り</v>
          </cell>
          <cell r="E2959" t="str">
            <v>厚2.5mm 織布積層ﾋﾞﾆﾙ床ｼｰﾄ ﾏｰﾌﾞﾙ NC 突付工法</v>
          </cell>
          <cell r="G2959" t="str">
            <v>㎡</v>
          </cell>
        </row>
        <row r="2960">
          <cell r="B2960" t="str">
            <v>196-12</v>
          </cell>
          <cell r="C2960" t="str">
            <v>床ﾋﾞﾆﾙ床ｼｰﾄ張り</v>
          </cell>
          <cell r="E2960" t="str">
            <v>厚2.5mm 織布積層ﾋﾞﾆﾙ床ｼｰﾄ 無地 NC 熱溶接工法 多湿部</v>
          </cell>
          <cell r="G2960" t="str">
            <v>㎡</v>
          </cell>
        </row>
        <row r="2961">
          <cell r="B2961" t="str">
            <v>196-13</v>
          </cell>
          <cell r="C2961" t="str">
            <v>床ﾋﾞﾆﾙ床ｼｰﾄ張り</v>
          </cell>
          <cell r="E2961" t="str">
            <v>厚2.5mm 織布積層ﾋﾞﾆﾙ床ｼｰﾄ ﾏｰﾌﾞﾙ NC 熱溶接工法 多湿部</v>
          </cell>
          <cell r="G2961" t="str">
            <v>㎡</v>
          </cell>
        </row>
        <row r="2962">
          <cell r="B2962" t="str">
            <v>196-14</v>
          </cell>
          <cell r="C2962" t="str">
            <v>床ﾋﾞﾆﾙ床ｼｰﾄ張り</v>
          </cell>
          <cell r="E2962" t="str">
            <v>厚2.5mm 織布積層ﾋﾞﾆﾙ床ｼｰﾄ 無地 NC 突付工法 多湿部</v>
          </cell>
          <cell r="G2962" t="str">
            <v>㎡</v>
          </cell>
        </row>
        <row r="2963">
          <cell r="B2963" t="str">
            <v>196-15</v>
          </cell>
          <cell r="C2963" t="str">
            <v>床ﾋﾞﾆﾙ床ｼｰﾄ張り</v>
          </cell>
          <cell r="E2963" t="str">
            <v>厚2.5mm 織布積層ﾋﾞﾆﾙ床ｼｰﾄ ﾏｰﾌﾞﾙ NC 突付工法 多湿部</v>
          </cell>
          <cell r="G2963" t="str">
            <v>㎡</v>
          </cell>
        </row>
        <row r="2964">
          <cell r="B2964" t="str">
            <v>196-16</v>
          </cell>
          <cell r="C2964" t="str">
            <v>階段ﾋﾞﾆﾙ床ｼｰﾄ張り</v>
          </cell>
          <cell r="E2964" t="str">
            <v>厚2.0mm 織布積層ﾋﾞﾆﾙ床ｼｰﾄ 無地 NC</v>
          </cell>
          <cell r="G2964" t="str">
            <v>㎡</v>
          </cell>
        </row>
        <row r="2965">
          <cell r="B2965" t="str">
            <v>196-17</v>
          </cell>
          <cell r="C2965" t="str">
            <v>階段ﾋﾞﾆﾙ床ｼｰﾄ張り</v>
          </cell>
          <cell r="E2965" t="str">
            <v xml:space="preserve">厚2.0mm 織布積層ﾋﾞﾆﾙ床ｼｰﾄ ﾏｰﾌﾞﾙ NC </v>
          </cell>
          <cell r="G2965" t="str">
            <v>㎡</v>
          </cell>
        </row>
        <row r="2966">
          <cell r="B2966" t="str">
            <v>196-18</v>
          </cell>
          <cell r="C2966" t="str">
            <v>階段ﾋﾞﾆﾙ床ｼｰﾄ張り</v>
          </cell>
          <cell r="E2966" t="str">
            <v xml:space="preserve">厚2.5mm 織布積層ﾋﾞﾆﾙ床ｼｰﾄ ﾏｰﾌﾞﾙ NC </v>
          </cell>
          <cell r="G2966" t="str">
            <v>㎡</v>
          </cell>
        </row>
        <row r="2967">
          <cell r="B2967" t="str">
            <v>196-19</v>
          </cell>
          <cell r="C2967" t="str">
            <v>床ﾋﾞﾆﾙ床ｼｰﾄ張り</v>
          </cell>
          <cell r="E2967" t="str">
            <v>厚2.0mm ｺﾝﾎﾟｼﾞｼｮﾝﾋﾞﾆﾙ床ﾀｲﾙ 半硬質 CT 多湿部</v>
          </cell>
          <cell r="G2967" t="str">
            <v>㎡</v>
          </cell>
        </row>
        <row r="2968">
          <cell r="B2968" t="str">
            <v>196-20</v>
          </cell>
          <cell r="C2968" t="str">
            <v>床ﾋﾞﾆﾙ床ｼｰﾄ張り</v>
          </cell>
          <cell r="E2968" t="str">
            <v>厚2.0mm ﾎﾓｼﾞﾆｱｽﾋﾞﾆﾙ床ﾀｲﾙ 軟質 CTS</v>
          </cell>
          <cell r="G2968" t="str">
            <v>㎡</v>
          </cell>
        </row>
        <row r="2969">
          <cell r="B2969" t="str">
            <v>196-21</v>
          </cell>
          <cell r="C2969" t="str">
            <v>床ﾋﾞﾆﾙ床ｼｰﾄ張り</v>
          </cell>
          <cell r="E2969" t="str">
            <v>厚2.0mm ﾎﾓｼﾞﾆｱｽﾋﾞﾆﾙ床ﾀｲﾙ 軟質 CTS 多湿部</v>
          </cell>
          <cell r="G2969" t="str">
            <v>㎡</v>
          </cell>
        </row>
        <row r="2970">
          <cell r="B2970" t="str">
            <v>196-22</v>
          </cell>
          <cell r="C2970" t="str">
            <v>階段ﾋﾞﾆﾙ床ｼｰﾄ張り</v>
          </cell>
          <cell r="E2970" t="str">
            <v>厚2.0mm ﾎﾓｼﾞﾆｱｽﾋﾞﾆﾙ床ﾀｲﾙ 軟質 CTS</v>
          </cell>
          <cell r="G2970" t="str">
            <v>㎡</v>
          </cell>
        </row>
        <row r="2971">
          <cell r="B2971" t="str">
            <v>196-23</v>
          </cell>
          <cell r="C2971" t="str">
            <v>ﾋﾞﾆﾙ幅木（ｿﾌﾄ幅木）</v>
          </cell>
          <cell r="E2971" t="str">
            <v>H75mm</v>
          </cell>
          <cell r="G2971" t="str">
            <v>ｍ</v>
          </cell>
        </row>
        <row r="2972">
          <cell r="B2972" t="str">
            <v>196-24</v>
          </cell>
          <cell r="C2972" t="str">
            <v>ﾋﾞﾆﾙ幅木（ｿﾌﾄ幅木）</v>
          </cell>
          <cell r="E2972" t="str">
            <v>H100mm</v>
          </cell>
          <cell r="G2972" t="str">
            <v>ｍ</v>
          </cell>
        </row>
        <row r="2973">
          <cell r="B2973" t="str">
            <v>196-25</v>
          </cell>
          <cell r="C2973" t="str">
            <v>稲妻ﾋﾞﾆﾙ幅木（ｿﾌﾄ幅木）</v>
          </cell>
          <cell r="E2973" t="str">
            <v>H60mm</v>
          </cell>
          <cell r="G2973" t="str">
            <v>ｍ</v>
          </cell>
        </row>
        <row r="2974">
          <cell r="B2974" t="str">
            <v>196-26</v>
          </cell>
          <cell r="C2974" t="str">
            <v>稲妻ﾋﾞﾆﾙ幅木（ｿﾌﾄ幅木）</v>
          </cell>
          <cell r="E2974" t="str">
            <v>H75mm</v>
          </cell>
          <cell r="G2974" t="str">
            <v>ｍ</v>
          </cell>
        </row>
        <row r="2975">
          <cell r="B2975" t="str">
            <v>196-27</v>
          </cell>
          <cell r="C2975" t="str">
            <v>稲妻ﾋﾞﾆﾙ幅木（ｿﾌﾄ幅木）</v>
          </cell>
          <cell r="E2975" t="str">
            <v>H100mm</v>
          </cell>
          <cell r="G2975" t="str">
            <v>ｍ</v>
          </cell>
        </row>
        <row r="2976">
          <cell r="B2976" t="str">
            <v>196-28</v>
          </cell>
        </row>
        <row r="2977">
          <cell r="B2977" t="str">
            <v>196-29</v>
          </cell>
        </row>
        <row r="2978">
          <cell r="B2978" t="str">
            <v>196-30</v>
          </cell>
        </row>
        <row r="2979">
          <cell r="B2979" t="str">
            <v>196-31</v>
          </cell>
        </row>
        <row r="2980">
          <cell r="B2980" t="str">
            <v>196-32</v>
          </cell>
        </row>
        <row r="2981">
          <cell r="B2981" t="str">
            <v>196-33</v>
          </cell>
        </row>
        <row r="2982">
          <cell r="B2982" t="str">
            <v>196-34</v>
          </cell>
        </row>
        <row r="2983">
          <cell r="B2983" t="str">
            <v>196-35</v>
          </cell>
        </row>
        <row r="2984">
          <cell r="B2984" t="str">
            <v>196-36</v>
          </cell>
        </row>
        <row r="2985">
          <cell r="B2985" t="str">
            <v>196-37</v>
          </cell>
        </row>
        <row r="2986">
          <cell r="B2986" t="str">
            <v>196-38</v>
          </cell>
        </row>
        <row r="2987">
          <cell r="B2987" t="str">
            <v>196-39</v>
          </cell>
        </row>
        <row r="2988">
          <cell r="B2988" t="str">
            <v>196-40</v>
          </cell>
        </row>
        <row r="2989">
          <cell r="B2989" t="str">
            <v>197-01</v>
          </cell>
          <cell r="C2989" t="str">
            <v>せっこうﾎﾞｰﾄﾞ</v>
          </cell>
          <cell r="E2989" t="str">
            <v>厚9.5mm 準不燃</v>
          </cell>
          <cell r="G2989" t="str">
            <v>㎡</v>
          </cell>
        </row>
        <row r="2990">
          <cell r="B2990" t="str">
            <v>197-02</v>
          </cell>
          <cell r="C2990" t="str">
            <v>せっこうﾎﾞｰﾄﾞ</v>
          </cell>
          <cell r="E2990" t="str">
            <v>厚12.5mm 不燃</v>
          </cell>
          <cell r="G2990" t="str">
            <v>㎡</v>
          </cell>
        </row>
        <row r="2991">
          <cell r="B2991" t="str">
            <v>197-03</v>
          </cell>
          <cell r="C2991" t="str">
            <v>せっこうﾎﾞｰﾄﾞ</v>
          </cell>
          <cell r="E2991" t="str">
            <v>厚15.0mm 不燃</v>
          </cell>
          <cell r="G2991" t="str">
            <v>㎡</v>
          </cell>
        </row>
        <row r="2992">
          <cell r="B2992" t="str">
            <v>197-04</v>
          </cell>
          <cell r="C2992" t="str">
            <v>ｼｰｼﾞﾝｸﾞせっこうﾎﾞｰﾄﾞ</v>
          </cell>
          <cell r="E2992" t="str">
            <v>厚9.5mm 準不燃</v>
          </cell>
          <cell r="G2992" t="str">
            <v>㎡</v>
          </cell>
        </row>
        <row r="2993">
          <cell r="B2993" t="str">
            <v>197-05</v>
          </cell>
          <cell r="C2993" t="str">
            <v>ｼｰｼﾞﾝｸﾞせっこうﾎﾞｰﾄﾞ</v>
          </cell>
          <cell r="E2993" t="str">
            <v>厚12.5mm 不燃</v>
          </cell>
          <cell r="G2993" t="str">
            <v>㎡</v>
          </cell>
        </row>
        <row r="2994">
          <cell r="B2994" t="str">
            <v>197-06</v>
          </cell>
          <cell r="C2994" t="str">
            <v>ｼｰｼﾞﾝｸﾞせっこうﾎﾞｰﾄﾞ</v>
          </cell>
          <cell r="E2994" t="str">
            <v>厚12.5mm 準不燃</v>
          </cell>
          <cell r="G2994" t="str">
            <v>㎡</v>
          </cell>
        </row>
        <row r="2995">
          <cell r="B2995" t="str">
            <v>197-07</v>
          </cell>
          <cell r="C2995" t="str">
            <v>強化せっこうﾎﾞｰﾄﾞ</v>
          </cell>
          <cell r="E2995" t="str">
            <v>厚12.5mm 不燃</v>
          </cell>
          <cell r="G2995" t="str">
            <v>㎡</v>
          </cell>
        </row>
        <row r="2996">
          <cell r="B2996" t="str">
            <v>197-08</v>
          </cell>
          <cell r="C2996" t="str">
            <v>強化せっこうﾎﾞｰﾄﾞ</v>
          </cell>
          <cell r="E2996" t="str">
            <v>厚15.0mm 不燃</v>
          </cell>
          <cell r="G2996" t="str">
            <v>㎡</v>
          </cell>
        </row>
        <row r="2997">
          <cell r="B2997" t="str">
            <v>197-09</v>
          </cell>
          <cell r="C2997" t="str">
            <v>強化せっこうﾎﾞｰﾄﾞ</v>
          </cell>
          <cell r="E2997" t="str">
            <v>厚21.0mm 不燃</v>
          </cell>
          <cell r="G2997" t="str">
            <v>㎡</v>
          </cell>
        </row>
        <row r="2998">
          <cell r="B2998" t="str">
            <v>197-10</v>
          </cell>
          <cell r="C2998" t="str">
            <v>不燃積層せっこうﾎﾞｰﾄﾞ</v>
          </cell>
          <cell r="E2998" t="str">
            <v>厚9.5mm 不燃</v>
          </cell>
          <cell r="G2998" t="str">
            <v>㎡</v>
          </cell>
        </row>
        <row r="2999">
          <cell r="B2999" t="str">
            <v>197-11</v>
          </cell>
          <cell r="C2999" t="str">
            <v>不燃積層せっこうﾎﾞｰﾄﾞ</v>
          </cell>
          <cell r="E2999" t="str">
            <v>厚9.5mm 不燃 ﾄﾗﾊﾞｰﾁﾝ模様</v>
          </cell>
          <cell r="G2999" t="str">
            <v>㎡</v>
          </cell>
        </row>
        <row r="3000">
          <cell r="B3000" t="str">
            <v>197-12</v>
          </cell>
          <cell r="C3000" t="str">
            <v>けい酸ｶﾙｼｳﾑ板</v>
          </cell>
          <cell r="E3000" t="str">
            <v>ﾀｲﾌﾟ2(ﾉﾝｱｽ)､0.8FK 厚5.0mm</v>
          </cell>
          <cell r="G3000" t="str">
            <v>㎡</v>
          </cell>
        </row>
        <row r="3001">
          <cell r="B3001" t="str">
            <v>197-13</v>
          </cell>
          <cell r="C3001" t="str">
            <v>けい酸ｶﾙｼｳﾑ板</v>
          </cell>
          <cell r="E3001" t="str">
            <v>ﾀｲﾌﾟ2(ﾉﾝｱｽ)､0.8FK 厚6.0mm</v>
          </cell>
          <cell r="G3001" t="str">
            <v>㎡</v>
          </cell>
        </row>
        <row r="3002">
          <cell r="B3002" t="str">
            <v>197-14</v>
          </cell>
          <cell r="C3002" t="str">
            <v>けい酸ｶﾙｼｳﾑ板</v>
          </cell>
          <cell r="E3002" t="str">
            <v>ﾀｲﾌﾟ2(ﾉﾝｱｽ)､0.8FK 厚8.0mm</v>
          </cell>
          <cell r="G3002" t="str">
            <v>㎡</v>
          </cell>
        </row>
        <row r="3003">
          <cell r="B3003" t="str">
            <v>197-15</v>
          </cell>
          <cell r="C3003" t="str">
            <v>けい酸ｶﾙｼｳﾑ板</v>
          </cell>
          <cell r="E3003" t="str">
            <v>ﾀｲﾌﾟ2(ﾉﾝｱｽ)､0.8FK 厚10.0mm</v>
          </cell>
          <cell r="G3003" t="str">
            <v>㎡</v>
          </cell>
        </row>
        <row r="3004">
          <cell r="B3004" t="str">
            <v>197-16</v>
          </cell>
          <cell r="C3004" t="str">
            <v>けい酸ｶﾙｼｳﾑ板</v>
          </cell>
          <cell r="E3004" t="str">
            <v>ﾀｲﾌﾟ2(ﾉﾝｱｽ)､0.8FK 厚12.0mm</v>
          </cell>
          <cell r="G3004" t="str">
            <v>㎡</v>
          </cell>
        </row>
        <row r="3005">
          <cell r="B3005" t="str">
            <v>197-17</v>
          </cell>
          <cell r="C3005" t="str">
            <v>ﾛｯｸｳｰﾙ化粧吸音板</v>
          </cell>
          <cell r="E3005" t="str">
            <v>厚9.5mm 不燃 ﾌﾗｯﾄﾀｲﾌﾟ</v>
          </cell>
          <cell r="G3005" t="str">
            <v>㎡</v>
          </cell>
        </row>
        <row r="3006">
          <cell r="B3006" t="str">
            <v>197-18</v>
          </cell>
          <cell r="C3006" t="str">
            <v>ﾛｯｸｳｰﾙ化粧吸音板</v>
          </cell>
          <cell r="E3006" t="str">
            <v>厚9.5mm 不燃 ﾌﾗｯﾄﾀｲﾌﾟ 直張り用</v>
          </cell>
          <cell r="G3006" t="str">
            <v>㎡</v>
          </cell>
        </row>
        <row r="3007">
          <cell r="B3007" t="str">
            <v>197-19</v>
          </cell>
          <cell r="C3007" t="str">
            <v>ﾛｯｸｳｰﾙ化粧吸音板</v>
          </cell>
          <cell r="E3007" t="str">
            <v>厚12.0mm 不燃 ﾌﾗｯﾄﾀｲﾌﾟ</v>
          </cell>
          <cell r="G3007" t="str">
            <v>㎡</v>
          </cell>
        </row>
        <row r="3008">
          <cell r="B3008" t="str">
            <v>197-20</v>
          </cell>
          <cell r="C3008" t="str">
            <v>ﾛｯｸｳｰﾙ化粧吸音板</v>
          </cell>
          <cell r="E3008" t="str">
            <v>厚12.0mm 不燃 ﾌﾗｯﾄﾀｲﾌﾟ 直張り用</v>
          </cell>
          <cell r="G3008" t="str">
            <v>㎡</v>
          </cell>
        </row>
        <row r="3009">
          <cell r="B3009" t="str">
            <v>197-21</v>
          </cell>
          <cell r="C3009" t="str">
            <v>ﾛｯｸｳｰﾙ化粧吸音板</v>
          </cell>
          <cell r="E3009" t="str">
            <v>厚9.5mm 不燃 ﾌﾗｯﾄﾀｲﾌﾟ 外部用</v>
          </cell>
          <cell r="G3009" t="str">
            <v>㎡</v>
          </cell>
        </row>
        <row r="3010">
          <cell r="B3010" t="str">
            <v>197-22</v>
          </cell>
          <cell r="C3010" t="str">
            <v>ﾛｯｸｳｰﾙ化粧吸音板</v>
          </cell>
          <cell r="E3010" t="str">
            <v>厚12.0mm 不燃 ﾌﾗｯﾄﾀｲﾌﾟ 外部用</v>
          </cell>
          <cell r="G3010" t="str">
            <v>㎡</v>
          </cell>
        </row>
        <row r="3011">
          <cell r="B3011" t="str">
            <v>197-23</v>
          </cell>
          <cell r="C3011" t="str">
            <v>ﾛｯｸｳｰﾙ化粧吸音板</v>
          </cell>
          <cell r="E3011" t="str">
            <v>厚12.0mm 不燃 凸凹ﾀｲﾌﾟ</v>
          </cell>
          <cell r="G3011" t="str">
            <v>㎡</v>
          </cell>
        </row>
        <row r="3012">
          <cell r="B3012" t="str">
            <v>197-24</v>
          </cell>
          <cell r="C3012" t="str">
            <v>ﾛｯｸｳｰﾙ化粧吸音板</v>
          </cell>
          <cell r="E3012" t="str">
            <v>厚15.0mm 不燃 凸凹ﾀｲﾌﾟ</v>
          </cell>
          <cell r="G3012" t="str">
            <v>㎡</v>
          </cell>
        </row>
        <row r="3013">
          <cell r="B3013" t="str">
            <v>197-25</v>
          </cell>
          <cell r="C3013" t="str">
            <v>ﾛｯｸｳｰﾙ化粧吸音板</v>
          </cell>
          <cell r="E3013" t="str">
            <v>厚19.0mm 不燃 凸凹ﾀｲﾌﾟ</v>
          </cell>
          <cell r="G3013" t="str">
            <v>㎡</v>
          </cell>
        </row>
        <row r="3014">
          <cell r="B3014" t="str">
            <v>197-26</v>
          </cell>
          <cell r="C3014" t="str">
            <v>ﾛｯｸｳｰﾙ化粧吸音板</v>
          </cell>
          <cell r="E3014" t="str">
            <v>厚12.0mm 不燃 凸凹ﾀｲﾌﾟ 外部用</v>
          </cell>
          <cell r="G3014" t="str">
            <v>㎡</v>
          </cell>
        </row>
        <row r="3015">
          <cell r="B3015" t="str">
            <v>197-27</v>
          </cell>
          <cell r="C3015" t="str">
            <v>ﾛｯｸｳｰﾙ化粧吸音板</v>
          </cell>
          <cell r="E3015" t="str">
            <v>厚15.0mm 不燃 凸凹ﾀｲﾌﾟ 外部用</v>
          </cell>
          <cell r="G3015" t="str">
            <v>㎡</v>
          </cell>
        </row>
        <row r="3016">
          <cell r="B3016" t="str">
            <v>197-28</v>
          </cell>
          <cell r="C3016" t="str">
            <v>吸音用穴あきせっこうﾎﾞｰﾄﾞ</v>
          </cell>
          <cell r="E3016" t="str">
            <v>厚9.5mm</v>
          </cell>
          <cell r="G3016" t="str">
            <v>㎡</v>
          </cell>
        </row>
        <row r="3017">
          <cell r="B3017" t="str">
            <v>197-29</v>
          </cell>
          <cell r="C3017" t="str">
            <v>せっこうﾗｽﾎﾞｰﾄﾞ</v>
          </cell>
          <cell r="E3017" t="str">
            <v>厚9.5mm</v>
          </cell>
          <cell r="G3017" t="str">
            <v>㎡</v>
          </cell>
        </row>
        <row r="3018">
          <cell r="B3018" t="str">
            <v>197-30</v>
          </cell>
          <cell r="C3018" t="str">
            <v>化粧せっこうﾎﾞｰﾄﾞ</v>
          </cell>
          <cell r="E3018" t="str">
            <v>厚9.5mm</v>
          </cell>
          <cell r="G3018" t="str">
            <v>㎡</v>
          </cell>
        </row>
        <row r="3019">
          <cell r="B3019" t="str">
            <v>197-31</v>
          </cell>
        </row>
        <row r="3020">
          <cell r="B3020" t="str">
            <v>197-32</v>
          </cell>
        </row>
        <row r="3021">
          <cell r="B3021" t="str">
            <v>197-33</v>
          </cell>
        </row>
        <row r="3022">
          <cell r="B3022" t="str">
            <v>197-34</v>
          </cell>
        </row>
        <row r="3023">
          <cell r="B3023" t="str">
            <v>197-35</v>
          </cell>
        </row>
        <row r="3024">
          <cell r="B3024" t="str">
            <v>197-36</v>
          </cell>
        </row>
        <row r="3025">
          <cell r="B3025" t="str">
            <v>197-37</v>
          </cell>
        </row>
        <row r="3026">
          <cell r="B3026" t="str">
            <v>197-38</v>
          </cell>
        </row>
        <row r="3027">
          <cell r="B3027" t="str">
            <v>197-39</v>
          </cell>
        </row>
        <row r="3028">
          <cell r="B3028" t="str">
            <v>197-40</v>
          </cell>
        </row>
        <row r="3029">
          <cell r="B3029" t="str">
            <v>197-41</v>
          </cell>
        </row>
        <row r="3030">
          <cell r="B3030" t="str">
            <v>197-42</v>
          </cell>
        </row>
        <row r="3031">
          <cell r="B3031" t="str">
            <v>197-43</v>
          </cell>
        </row>
        <row r="3032">
          <cell r="B3032" t="str">
            <v>198-01</v>
          </cell>
          <cell r="C3032" t="str">
            <v>壁 せっこうﾎﾞｰﾄﾞ張り</v>
          </cell>
          <cell r="E3032" t="str">
            <v>厚9.5mm 準不燃 突付け</v>
          </cell>
          <cell r="G3032" t="str">
            <v>㎡</v>
          </cell>
        </row>
        <row r="3033">
          <cell r="B3033" t="str">
            <v>198-02</v>
          </cell>
          <cell r="C3033" t="str">
            <v>壁 せっこうﾎﾞｰﾄﾞ張り</v>
          </cell>
          <cell r="E3033" t="str">
            <v>厚9.5mm 準不燃 突付けV目地</v>
          </cell>
          <cell r="G3033" t="str">
            <v>㎡</v>
          </cell>
        </row>
        <row r="3034">
          <cell r="B3034" t="str">
            <v>198-03</v>
          </cell>
          <cell r="C3034" t="str">
            <v>壁 せっこうﾎﾞｰﾄﾞ張り</v>
          </cell>
          <cell r="E3034" t="str">
            <v>厚9.5mm 準不燃 目透かし</v>
          </cell>
          <cell r="G3034" t="str">
            <v>㎡</v>
          </cell>
        </row>
        <row r="3035">
          <cell r="B3035" t="str">
            <v>198-04</v>
          </cell>
          <cell r="C3035" t="str">
            <v>壁 せっこうﾎﾞｰﾄﾞ張り</v>
          </cell>
          <cell r="E3035" t="str">
            <v>厚9.5mm 準不燃 下地張り</v>
          </cell>
          <cell r="G3035" t="str">
            <v>㎡</v>
          </cell>
        </row>
        <row r="3036">
          <cell r="B3036" t="str">
            <v>198-05</v>
          </cell>
          <cell r="C3036" t="str">
            <v>壁 せっこうﾎﾞｰﾄﾞ張り</v>
          </cell>
          <cell r="E3036" t="str">
            <v>厚9.5mm 準不燃 突付け GL工法</v>
          </cell>
          <cell r="G3036" t="str">
            <v>㎡</v>
          </cell>
        </row>
        <row r="3037">
          <cell r="B3037" t="str">
            <v>198-06</v>
          </cell>
          <cell r="C3037" t="str">
            <v>壁 せっこうﾎﾞｰﾄﾞ張り</v>
          </cell>
          <cell r="E3037" t="str">
            <v>厚9.5mm 準不燃 突付けV目地 GL工法</v>
          </cell>
          <cell r="G3037" t="str">
            <v>㎡</v>
          </cell>
        </row>
        <row r="3038">
          <cell r="B3038" t="str">
            <v>198-07</v>
          </cell>
          <cell r="C3038" t="str">
            <v>壁 せっこうﾎﾞｰﾄﾞ張り</v>
          </cell>
          <cell r="E3038" t="str">
            <v>厚9.5m 準不燃 下地張り GL工法</v>
          </cell>
          <cell r="G3038" t="str">
            <v>㎡</v>
          </cell>
        </row>
        <row r="3039">
          <cell r="B3039" t="str">
            <v>198-08</v>
          </cell>
          <cell r="C3039" t="str">
            <v>壁 せっこうﾎﾞｰﾄﾞ張り</v>
          </cell>
          <cell r="E3039" t="str">
            <v>厚12.5mm 不燃 突付けV目地</v>
          </cell>
          <cell r="G3039" t="str">
            <v>㎡</v>
          </cell>
        </row>
        <row r="3040">
          <cell r="B3040" t="str">
            <v>198-09</v>
          </cell>
          <cell r="C3040" t="str">
            <v>壁 せっこうﾎﾞｰﾄﾞ張り</v>
          </cell>
          <cell r="E3040" t="str">
            <v>厚12.5mm 不燃 目透かし</v>
          </cell>
          <cell r="G3040" t="str">
            <v>㎡</v>
          </cell>
        </row>
        <row r="3041">
          <cell r="B3041" t="str">
            <v>198-10</v>
          </cell>
          <cell r="C3041" t="str">
            <v>壁 せっこうﾎﾞｰﾄﾞ張り</v>
          </cell>
          <cell r="E3041" t="str">
            <v>厚12.5mm 不燃 下地張り</v>
          </cell>
          <cell r="G3041" t="str">
            <v>㎡</v>
          </cell>
        </row>
        <row r="3042">
          <cell r="B3042" t="str">
            <v>198-11</v>
          </cell>
          <cell r="C3042" t="str">
            <v>壁 せっこうﾎﾞｰﾄﾞ張り</v>
          </cell>
          <cell r="E3042" t="str">
            <v>厚12.5mm 不燃 突付けV目地 GL工法</v>
          </cell>
          <cell r="G3042" t="str">
            <v>㎡</v>
          </cell>
        </row>
        <row r="3043">
          <cell r="B3043" t="str">
            <v>198-12</v>
          </cell>
          <cell r="C3043" t="str">
            <v>壁 せっこうﾎﾞｰﾄﾞ張り</v>
          </cell>
          <cell r="E3043" t="str">
            <v>厚12.5m 不燃 下地張り GL工法</v>
          </cell>
          <cell r="G3043" t="str">
            <v>㎡</v>
          </cell>
        </row>
        <row r="3044">
          <cell r="B3044" t="str">
            <v>198-13</v>
          </cell>
          <cell r="C3044" t="str">
            <v>壁 せっこうﾎﾞｰﾄﾞ張り</v>
          </cell>
          <cell r="E3044" t="str">
            <v>厚15.0mm 不燃 突付け</v>
          </cell>
          <cell r="G3044" t="str">
            <v>㎡</v>
          </cell>
        </row>
        <row r="3045">
          <cell r="B3045" t="str">
            <v>198-14</v>
          </cell>
          <cell r="C3045" t="str">
            <v>壁 せっこうﾎﾞｰﾄﾞ張り</v>
          </cell>
          <cell r="E3045" t="str">
            <v>厚15.0mm 不燃 突付けV目地</v>
          </cell>
          <cell r="G3045" t="str">
            <v>㎡</v>
          </cell>
        </row>
        <row r="3046">
          <cell r="B3046" t="str">
            <v>198-15</v>
          </cell>
          <cell r="C3046" t="str">
            <v>壁 せっこうﾎﾞｰﾄﾞ張り</v>
          </cell>
          <cell r="E3046" t="str">
            <v>厚15.0mm 不燃 目透かし</v>
          </cell>
          <cell r="G3046" t="str">
            <v>㎡</v>
          </cell>
        </row>
        <row r="3047">
          <cell r="B3047" t="str">
            <v>198-16</v>
          </cell>
          <cell r="C3047" t="str">
            <v>壁 せっこうﾎﾞｰﾄﾞ張り</v>
          </cell>
          <cell r="E3047" t="str">
            <v>厚15.0mm 不燃 下地張り</v>
          </cell>
          <cell r="G3047" t="str">
            <v>㎡</v>
          </cell>
        </row>
        <row r="3048">
          <cell r="B3048" t="str">
            <v>198-17</v>
          </cell>
          <cell r="C3048" t="str">
            <v>壁 せっこうﾎﾞｰﾄﾞ張り</v>
          </cell>
          <cell r="E3048" t="str">
            <v>厚15.0mm 不燃 突付け GL工法</v>
          </cell>
          <cell r="G3048" t="str">
            <v>㎡</v>
          </cell>
        </row>
        <row r="3049">
          <cell r="B3049" t="str">
            <v>198-18</v>
          </cell>
          <cell r="C3049" t="str">
            <v>壁 せっこうﾎﾞｰﾄﾞ張り</v>
          </cell>
          <cell r="E3049" t="str">
            <v>厚15.0mm 不燃 突付けV目地 GL工法</v>
          </cell>
          <cell r="G3049" t="str">
            <v>㎡</v>
          </cell>
        </row>
        <row r="3050">
          <cell r="B3050" t="str">
            <v>198-19</v>
          </cell>
          <cell r="C3050" t="str">
            <v>壁 せっこうﾎﾞｰﾄﾞ張り</v>
          </cell>
          <cell r="E3050" t="str">
            <v>厚15.0m 不燃 下地張り GL工法</v>
          </cell>
          <cell r="G3050" t="str">
            <v>㎡</v>
          </cell>
        </row>
        <row r="3051">
          <cell r="B3051" t="str">
            <v>198-20</v>
          </cell>
          <cell r="C3051" t="str">
            <v>壁 不燃積層せっこうﾎﾞｰﾄﾞ張り</v>
          </cell>
          <cell r="E3051" t="str">
            <v>厚9.5mm 不燃 突付け</v>
          </cell>
          <cell r="G3051" t="str">
            <v>㎡</v>
          </cell>
        </row>
        <row r="3052">
          <cell r="B3052" t="str">
            <v>198-21</v>
          </cell>
          <cell r="C3052" t="str">
            <v>壁 不燃積層せっこうﾎﾞｰﾄﾞ張り</v>
          </cell>
          <cell r="E3052" t="str">
            <v>厚9.5mm 不燃 突付けV目地</v>
          </cell>
          <cell r="G3052" t="str">
            <v>㎡</v>
          </cell>
        </row>
        <row r="3053">
          <cell r="B3053" t="str">
            <v>198-22</v>
          </cell>
          <cell r="C3053" t="str">
            <v>壁 不燃積層せっこうﾎﾞｰﾄﾞ張り</v>
          </cell>
          <cell r="E3053" t="str">
            <v>厚9.5mm 不燃 目透かし</v>
          </cell>
          <cell r="G3053" t="str">
            <v>㎡</v>
          </cell>
        </row>
        <row r="3054">
          <cell r="B3054" t="str">
            <v>198-23</v>
          </cell>
          <cell r="C3054" t="str">
            <v>壁 不燃積層せっこうﾎﾞｰﾄﾞ張り</v>
          </cell>
          <cell r="E3054" t="str">
            <v>厚9.5mm 不燃 下地張り</v>
          </cell>
          <cell r="G3054" t="str">
            <v>㎡</v>
          </cell>
        </row>
        <row r="3055">
          <cell r="B3055" t="str">
            <v>198-24</v>
          </cell>
          <cell r="C3055" t="str">
            <v>壁 不燃積層せっこうﾎﾞｰﾄﾞ張り</v>
          </cell>
          <cell r="E3055" t="str">
            <v>厚9.5mm 不燃 突付け GL工法</v>
          </cell>
          <cell r="G3055" t="str">
            <v>㎡</v>
          </cell>
        </row>
        <row r="3056">
          <cell r="B3056" t="str">
            <v>198-25</v>
          </cell>
          <cell r="C3056" t="str">
            <v>壁 不燃積層せっこうﾎﾞｰﾄﾞ張り</v>
          </cell>
          <cell r="E3056" t="str">
            <v>厚9.5mm 不燃 突付けV目地 GL工法</v>
          </cell>
          <cell r="G3056" t="str">
            <v>㎡</v>
          </cell>
        </row>
        <row r="3057">
          <cell r="B3057" t="str">
            <v>198-26</v>
          </cell>
          <cell r="C3057" t="str">
            <v>壁 不燃積層せっこうﾎﾞｰﾄﾞ張り</v>
          </cell>
          <cell r="E3057" t="str">
            <v>厚9.5m 不燃 下地張り GL工法</v>
          </cell>
          <cell r="G3057" t="str">
            <v>㎡</v>
          </cell>
        </row>
        <row r="3058">
          <cell r="B3058" t="str">
            <v>198-27</v>
          </cell>
          <cell r="C3058" t="str">
            <v>壁 ｼｰｼﾞﾝｸﾞせっこうﾎﾞｰﾄﾞ張り</v>
          </cell>
          <cell r="E3058" t="str">
            <v>厚9.5mm 準不燃 突付け</v>
          </cell>
          <cell r="G3058" t="str">
            <v>㎡</v>
          </cell>
        </row>
        <row r="3059">
          <cell r="B3059" t="str">
            <v>198-28</v>
          </cell>
          <cell r="C3059" t="str">
            <v>壁 ｼｰｼﾞﾝｸﾞせっこうﾎﾞｰﾄﾞ張り</v>
          </cell>
          <cell r="E3059" t="str">
            <v>厚9.5mm 準不燃 突付けV目地</v>
          </cell>
          <cell r="G3059" t="str">
            <v>㎡</v>
          </cell>
        </row>
        <row r="3060">
          <cell r="B3060" t="str">
            <v>198-29</v>
          </cell>
          <cell r="C3060" t="str">
            <v>壁 ｼｰｼﾞﾝｸﾞせっこうﾎﾞｰﾄﾞ張り</v>
          </cell>
          <cell r="E3060" t="str">
            <v>厚9.5mm 準不燃 目透かし</v>
          </cell>
          <cell r="G3060" t="str">
            <v>㎡</v>
          </cell>
        </row>
        <row r="3061">
          <cell r="B3061" t="str">
            <v>198-30</v>
          </cell>
          <cell r="C3061" t="str">
            <v>壁 ｼｰｼﾞﾝｸﾞせっこうﾎﾞｰﾄﾞ張り</v>
          </cell>
          <cell r="E3061" t="str">
            <v>厚9.5mm 準不燃 下地張り</v>
          </cell>
          <cell r="G3061" t="str">
            <v>㎡</v>
          </cell>
        </row>
        <row r="3062">
          <cell r="B3062" t="str">
            <v>198-31</v>
          </cell>
          <cell r="C3062" t="str">
            <v>壁 ｼｰｼﾞﾝｸﾞせっこうﾎﾞｰﾄﾞ張り</v>
          </cell>
          <cell r="E3062" t="str">
            <v>厚9.5mm 準不燃 突付け GL工法</v>
          </cell>
          <cell r="G3062" t="str">
            <v>㎡</v>
          </cell>
        </row>
        <row r="3063">
          <cell r="B3063" t="str">
            <v>198-32</v>
          </cell>
          <cell r="C3063" t="str">
            <v>壁 ｼｰｼﾞﾝｸﾞせっこうﾎﾞｰﾄﾞ張り</v>
          </cell>
          <cell r="E3063" t="str">
            <v>厚9.5mm 準不燃 突付けV目地 GL工法</v>
          </cell>
          <cell r="G3063" t="str">
            <v>㎡</v>
          </cell>
        </row>
        <row r="3064">
          <cell r="B3064" t="str">
            <v>198-33</v>
          </cell>
          <cell r="C3064" t="str">
            <v>壁 ｼｰｼﾞﾝｸﾞせっこうﾎﾞｰﾄﾞ張り</v>
          </cell>
          <cell r="E3064" t="str">
            <v>厚9.5m 準不燃 下地張り GL工法</v>
          </cell>
          <cell r="G3064" t="str">
            <v>㎡</v>
          </cell>
        </row>
        <row r="3065">
          <cell r="B3065" t="str">
            <v>198-34</v>
          </cell>
          <cell r="C3065" t="str">
            <v>壁 ｼｰｼﾞﾝｸﾞせっこうﾎﾞｰﾄﾞ張り</v>
          </cell>
          <cell r="E3065" t="str">
            <v>厚12.5mm 準不燃 突付け</v>
          </cell>
          <cell r="G3065" t="str">
            <v>㎡</v>
          </cell>
        </row>
        <row r="3066">
          <cell r="B3066" t="str">
            <v>198-35</v>
          </cell>
          <cell r="C3066" t="str">
            <v>壁 ｼｰｼﾞﾝｸﾞせっこうﾎﾞｰﾄﾞ張り</v>
          </cell>
          <cell r="E3066" t="str">
            <v>厚12.5mm 準不燃 突付けV目地</v>
          </cell>
          <cell r="G3066" t="str">
            <v>㎡</v>
          </cell>
        </row>
        <row r="3067">
          <cell r="B3067" t="str">
            <v>198-36</v>
          </cell>
          <cell r="C3067" t="str">
            <v>壁 ｼｰｼﾞﾝｸﾞせっこうﾎﾞｰﾄﾞ張り</v>
          </cell>
          <cell r="E3067" t="str">
            <v>厚12.5mm 準不燃 目透かし</v>
          </cell>
          <cell r="G3067" t="str">
            <v>㎡</v>
          </cell>
        </row>
        <row r="3068">
          <cell r="B3068" t="str">
            <v>198-37</v>
          </cell>
          <cell r="C3068" t="str">
            <v>壁 ｼｰｼﾞﾝｸﾞせっこうﾎﾞｰﾄﾞ張り</v>
          </cell>
          <cell r="E3068" t="str">
            <v>厚12.5mm 準不燃 下地張り</v>
          </cell>
          <cell r="G3068" t="str">
            <v>㎡</v>
          </cell>
        </row>
        <row r="3069">
          <cell r="B3069" t="str">
            <v>198-38</v>
          </cell>
          <cell r="C3069" t="str">
            <v>壁 ｼｰｼﾞﾝｸﾞせっこうﾎﾞｰﾄﾞ張り</v>
          </cell>
          <cell r="E3069" t="str">
            <v>厚12.5mm 準不燃 突付け GL工法</v>
          </cell>
          <cell r="G3069" t="str">
            <v>㎡</v>
          </cell>
        </row>
        <row r="3070">
          <cell r="B3070" t="str">
            <v>198-39</v>
          </cell>
          <cell r="C3070" t="str">
            <v>壁 ｼｰｼﾞﾝｸﾞせっこうﾎﾞｰﾄﾞ張り</v>
          </cell>
          <cell r="E3070" t="str">
            <v>厚12.5mm 準不燃 突付けV目地 GL工法</v>
          </cell>
          <cell r="G3070" t="str">
            <v>㎡</v>
          </cell>
        </row>
        <row r="3071">
          <cell r="B3071" t="str">
            <v>198-40</v>
          </cell>
          <cell r="C3071" t="str">
            <v>壁 ｼｰｼﾞﾝｸﾞせっこうﾎﾞｰﾄﾞ張り</v>
          </cell>
          <cell r="E3071" t="str">
            <v>厚12.5m 準不燃 下地張り GL工法</v>
          </cell>
          <cell r="G3071" t="str">
            <v>㎡</v>
          </cell>
        </row>
        <row r="3072">
          <cell r="B3072" t="str">
            <v>198-41</v>
          </cell>
        </row>
        <row r="3073">
          <cell r="B3073" t="str">
            <v>198-42</v>
          </cell>
        </row>
        <row r="3074">
          <cell r="B3074" t="str">
            <v>198-43</v>
          </cell>
        </row>
        <row r="3075">
          <cell r="B3075" t="str">
            <v>198-44</v>
          </cell>
        </row>
        <row r="3076">
          <cell r="B3076" t="str">
            <v>198-45</v>
          </cell>
        </row>
        <row r="3077">
          <cell r="B3077" t="str">
            <v>198-46</v>
          </cell>
        </row>
        <row r="3078">
          <cell r="B3078" t="str">
            <v>198-47</v>
          </cell>
        </row>
        <row r="3079">
          <cell r="B3079" t="str">
            <v>198-48</v>
          </cell>
        </row>
        <row r="3080">
          <cell r="B3080" t="str">
            <v>198-49</v>
          </cell>
        </row>
        <row r="3081">
          <cell r="B3081" t="str">
            <v>198-50</v>
          </cell>
        </row>
        <row r="3082">
          <cell r="B3082" t="str">
            <v>199-01</v>
          </cell>
          <cell r="C3082" t="str">
            <v>壁 強化せっこうﾎﾞｰﾄﾞ張り</v>
          </cell>
          <cell r="E3082" t="str">
            <v>厚15.0mm 不燃 突付け</v>
          </cell>
          <cell r="G3082" t="str">
            <v>㎡</v>
          </cell>
        </row>
        <row r="3083">
          <cell r="B3083" t="str">
            <v>199-02</v>
          </cell>
          <cell r="C3083" t="str">
            <v>壁 強化せっこうﾎﾞｰﾄﾞ張り</v>
          </cell>
          <cell r="E3083" t="str">
            <v>厚15.0mm 不燃 下地張り</v>
          </cell>
          <cell r="G3083" t="str">
            <v>㎡</v>
          </cell>
        </row>
        <row r="3084">
          <cell r="B3084" t="str">
            <v>199-03</v>
          </cell>
          <cell r="C3084" t="str">
            <v>壁 強化せっこうﾎﾞｰﾄﾞ張り</v>
          </cell>
          <cell r="E3084" t="str">
            <v>厚21.0mm 不燃 突付け</v>
          </cell>
          <cell r="G3084" t="str">
            <v>㎡</v>
          </cell>
        </row>
        <row r="3085">
          <cell r="B3085" t="str">
            <v>199-04</v>
          </cell>
          <cell r="C3085" t="str">
            <v>壁 強化せっこうﾎﾞｰﾄﾞ張り</v>
          </cell>
          <cell r="E3085" t="str">
            <v>厚21.0mm 不燃 下地張り</v>
          </cell>
          <cell r="G3085" t="str">
            <v>㎡</v>
          </cell>
        </row>
        <row r="3086">
          <cell r="B3086" t="str">
            <v>199-05</v>
          </cell>
          <cell r="C3086" t="str">
            <v>壁 吸音用穴あきせっこうﾎﾞｰﾄﾞ張り</v>
          </cell>
          <cell r="E3086" t="str">
            <v>厚9.5mm 準不燃 不燃紙裏打ち 突付け 穴φ6-22</v>
          </cell>
          <cell r="G3086" t="str">
            <v>㎡</v>
          </cell>
        </row>
        <row r="3087">
          <cell r="B3087" t="str">
            <v>199-06</v>
          </cell>
          <cell r="C3087" t="str">
            <v>壁 せっこうﾗｽﾎﾞｰﾄﾞ張り</v>
          </cell>
          <cell r="E3087" t="str">
            <v>厚9.5mm 下地張り</v>
          </cell>
          <cell r="G3087" t="str">
            <v>㎡</v>
          </cell>
        </row>
        <row r="3088">
          <cell r="B3088" t="str">
            <v>199-07</v>
          </cell>
          <cell r="C3088" t="str">
            <v>壁 けい酸ｶﾙｼｳﾑ板張り</v>
          </cell>
          <cell r="E3088" t="str">
            <v>厚5.0mm 不燃 突付け ﾀｲﾌﾟ2､無石綿､0.8FK</v>
          </cell>
          <cell r="G3088" t="str">
            <v>㎡</v>
          </cell>
        </row>
        <row r="3089">
          <cell r="B3089" t="str">
            <v>199-08</v>
          </cell>
          <cell r="C3089" t="str">
            <v>壁 けい酸ｶﾙｼｳﾑ板張り</v>
          </cell>
          <cell r="E3089" t="str">
            <v>厚5.0mm 不燃 目透かし ﾀｲﾌﾟ2､無石綿､0.8FK</v>
          </cell>
          <cell r="G3089" t="str">
            <v>㎡</v>
          </cell>
        </row>
        <row r="3090">
          <cell r="B3090" t="str">
            <v>199-09</v>
          </cell>
          <cell r="C3090" t="str">
            <v>壁 けい酸ｶﾙｼｳﾑ板張り</v>
          </cell>
          <cell r="E3090" t="str">
            <v>厚5.0mm 不燃 下地張り ﾀｲﾌﾟ2､無石綿､0.8FK</v>
          </cell>
          <cell r="G3090" t="str">
            <v>㎡</v>
          </cell>
        </row>
        <row r="3091">
          <cell r="B3091" t="str">
            <v>199-10</v>
          </cell>
          <cell r="C3091" t="str">
            <v>壁 けい酸ｶﾙｼｳﾑ板張り</v>
          </cell>
          <cell r="E3091" t="str">
            <v>厚6.0mm 不燃 突付け ﾀｲﾌﾟ2､無石綿､0.8FK</v>
          </cell>
          <cell r="G3091" t="str">
            <v>㎡</v>
          </cell>
        </row>
        <row r="3092">
          <cell r="B3092" t="str">
            <v>199-11</v>
          </cell>
          <cell r="C3092" t="str">
            <v>壁 けい酸ｶﾙｼｳﾑ板張り</v>
          </cell>
          <cell r="E3092" t="str">
            <v>厚6.0mm 不燃 目透かし ﾀｲﾌﾟ2､無石綿､0.8FK</v>
          </cell>
          <cell r="G3092" t="str">
            <v>㎡</v>
          </cell>
        </row>
        <row r="3093">
          <cell r="B3093" t="str">
            <v>199-12</v>
          </cell>
          <cell r="C3093" t="str">
            <v>壁 けい酸ｶﾙｼｳﾑ板張り</v>
          </cell>
          <cell r="E3093" t="str">
            <v>厚6.0mm 不燃 下地張り ﾀｲﾌﾟ2､無石綿､0.8FK</v>
          </cell>
          <cell r="G3093" t="str">
            <v>㎡</v>
          </cell>
        </row>
        <row r="3094">
          <cell r="B3094" t="str">
            <v>199-13</v>
          </cell>
          <cell r="C3094" t="str">
            <v>壁 けい酸ｶﾙｼｳﾑ板張り</v>
          </cell>
          <cell r="E3094" t="str">
            <v>厚8.0mm 不燃 下地張り ﾀｲﾌﾟ2､無石綿､0.8FK</v>
          </cell>
          <cell r="G3094" t="str">
            <v>㎡</v>
          </cell>
        </row>
        <row r="3095">
          <cell r="B3095" t="str">
            <v>199-14</v>
          </cell>
          <cell r="C3095" t="str">
            <v>壁 けい酸ｶﾙｼｳﾑ板張り</v>
          </cell>
          <cell r="E3095" t="str">
            <v>厚10.0mm 不燃 突付け ﾀｲﾌﾟ2､無石綿､0.8FK</v>
          </cell>
          <cell r="G3095" t="str">
            <v>㎡</v>
          </cell>
        </row>
        <row r="3096">
          <cell r="B3096" t="str">
            <v>199-15</v>
          </cell>
          <cell r="C3096" t="str">
            <v>壁 けい酸ｶﾙｼｳﾑ板張り</v>
          </cell>
          <cell r="E3096" t="str">
            <v>厚10.0mm 不燃 目透かし ﾀｲﾌﾟ2､無石綿､0.8FK</v>
          </cell>
          <cell r="G3096" t="str">
            <v>㎡</v>
          </cell>
        </row>
        <row r="3097">
          <cell r="B3097" t="str">
            <v>199-16</v>
          </cell>
          <cell r="C3097" t="str">
            <v>壁 けい酸ｶﾙｼｳﾑ板張り</v>
          </cell>
          <cell r="E3097" t="str">
            <v>厚10.0mm 不燃 下地張り ﾀｲﾌﾟ2､無石綿､0.8FK</v>
          </cell>
          <cell r="G3097" t="str">
            <v>㎡</v>
          </cell>
        </row>
        <row r="3098">
          <cell r="B3098" t="str">
            <v>199-17</v>
          </cell>
          <cell r="C3098" t="str">
            <v>壁 けい酸ｶﾙｼｳﾑ板張り</v>
          </cell>
          <cell r="E3098" t="str">
            <v>厚12.0mm 不燃 突付け ﾀｲﾌﾟ2､無石綿､0.8FK</v>
          </cell>
          <cell r="G3098" t="str">
            <v>㎡</v>
          </cell>
        </row>
        <row r="3099">
          <cell r="B3099" t="str">
            <v>199-18</v>
          </cell>
          <cell r="C3099" t="str">
            <v>壁 けい酸ｶﾙｼｳﾑ板張り</v>
          </cell>
          <cell r="E3099" t="str">
            <v>厚12.0mm 不燃 目透かし ﾀｲﾌﾟ2､無石綿､0.8FK</v>
          </cell>
          <cell r="G3099" t="str">
            <v>㎡</v>
          </cell>
        </row>
        <row r="3100">
          <cell r="B3100" t="str">
            <v>199-19</v>
          </cell>
          <cell r="C3100" t="str">
            <v>壁 けい酸ｶﾙｼｳﾑ板張り</v>
          </cell>
          <cell r="E3100" t="str">
            <v>厚12.0mm 不燃 下地張り ﾀｲﾌﾟ2､無石綿､0.8FK</v>
          </cell>
          <cell r="G3100" t="str">
            <v>㎡</v>
          </cell>
        </row>
        <row r="3101">
          <cell r="B3101" t="str">
            <v>199-20</v>
          </cell>
          <cell r="C3101" t="str">
            <v>天井 せっこうﾎﾞｰﾄﾞ張り</v>
          </cell>
          <cell r="E3101" t="str">
            <v>厚9.5mm 準不燃 突付け</v>
          </cell>
          <cell r="G3101" t="str">
            <v>㎡</v>
          </cell>
        </row>
        <row r="3102">
          <cell r="B3102" t="str">
            <v>199-21</v>
          </cell>
          <cell r="C3102" t="str">
            <v>天井 せっこうﾎﾞｰﾄﾞ張り</v>
          </cell>
          <cell r="E3102" t="str">
            <v>厚9.5mm 準不燃 目透かし</v>
          </cell>
          <cell r="G3102" t="str">
            <v>㎡</v>
          </cell>
        </row>
        <row r="3103">
          <cell r="B3103" t="str">
            <v>199-22</v>
          </cell>
          <cell r="C3103" t="str">
            <v>天井 せっこうﾎﾞｰﾄﾞ張り</v>
          </cell>
          <cell r="E3103" t="str">
            <v>厚9.5mm 準不燃 下地張り</v>
          </cell>
          <cell r="G3103" t="str">
            <v>㎡</v>
          </cell>
        </row>
        <row r="3104">
          <cell r="B3104" t="str">
            <v>199-23</v>
          </cell>
          <cell r="C3104" t="str">
            <v>天井 せっこうﾎﾞｰﾄﾞ張り</v>
          </cell>
          <cell r="E3104" t="str">
            <v>厚12.5mm 準不燃 突付け</v>
          </cell>
          <cell r="G3104" t="str">
            <v>㎡</v>
          </cell>
        </row>
        <row r="3105">
          <cell r="B3105" t="str">
            <v>199-24</v>
          </cell>
          <cell r="C3105" t="str">
            <v>天井 せっこうﾎﾞｰﾄﾞ張り</v>
          </cell>
          <cell r="E3105" t="str">
            <v>厚12.5mm 準不燃 目透かし</v>
          </cell>
          <cell r="G3105" t="str">
            <v>㎡</v>
          </cell>
        </row>
        <row r="3106">
          <cell r="B3106" t="str">
            <v>199-25</v>
          </cell>
          <cell r="C3106" t="str">
            <v>天井 せっこうﾎﾞｰﾄﾞ張り</v>
          </cell>
          <cell r="E3106" t="str">
            <v>厚12.5mm 準不燃 下地張り</v>
          </cell>
          <cell r="G3106" t="str">
            <v>㎡</v>
          </cell>
        </row>
        <row r="3107">
          <cell r="B3107" t="str">
            <v>199-26</v>
          </cell>
          <cell r="C3107" t="str">
            <v>天井 不燃積層せっこうﾎﾞｰﾄﾞ張り</v>
          </cell>
          <cell r="E3107" t="str">
            <v>厚9.5mm 不燃 目透かし</v>
          </cell>
          <cell r="G3107" t="str">
            <v>㎡</v>
          </cell>
        </row>
        <row r="3108">
          <cell r="B3108" t="str">
            <v>199-27</v>
          </cell>
          <cell r="C3108" t="str">
            <v>天井 不燃積層せっこうﾎﾞｰﾄﾞ張り</v>
          </cell>
          <cell r="E3108" t="str">
            <v>厚9.5mm 不燃 下地張り</v>
          </cell>
          <cell r="G3108" t="str">
            <v>㎡</v>
          </cell>
        </row>
        <row r="3109">
          <cell r="B3109" t="str">
            <v>199-28</v>
          </cell>
          <cell r="C3109" t="str">
            <v>天井 吸音用穴あきせっこうﾎﾞｰﾄﾞ張り</v>
          </cell>
          <cell r="E3109" t="str">
            <v>厚9.5mm 準不燃 不燃紙裏打ち 突付け 穴φ6-22</v>
          </cell>
          <cell r="G3109" t="str">
            <v>㎡</v>
          </cell>
        </row>
        <row r="3110">
          <cell r="B3110" t="str">
            <v>199-29</v>
          </cell>
          <cell r="C3110" t="str">
            <v>天井 ｼｰｼﾞﾝｸﾞせっこうﾎﾞｰﾄﾞ張り</v>
          </cell>
          <cell r="E3110" t="str">
            <v>厚9.5mm 準不燃 突付け</v>
          </cell>
          <cell r="G3110" t="str">
            <v>㎡</v>
          </cell>
        </row>
        <row r="3111">
          <cell r="B3111" t="str">
            <v>199-30</v>
          </cell>
          <cell r="C3111" t="str">
            <v>天井 ｼｰｼﾞﾝｸﾞせっこうﾎﾞｰﾄﾞ張り</v>
          </cell>
          <cell r="E3111" t="str">
            <v>厚9.5mm 準不燃 目透かし</v>
          </cell>
          <cell r="G3111" t="str">
            <v>㎡</v>
          </cell>
        </row>
        <row r="3112">
          <cell r="B3112" t="str">
            <v>199-31</v>
          </cell>
          <cell r="C3112" t="str">
            <v>天井 ｼｰｼﾞﾝｸﾞせっこうﾎﾞｰﾄﾞ張り</v>
          </cell>
          <cell r="E3112" t="str">
            <v>厚9.5mm 準不燃 下地張り</v>
          </cell>
          <cell r="G3112" t="str">
            <v>㎡</v>
          </cell>
        </row>
        <row r="3113">
          <cell r="B3113" t="str">
            <v>199-32</v>
          </cell>
          <cell r="C3113" t="str">
            <v>天井 ｼｰｼﾞﾝｸﾞせっこうﾎﾞｰﾄﾞ張り</v>
          </cell>
          <cell r="E3113" t="str">
            <v>厚12.5mm 準不燃 突付け</v>
          </cell>
          <cell r="G3113" t="str">
            <v>㎡</v>
          </cell>
        </row>
        <row r="3114">
          <cell r="B3114" t="str">
            <v>199-33</v>
          </cell>
          <cell r="C3114" t="str">
            <v>天井 ｼｰｼﾞﾝｸﾞせっこうﾎﾞｰﾄﾞ張り</v>
          </cell>
          <cell r="E3114" t="str">
            <v>厚12.5mm 準不燃 目透かし</v>
          </cell>
          <cell r="G3114" t="str">
            <v>㎡</v>
          </cell>
        </row>
        <row r="3115">
          <cell r="B3115" t="str">
            <v>199-34</v>
          </cell>
          <cell r="C3115" t="str">
            <v>天井 ｼｰｼﾞﾝｸﾞせっこうﾎﾞｰﾄﾞ張り</v>
          </cell>
          <cell r="E3115" t="str">
            <v>厚12.5mm 準不燃 下地張り</v>
          </cell>
          <cell r="G3115" t="str">
            <v>㎡</v>
          </cell>
        </row>
        <row r="3116">
          <cell r="B3116" t="str">
            <v>199-35</v>
          </cell>
          <cell r="C3116" t="str">
            <v>天井 化粧せっこうﾎﾞｰﾄﾞ張り</v>
          </cell>
          <cell r="E3116" t="str">
            <v>厚9.5mm 準不燃 突付け ﾄﾗﾊﾞｰﾁﾝ</v>
          </cell>
          <cell r="G3116" t="str">
            <v>㎡</v>
          </cell>
        </row>
        <row r="3117">
          <cell r="B3117" t="str">
            <v>199-36</v>
          </cell>
        </row>
        <row r="3118">
          <cell r="B3118" t="str">
            <v>199-37</v>
          </cell>
        </row>
        <row r="3119">
          <cell r="B3119" t="str">
            <v>199-38</v>
          </cell>
        </row>
        <row r="3120">
          <cell r="B3120" t="str">
            <v>199-39</v>
          </cell>
        </row>
        <row r="3121">
          <cell r="B3121" t="str">
            <v>199-40</v>
          </cell>
        </row>
        <row r="3122">
          <cell r="B3122" t="str">
            <v>199-41</v>
          </cell>
        </row>
        <row r="3123">
          <cell r="B3123" t="str">
            <v>199-42</v>
          </cell>
        </row>
        <row r="3124">
          <cell r="B3124" t="str">
            <v>199-43</v>
          </cell>
        </row>
        <row r="3125">
          <cell r="B3125" t="str">
            <v>199-44</v>
          </cell>
        </row>
        <row r="3126">
          <cell r="B3126" t="str">
            <v>199-45</v>
          </cell>
        </row>
        <row r="3127">
          <cell r="B3127" t="str">
            <v>199-46</v>
          </cell>
        </row>
        <row r="3128">
          <cell r="B3128" t="str">
            <v>199-47</v>
          </cell>
        </row>
        <row r="3129">
          <cell r="B3129" t="str">
            <v>199-48</v>
          </cell>
        </row>
        <row r="3130">
          <cell r="B3130" t="str">
            <v>199-49</v>
          </cell>
        </row>
        <row r="3131">
          <cell r="B3131" t="str">
            <v>199-50</v>
          </cell>
        </row>
        <row r="3132">
          <cell r="B3132" t="str">
            <v>200-01</v>
          </cell>
          <cell r="C3132" t="str">
            <v>天井 けい酸ｶﾙｼｳﾑ板張り</v>
          </cell>
          <cell r="E3132" t="str">
            <v>厚5.0mm 不燃 突付け ﾀｲﾌﾟ2､無石綿､0.8FK</v>
          </cell>
          <cell r="G3132" t="str">
            <v>㎡</v>
          </cell>
        </row>
        <row r="3133">
          <cell r="B3133" t="str">
            <v>200-02</v>
          </cell>
          <cell r="C3133" t="str">
            <v>天井 けい酸ｶﾙｼｳﾑ板張り</v>
          </cell>
          <cell r="E3133" t="str">
            <v>厚5.0mm 不燃 目透かし ﾀｲﾌﾟ2､無石綿､0.8FK</v>
          </cell>
          <cell r="G3133" t="str">
            <v>㎡</v>
          </cell>
        </row>
        <row r="3134">
          <cell r="B3134" t="str">
            <v>200-03</v>
          </cell>
          <cell r="C3134" t="str">
            <v>天井 けい酸ｶﾙｼｳﾑ板張り</v>
          </cell>
          <cell r="E3134" t="str">
            <v>厚5.0mm 不燃 下地張り ﾀｲﾌﾟ2､無石綿､0.8FK</v>
          </cell>
          <cell r="G3134" t="str">
            <v>㎡</v>
          </cell>
        </row>
        <row r="3135">
          <cell r="B3135" t="str">
            <v>200-04</v>
          </cell>
          <cell r="C3135" t="str">
            <v>天井 けい酸ｶﾙｼｳﾑ板張り</v>
          </cell>
          <cell r="E3135" t="str">
            <v>厚6.0mm 不燃 下地張り ﾀｲﾌﾟ2､無石綿､0.8FK</v>
          </cell>
          <cell r="G3135" t="str">
            <v>㎡</v>
          </cell>
        </row>
        <row r="3136">
          <cell r="B3136" t="str">
            <v>200-05</v>
          </cell>
          <cell r="C3136" t="str">
            <v>天井 けい酸ｶﾙｼｳﾑ板張り</v>
          </cell>
          <cell r="E3136" t="str">
            <v>厚8.0mm 不燃 突付け ﾀｲﾌﾟ2､無石綿､0.8FK</v>
          </cell>
          <cell r="G3136" t="str">
            <v>㎡</v>
          </cell>
        </row>
        <row r="3137">
          <cell r="B3137" t="str">
            <v>200-06</v>
          </cell>
          <cell r="C3137" t="str">
            <v>天井 けい酸ｶﾙｼｳﾑ板張り</v>
          </cell>
          <cell r="E3137" t="str">
            <v>厚8.0mm 不燃 目透かし ﾀｲﾌﾟ2､無石綿､0.8FK</v>
          </cell>
          <cell r="G3137" t="str">
            <v>㎡</v>
          </cell>
        </row>
        <row r="3138">
          <cell r="B3138" t="str">
            <v>200-07</v>
          </cell>
          <cell r="C3138" t="str">
            <v>天井 けい酸ｶﾙｼｳﾑ板張り</v>
          </cell>
          <cell r="E3138" t="str">
            <v>厚8.0mm 不燃 下地張り ﾀｲﾌﾟ2､無石綿､0.8FK</v>
          </cell>
          <cell r="G3138" t="str">
            <v>㎡</v>
          </cell>
        </row>
        <row r="3139">
          <cell r="B3139" t="str">
            <v>200-08</v>
          </cell>
          <cell r="C3139" t="str">
            <v>天井 けい酸ｶﾙｼｳﾑ板張り</v>
          </cell>
          <cell r="E3139" t="str">
            <v>厚10.0mm 不燃 突付け ﾀｲﾌﾟ2､無石綿､0.8FK</v>
          </cell>
          <cell r="G3139" t="str">
            <v>㎡</v>
          </cell>
        </row>
        <row r="3140">
          <cell r="B3140" t="str">
            <v>200-09</v>
          </cell>
          <cell r="C3140" t="str">
            <v>天井 けい酸ｶﾙｼｳﾑ板張り</v>
          </cell>
          <cell r="E3140" t="str">
            <v>厚10.0mm 不燃 目透かし ﾀｲﾌﾟ2､無石綿､0.8FK</v>
          </cell>
          <cell r="G3140" t="str">
            <v>㎡</v>
          </cell>
        </row>
        <row r="3141">
          <cell r="B3141" t="str">
            <v>200-10</v>
          </cell>
          <cell r="C3141" t="str">
            <v>天井 けい酸ｶﾙｼｳﾑ板張り</v>
          </cell>
          <cell r="E3141" t="str">
            <v>厚10.0mm 不燃 下地張り ﾀｲﾌﾟ2､無石綿､0.8FK</v>
          </cell>
          <cell r="G3141" t="str">
            <v>㎡</v>
          </cell>
        </row>
        <row r="3142">
          <cell r="B3142" t="str">
            <v>200-11</v>
          </cell>
          <cell r="C3142" t="str">
            <v>天井 けい酸ｶﾙｼｳﾑ板張り</v>
          </cell>
          <cell r="E3142" t="str">
            <v>厚12.0mm 不燃 突付け ﾀｲﾌﾟ2､無石綿､0.8FK</v>
          </cell>
          <cell r="G3142" t="str">
            <v>㎡</v>
          </cell>
        </row>
        <row r="3143">
          <cell r="B3143" t="str">
            <v>200-12</v>
          </cell>
          <cell r="C3143" t="str">
            <v>天井 けい酸ｶﾙｼｳﾑ板張り</v>
          </cell>
          <cell r="E3143" t="str">
            <v>厚12.0mm 不燃 目透かし ﾀｲﾌﾟ2､無石綿､0.8FK</v>
          </cell>
          <cell r="G3143" t="str">
            <v>㎡</v>
          </cell>
        </row>
        <row r="3144">
          <cell r="B3144" t="str">
            <v>200-13</v>
          </cell>
          <cell r="C3144" t="str">
            <v>天井 けい酸ｶﾙｼｳﾑ板張り</v>
          </cell>
          <cell r="E3144" t="str">
            <v>厚12.0mm 不燃 下地張り ﾀｲﾌﾟ2､無石綿､0.8FK</v>
          </cell>
          <cell r="G3144" t="str">
            <v>㎡</v>
          </cell>
        </row>
        <row r="3145">
          <cell r="B3145" t="str">
            <v>200-14</v>
          </cell>
          <cell r="C3145" t="str">
            <v>天井 ﾛｯｸｳｰﾙ吸音板張り(内部用)</v>
          </cell>
          <cell r="E3145" t="str">
            <v>厚9.0mm 不燃 ﾌﾗｯﾄﾀｲﾌﾟ 下地せっこうﾎﾞｰﾄﾞ厚9.5mm共</v>
          </cell>
          <cell r="G3145" t="str">
            <v>㎡</v>
          </cell>
        </row>
        <row r="3146">
          <cell r="B3146" t="str">
            <v>200-15</v>
          </cell>
          <cell r="C3146" t="str">
            <v>天井 ﾛｯｸｳｰﾙ吸音板張り(内部用)</v>
          </cell>
          <cell r="E3146" t="str">
            <v>厚12.0mm 不燃 ﾌﾗｯﾄﾀｲﾌﾟ 下地不燃積層せっこうﾎﾞｰﾄﾞ厚9.5mm共</v>
          </cell>
          <cell r="G3146" t="str">
            <v>㎡</v>
          </cell>
        </row>
        <row r="3147">
          <cell r="B3147" t="str">
            <v>200-16</v>
          </cell>
          <cell r="C3147" t="str">
            <v>天井 ﾛｯｸｳｰﾙ吸音板張り(内部用)</v>
          </cell>
          <cell r="E3147" t="str">
            <v>厚12.0mm 不燃 ﾌﾗｯﾄﾀｲﾌﾟ 下地せっこうﾎﾞｰﾄﾞ厚9.5mm共</v>
          </cell>
          <cell r="G3147" t="str">
            <v>㎡</v>
          </cell>
        </row>
        <row r="3148">
          <cell r="B3148" t="str">
            <v>200-17</v>
          </cell>
          <cell r="C3148" t="str">
            <v>天井 ﾛｯｸｳｰﾙ吸音板張り(内部用)</v>
          </cell>
          <cell r="E3148" t="str">
            <v>厚9.0mm 準不燃 ﾌﾗｯﾄﾀｲﾌﾟ</v>
          </cell>
          <cell r="G3148" t="str">
            <v>㎡</v>
          </cell>
        </row>
        <row r="3149">
          <cell r="B3149" t="str">
            <v>200-18</v>
          </cell>
          <cell r="C3149" t="str">
            <v>天井 ﾛｯｸｳｰﾙ吸音板張り(内部用)</v>
          </cell>
          <cell r="E3149" t="str">
            <v>厚12.0mm 不燃 ﾌﾗｯﾄﾀｲﾌﾟ</v>
          </cell>
          <cell r="G3149" t="str">
            <v>㎡</v>
          </cell>
        </row>
        <row r="3150">
          <cell r="B3150" t="str">
            <v>200-19</v>
          </cell>
          <cell r="C3150" t="str">
            <v>天井 ﾛｯｸｳｰﾙ吸音板張り(外部用)</v>
          </cell>
          <cell r="E3150" t="str">
            <v>厚9.0mm 不燃 ﾌﾗｯﾄﾀｲﾌﾟ 下地ｼｰｼﾞﾝｸﾞせっこうﾎﾞｰﾄﾞ厚9.5mm共</v>
          </cell>
          <cell r="G3150" t="str">
            <v>㎡</v>
          </cell>
        </row>
        <row r="3151">
          <cell r="B3151" t="str">
            <v>200-20</v>
          </cell>
          <cell r="C3151" t="str">
            <v>天井 ﾛｯｸｳｰﾙ吸音板張り(外部用)</v>
          </cell>
          <cell r="E3151" t="str">
            <v>厚12.0mm 不燃 ﾌﾗｯﾄﾀｲﾌﾟ 下地ｼｰｼﾞﾝｸﾞせっこうﾎﾞｰﾄﾞ厚9.5mm共</v>
          </cell>
          <cell r="G3151" t="str">
            <v>㎡</v>
          </cell>
        </row>
        <row r="3152">
          <cell r="B3152" t="str">
            <v>200-21</v>
          </cell>
          <cell r="C3152" t="str">
            <v>天井 ﾛｯｸｳｰﾙ吸音板張り(内部用)</v>
          </cell>
          <cell r="E3152" t="str">
            <v>厚12.0mm 不燃 凸凹ﾀｲﾌﾟ 下地せっこうﾎﾞｰﾄﾞ厚9.5mm共</v>
          </cell>
          <cell r="G3152" t="str">
            <v>㎡</v>
          </cell>
        </row>
        <row r="3153">
          <cell r="B3153" t="str">
            <v>200-22</v>
          </cell>
          <cell r="C3153" t="str">
            <v>天井 ﾛｯｸｳｰﾙ吸音板張り(内部用)</v>
          </cell>
          <cell r="E3153" t="str">
            <v>厚15.0mm 不燃 凸凹ﾀｲﾌﾟ 下地不燃積層せっこうﾎﾞｰﾄﾞ厚9.5mm共</v>
          </cell>
          <cell r="G3153" t="str">
            <v>㎡</v>
          </cell>
        </row>
        <row r="3154">
          <cell r="B3154" t="str">
            <v>200-23</v>
          </cell>
          <cell r="C3154" t="str">
            <v>天井 ﾛｯｸｳｰﾙ吸音板張り(内部用)</v>
          </cell>
          <cell r="E3154" t="str">
            <v>厚15.0mm 不燃 凸凹ﾀｲﾌﾟ 下地せっこうﾎﾞｰﾄﾞ厚9.5mm共</v>
          </cell>
          <cell r="G3154" t="str">
            <v>㎡</v>
          </cell>
        </row>
        <row r="3155">
          <cell r="B3155" t="str">
            <v>200-24</v>
          </cell>
          <cell r="C3155" t="str">
            <v>天井 ﾛｯｸｳｰﾙ吸音板張り(内部用)</v>
          </cell>
          <cell r="E3155" t="str">
            <v>厚19.0mm 不燃 凸凹ﾀｲﾌﾟ 下地不燃積層せっこうﾎﾞｰﾄﾞ厚9.5mm共</v>
          </cell>
          <cell r="G3155" t="str">
            <v>㎡</v>
          </cell>
        </row>
        <row r="3156">
          <cell r="B3156" t="str">
            <v>200-25</v>
          </cell>
          <cell r="C3156" t="str">
            <v>天井 ﾛｯｸｳｰﾙ吸音板張り(内部用)</v>
          </cell>
          <cell r="E3156" t="str">
            <v>厚19.0mm 不燃 凸凹ﾀｲﾌﾟ 下地せっこうﾎﾞｰﾄﾞ厚9.5mm共</v>
          </cell>
          <cell r="G3156" t="str">
            <v>㎡</v>
          </cell>
        </row>
        <row r="3157">
          <cell r="B3157" t="str">
            <v>200-26</v>
          </cell>
          <cell r="C3157" t="str">
            <v>天井 ﾛｯｸｳｰﾙ吸音板張り(外部用)</v>
          </cell>
          <cell r="E3157" t="str">
            <v>厚12.0mm 不燃 凸凹ﾀｲﾌﾟ 下地ｼｰｼﾞﾝｸﾞせっこうﾎﾞｰﾄﾞ厚9.5mm共</v>
          </cell>
          <cell r="G3157" t="str">
            <v>㎡</v>
          </cell>
        </row>
        <row r="3158">
          <cell r="B3158" t="str">
            <v>200-27</v>
          </cell>
          <cell r="C3158" t="str">
            <v>天井 ﾛｯｸｳｰﾙ吸音板張り(外部用)</v>
          </cell>
          <cell r="E3158" t="str">
            <v>厚15.0mm 不燃 凸凹ﾀｲﾌﾟ 下地ｼｰｼﾞﾝｸﾞせっこうﾎﾞｰﾄﾞ厚9.5mm共</v>
          </cell>
          <cell r="G3158" t="str">
            <v>㎡</v>
          </cell>
        </row>
        <row r="3159">
          <cell r="B3159" t="str">
            <v>200-28</v>
          </cell>
        </row>
        <row r="3160">
          <cell r="B3160" t="str">
            <v>200-29</v>
          </cell>
        </row>
        <row r="3161">
          <cell r="B3161" t="str">
            <v>200-30</v>
          </cell>
        </row>
        <row r="3162">
          <cell r="B3162" t="str">
            <v>200-31</v>
          </cell>
        </row>
        <row r="3163">
          <cell r="B3163" t="str">
            <v>200-32</v>
          </cell>
        </row>
        <row r="3164">
          <cell r="B3164" t="str">
            <v>200-33</v>
          </cell>
        </row>
        <row r="3165">
          <cell r="B3165" t="str">
            <v>200-34</v>
          </cell>
        </row>
        <row r="3166">
          <cell r="B3166" t="str">
            <v>200-35</v>
          </cell>
        </row>
        <row r="3167">
          <cell r="B3167" t="str">
            <v>200-36</v>
          </cell>
        </row>
        <row r="3168">
          <cell r="B3168" t="str">
            <v>200-37</v>
          </cell>
        </row>
        <row r="3169">
          <cell r="B3169" t="str">
            <v>200-38</v>
          </cell>
        </row>
        <row r="3170">
          <cell r="B3170" t="str">
            <v>200-39</v>
          </cell>
        </row>
        <row r="3171">
          <cell r="B3171" t="str">
            <v>200-40</v>
          </cell>
        </row>
        <row r="3172">
          <cell r="B3172" t="str">
            <v>200-41</v>
          </cell>
        </row>
        <row r="3173">
          <cell r="B3173" t="str">
            <v>200-42</v>
          </cell>
        </row>
        <row r="3174">
          <cell r="B3174" t="str">
            <v>200-43</v>
          </cell>
        </row>
        <row r="3175">
          <cell r="B3175" t="str">
            <v>200-44</v>
          </cell>
        </row>
        <row r="3176">
          <cell r="B3176" t="str">
            <v>200-45</v>
          </cell>
        </row>
        <row r="3177">
          <cell r="B3177" t="str">
            <v>200-46</v>
          </cell>
        </row>
        <row r="3178">
          <cell r="B3178" t="str">
            <v>200-47</v>
          </cell>
        </row>
        <row r="3179">
          <cell r="B3179" t="str">
            <v>200-48</v>
          </cell>
        </row>
        <row r="3180">
          <cell r="B3180" t="str">
            <v>200-49</v>
          </cell>
        </row>
        <row r="3181">
          <cell r="B3181" t="str">
            <v>200-50</v>
          </cell>
        </row>
        <row r="3182">
          <cell r="B3182">
            <v>102803</v>
          </cell>
          <cell r="C3182" t="str">
            <v>PHC 杭</v>
          </cell>
          <cell r="E3182" t="str">
            <v>300mm×60mm×4.0m（A種）</v>
          </cell>
          <cell r="G3182" t="str">
            <v>本</v>
          </cell>
        </row>
        <row r="3183">
          <cell r="B3183">
            <v>102804</v>
          </cell>
          <cell r="C3183" t="str">
            <v>PHC 杭</v>
          </cell>
          <cell r="E3183" t="str">
            <v>300mm×60mm×4.0m（B種）</v>
          </cell>
          <cell r="G3183" t="str">
            <v>本</v>
          </cell>
        </row>
        <row r="3184">
          <cell r="B3184">
            <v>102805</v>
          </cell>
          <cell r="C3184" t="str">
            <v>PHC 杭</v>
          </cell>
          <cell r="E3184" t="str">
            <v>300mm×60mm×5.0m（A種）</v>
          </cell>
          <cell r="G3184" t="str">
            <v>本</v>
          </cell>
        </row>
        <row r="3185">
          <cell r="B3185">
            <v>102806</v>
          </cell>
          <cell r="C3185" t="str">
            <v>PHC 杭</v>
          </cell>
          <cell r="E3185" t="str">
            <v>300mm×60mm×5.0m（B種）</v>
          </cell>
          <cell r="G3185" t="str">
            <v>本</v>
          </cell>
        </row>
        <row r="3186">
          <cell r="B3186">
            <v>102807</v>
          </cell>
          <cell r="C3186" t="str">
            <v>PHC 杭</v>
          </cell>
          <cell r="E3186" t="str">
            <v>300mm×60mm×6.0m（A種）</v>
          </cell>
          <cell r="G3186" t="str">
            <v>本</v>
          </cell>
        </row>
        <row r="3187">
          <cell r="B3187">
            <v>102808</v>
          </cell>
          <cell r="C3187" t="str">
            <v>PHC 杭</v>
          </cell>
          <cell r="E3187" t="str">
            <v>300mm×60mm×6.0m（B種）</v>
          </cell>
          <cell r="G3187" t="str">
            <v>本</v>
          </cell>
        </row>
        <row r="3188">
          <cell r="B3188">
            <v>102809</v>
          </cell>
          <cell r="C3188" t="str">
            <v>PHC 杭</v>
          </cell>
          <cell r="E3188" t="str">
            <v>300mm×60mm×7.0m（A種）</v>
          </cell>
          <cell r="G3188" t="str">
            <v>本</v>
          </cell>
        </row>
        <row r="3189">
          <cell r="B3189">
            <v>102810</v>
          </cell>
          <cell r="C3189" t="str">
            <v>PHC 杭</v>
          </cell>
          <cell r="E3189" t="str">
            <v>300mm×60mm×7.0m（B種）</v>
          </cell>
          <cell r="G3189" t="str">
            <v>本</v>
          </cell>
        </row>
        <row r="3190">
          <cell r="B3190">
            <v>102811</v>
          </cell>
          <cell r="C3190" t="str">
            <v>PHC 杭</v>
          </cell>
          <cell r="E3190" t="str">
            <v>300mm×60mm×8.0m（A種）</v>
          </cell>
          <cell r="G3190" t="str">
            <v>本</v>
          </cell>
        </row>
        <row r="3191">
          <cell r="B3191">
            <v>102812</v>
          </cell>
          <cell r="C3191" t="str">
            <v>PHC 杭</v>
          </cell>
          <cell r="E3191" t="str">
            <v>300mm×60mm×8.0m（B種）</v>
          </cell>
          <cell r="G3191" t="str">
            <v>本</v>
          </cell>
        </row>
        <row r="3192">
          <cell r="B3192">
            <v>102813</v>
          </cell>
          <cell r="C3192" t="str">
            <v>PHC 杭</v>
          </cell>
          <cell r="E3192" t="str">
            <v>300mm×60mm×9.0m（A種）</v>
          </cell>
          <cell r="G3192" t="str">
            <v>本</v>
          </cell>
        </row>
        <row r="3193">
          <cell r="B3193">
            <v>102814</v>
          </cell>
          <cell r="C3193" t="str">
            <v>PHC 杭</v>
          </cell>
          <cell r="E3193" t="str">
            <v>300mm×60mm×9.0m（B種）</v>
          </cell>
          <cell r="G3193" t="str">
            <v>本</v>
          </cell>
        </row>
        <row r="3194">
          <cell r="B3194">
            <v>102815</v>
          </cell>
          <cell r="C3194" t="str">
            <v>PHC 杭</v>
          </cell>
          <cell r="E3194" t="str">
            <v>300mm×60mm×10.0m（A種）</v>
          </cell>
          <cell r="G3194" t="str">
            <v>本</v>
          </cell>
        </row>
        <row r="3195">
          <cell r="B3195">
            <v>102816</v>
          </cell>
          <cell r="C3195" t="str">
            <v>PHC 杭</v>
          </cell>
          <cell r="E3195" t="str">
            <v>300mm×60mm×10.0m（B種）</v>
          </cell>
          <cell r="G3195" t="str">
            <v>本</v>
          </cell>
        </row>
        <row r="3196">
          <cell r="B3196">
            <v>102817</v>
          </cell>
          <cell r="C3196" t="str">
            <v>PHC 杭</v>
          </cell>
          <cell r="E3196" t="str">
            <v>300mm×60mm×11.0m（A種）</v>
          </cell>
          <cell r="G3196" t="str">
            <v>本</v>
          </cell>
        </row>
        <row r="3197">
          <cell r="B3197">
            <v>102818</v>
          </cell>
          <cell r="C3197" t="str">
            <v>PHC 杭</v>
          </cell>
          <cell r="E3197" t="str">
            <v>300mm×60mm×11.0m（B種）</v>
          </cell>
          <cell r="G3197" t="str">
            <v>本</v>
          </cell>
        </row>
        <row r="3198">
          <cell r="B3198">
            <v>102819</v>
          </cell>
          <cell r="C3198" t="str">
            <v>PHC 杭</v>
          </cell>
          <cell r="E3198" t="str">
            <v>300mm×60mm×12.0m（A種）</v>
          </cell>
          <cell r="G3198" t="str">
            <v>本</v>
          </cell>
        </row>
        <row r="3199">
          <cell r="B3199">
            <v>102820</v>
          </cell>
          <cell r="C3199" t="str">
            <v>PHC 杭</v>
          </cell>
          <cell r="E3199" t="str">
            <v>300mm×60mm×12.0m（B種）</v>
          </cell>
          <cell r="G3199" t="str">
            <v>本</v>
          </cell>
        </row>
        <row r="3200">
          <cell r="B3200">
            <v>102821</v>
          </cell>
          <cell r="C3200" t="str">
            <v>PHC 杭</v>
          </cell>
          <cell r="E3200" t="str">
            <v>300mm×60mm×13.0m（A種）</v>
          </cell>
          <cell r="G3200" t="str">
            <v>本</v>
          </cell>
        </row>
        <row r="3201">
          <cell r="B3201">
            <v>102822</v>
          </cell>
          <cell r="C3201" t="str">
            <v>PHC 杭</v>
          </cell>
          <cell r="E3201" t="str">
            <v>300mm×60mm×13.0m（B種）</v>
          </cell>
          <cell r="G3201" t="str">
            <v>本</v>
          </cell>
        </row>
        <row r="3202">
          <cell r="B3202">
            <v>102823</v>
          </cell>
          <cell r="C3202" t="str">
            <v>PHC 杭</v>
          </cell>
          <cell r="E3202" t="str">
            <v>350mm×60mm×4.0m（A種）</v>
          </cell>
          <cell r="G3202" t="str">
            <v>本</v>
          </cell>
        </row>
        <row r="3203">
          <cell r="B3203">
            <v>102824</v>
          </cell>
          <cell r="C3203" t="str">
            <v>PHC 杭</v>
          </cell>
          <cell r="E3203" t="str">
            <v>350mm×60mm×4.0m（B種）</v>
          </cell>
          <cell r="G3203" t="str">
            <v>本</v>
          </cell>
        </row>
        <row r="3204">
          <cell r="B3204">
            <v>102901</v>
          </cell>
          <cell r="C3204" t="str">
            <v>PHC 杭</v>
          </cell>
          <cell r="E3204" t="str">
            <v>350mm×60mm×5.0m（A種）</v>
          </cell>
          <cell r="G3204" t="str">
            <v>本</v>
          </cell>
        </row>
        <row r="3205">
          <cell r="B3205">
            <v>102902</v>
          </cell>
          <cell r="C3205" t="str">
            <v>PHC 杭</v>
          </cell>
          <cell r="E3205" t="str">
            <v>350mm×60mm×5.0m（B種）</v>
          </cell>
          <cell r="G3205" t="str">
            <v>本</v>
          </cell>
        </row>
        <row r="3206">
          <cell r="B3206">
            <v>102903</v>
          </cell>
          <cell r="C3206" t="str">
            <v>PHC 杭</v>
          </cell>
          <cell r="E3206" t="str">
            <v>350mm×60mm×6.0m（A種）</v>
          </cell>
          <cell r="G3206" t="str">
            <v>本</v>
          </cell>
        </row>
        <row r="3207">
          <cell r="B3207">
            <v>102904</v>
          </cell>
          <cell r="C3207" t="str">
            <v>PHC 杭</v>
          </cell>
          <cell r="E3207" t="str">
            <v>350mm×60mm×6.0m（B種）</v>
          </cell>
          <cell r="G3207" t="str">
            <v>本</v>
          </cell>
        </row>
        <row r="3208">
          <cell r="B3208">
            <v>102905</v>
          </cell>
          <cell r="C3208" t="str">
            <v>PHC 杭</v>
          </cell>
          <cell r="E3208" t="str">
            <v>350mm×60mm×7.0m（A種）</v>
          </cell>
          <cell r="G3208" t="str">
            <v>本</v>
          </cell>
        </row>
        <row r="3209">
          <cell r="B3209">
            <v>102906</v>
          </cell>
          <cell r="C3209" t="str">
            <v>PHC 杭</v>
          </cell>
          <cell r="E3209" t="str">
            <v>350mm×60mm×7.0m（B種）</v>
          </cell>
          <cell r="G3209" t="str">
            <v>本</v>
          </cell>
        </row>
        <row r="3210">
          <cell r="B3210">
            <v>102907</v>
          </cell>
          <cell r="C3210" t="str">
            <v>PHC 杭</v>
          </cell>
          <cell r="E3210" t="str">
            <v>350mm×60mm×8.0m（A種）</v>
          </cell>
          <cell r="G3210" t="str">
            <v>本</v>
          </cell>
        </row>
        <row r="3211">
          <cell r="B3211">
            <v>102908</v>
          </cell>
          <cell r="C3211" t="str">
            <v>PHC 杭</v>
          </cell>
          <cell r="E3211" t="str">
            <v>350mm×60mm×8.0m（B種）</v>
          </cell>
          <cell r="G3211" t="str">
            <v>本</v>
          </cell>
        </row>
        <row r="3212">
          <cell r="B3212">
            <v>102909</v>
          </cell>
          <cell r="C3212" t="str">
            <v>PHC 杭</v>
          </cell>
          <cell r="E3212" t="str">
            <v>350mm×60mm×9.0m（A種）</v>
          </cell>
          <cell r="G3212" t="str">
            <v>本</v>
          </cell>
        </row>
        <row r="3213">
          <cell r="B3213">
            <v>102910</v>
          </cell>
          <cell r="C3213" t="str">
            <v>PHC 杭</v>
          </cell>
          <cell r="E3213" t="str">
            <v>350mm×60mm×9.0m（B種）</v>
          </cell>
          <cell r="G3213" t="str">
            <v>本</v>
          </cell>
        </row>
        <row r="3214">
          <cell r="B3214">
            <v>102911</v>
          </cell>
          <cell r="C3214" t="str">
            <v>PHC 杭</v>
          </cell>
          <cell r="E3214" t="str">
            <v>350mm×60mm×10.0m（A種）</v>
          </cell>
          <cell r="G3214" t="str">
            <v>本</v>
          </cell>
        </row>
        <row r="3215">
          <cell r="B3215">
            <v>102912</v>
          </cell>
          <cell r="C3215" t="str">
            <v>PHC 杭</v>
          </cell>
          <cell r="E3215" t="str">
            <v>350mm×60mm×10.0m（B種）</v>
          </cell>
          <cell r="G3215" t="str">
            <v>本</v>
          </cell>
        </row>
        <row r="3216">
          <cell r="B3216">
            <v>102913</v>
          </cell>
          <cell r="C3216" t="str">
            <v>PHC 杭</v>
          </cell>
          <cell r="E3216" t="str">
            <v>350mm×60mm×11.0m（A種）</v>
          </cell>
          <cell r="G3216" t="str">
            <v>本</v>
          </cell>
        </row>
        <row r="3217">
          <cell r="B3217">
            <v>102914</v>
          </cell>
          <cell r="C3217" t="str">
            <v>PHC 杭</v>
          </cell>
          <cell r="E3217" t="str">
            <v>350mm×60mm×11.0m（B種）</v>
          </cell>
          <cell r="G3217" t="str">
            <v>本</v>
          </cell>
        </row>
        <row r="3218">
          <cell r="B3218">
            <v>102915</v>
          </cell>
          <cell r="C3218" t="str">
            <v>PHC 杭</v>
          </cell>
          <cell r="E3218" t="str">
            <v>350mm×60mm×12.0m（A種）</v>
          </cell>
          <cell r="G3218" t="str">
            <v>本</v>
          </cell>
        </row>
        <row r="3219">
          <cell r="B3219">
            <v>102916</v>
          </cell>
          <cell r="C3219" t="str">
            <v>PHC 杭</v>
          </cell>
          <cell r="E3219" t="str">
            <v>350mm×60mm×12.0m（B種）</v>
          </cell>
          <cell r="G3219" t="str">
            <v>本</v>
          </cell>
        </row>
        <row r="3220">
          <cell r="B3220">
            <v>102917</v>
          </cell>
          <cell r="C3220" t="str">
            <v>PHC 杭</v>
          </cell>
          <cell r="E3220" t="str">
            <v>350mm×60mm×13.0m（A種）</v>
          </cell>
          <cell r="G3220" t="str">
            <v>本</v>
          </cell>
        </row>
        <row r="3221">
          <cell r="B3221">
            <v>102918</v>
          </cell>
          <cell r="C3221" t="str">
            <v>PHC 杭</v>
          </cell>
          <cell r="E3221" t="str">
            <v>350mm×60mm×13.0m（B種）</v>
          </cell>
          <cell r="G3221" t="str">
            <v>本</v>
          </cell>
        </row>
        <row r="3222">
          <cell r="B3222">
            <v>102919</v>
          </cell>
          <cell r="C3222" t="str">
            <v>PHC 杭</v>
          </cell>
          <cell r="E3222" t="str">
            <v>350mm×60mm×14.0m（A種）</v>
          </cell>
          <cell r="G3222" t="str">
            <v>本</v>
          </cell>
        </row>
        <row r="3223">
          <cell r="B3223">
            <v>102920</v>
          </cell>
          <cell r="C3223" t="str">
            <v>PHC 杭</v>
          </cell>
          <cell r="E3223" t="str">
            <v>350mm×60mm×14.0m（B種）</v>
          </cell>
          <cell r="G3223" t="str">
            <v>本</v>
          </cell>
        </row>
        <row r="3224">
          <cell r="B3224">
            <v>102921</v>
          </cell>
          <cell r="C3224" t="str">
            <v>PHC 杭</v>
          </cell>
          <cell r="E3224" t="str">
            <v>350mm×60mm×15.0m（A種）</v>
          </cell>
          <cell r="G3224" t="str">
            <v>本</v>
          </cell>
        </row>
        <row r="3225">
          <cell r="B3225">
            <v>102922</v>
          </cell>
          <cell r="C3225" t="str">
            <v>PHC 杭</v>
          </cell>
          <cell r="E3225" t="str">
            <v>350mm×60mm×15.0m（B種）</v>
          </cell>
          <cell r="G3225" t="str">
            <v>本</v>
          </cell>
        </row>
        <row r="3226">
          <cell r="B3226">
            <v>102923</v>
          </cell>
          <cell r="C3226" t="str">
            <v>PHC 杭</v>
          </cell>
          <cell r="E3226" t="str">
            <v>400mm×65mm×7.0m（A種）</v>
          </cell>
          <cell r="G3226" t="str">
            <v>本</v>
          </cell>
        </row>
        <row r="3227">
          <cell r="B3227">
            <v>102924</v>
          </cell>
          <cell r="C3227" t="str">
            <v>PHC 杭</v>
          </cell>
          <cell r="E3227" t="str">
            <v>400mm×65mm×7.0m（B種）</v>
          </cell>
          <cell r="G3227" t="str">
            <v>本</v>
          </cell>
        </row>
        <row r="3228">
          <cell r="B3228">
            <v>103001</v>
          </cell>
          <cell r="C3228" t="str">
            <v>PHC 杭</v>
          </cell>
          <cell r="E3228" t="str">
            <v>400mm×65mm×8.0m（A種）</v>
          </cell>
          <cell r="G3228" t="str">
            <v>本</v>
          </cell>
        </row>
        <row r="3229">
          <cell r="B3229">
            <v>103002</v>
          </cell>
          <cell r="C3229" t="str">
            <v>PHC 杭</v>
          </cell>
          <cell r="E3229" t="str">
            <v>400mm×65mm×8.0m（B種）</v>
          </cell>
          <cell r="G3229" t="str">
            <v>本</v>
          </cell>
        </row>
        <row r="3230">
          <cell r="B3230">
            <v>103003</v>
          </cell>
          <cell r="C3230" t="str">
            <v>PHC 杭</v>
          </cell>
          <cell r="E3230" t="str">
            <v>400mm×65mm×9.0m（A種）</v>
          </cell>
          <cell r="G3230" t="str">
            <v>本</v>
          </cell>
        </row>
        <row r="3231">
          <cell r="B3231">
            <v>103004</v>
          </cell>
          <cell r="C3231" t="str">
            <v>PHC 杭</v>
          </cell>
          <cell r="E3231" t="str">
            <v>400mm×65mm×9.0m（B種）</v>
          </cell>
          <cell r="G3231" t="str">
            <v>本</v>
          </cell>
        </row>
        <row r="3232">
          <cell r="B3232">
            <v>103005</v>
          </cell>
          <cell r="C3232" t="str">
            <v>PHC 杭</v>
          </cell>
          <cell r="E3232" t="str">
            <v>400mm×65mm×10.0m（A種）</v>
          </cell>
          <cell r="G3232" t="str">
            <v>本</v>
          </cell>
        </row>
        <row r="3233">
          <cell r="B3233">
            <v>103006</v>
          </cell>
          <cell r="C3233" t="str">
            <v>PHC 杭</v>
          </cell>
          <cell r="E3233" t="str">
            <v>400mm×65mm×10.0m（B種）</v>
          </cell>
          <cell r="G3233" t="str">
            <v>本</v>
          </cell>
        </row>
        <row r="3234">
          <cell r="B3234">
            <v>103007</v>
          </cell>
          <cell r="C3234" t="str">
            <v>PHC 杭</v>
          </cell>
          <cell r="E3234" t="str">
            <v>400mm×65mm×11.0m（A種）</v>
          </cell>
          <cell r="G3234" t="str">
            <v>本</v>
          </cell>
        </row>
        <row r="3235">
          <cell r="B3235">
            <v>103008</v>
          </cell>
          <cell r="C3235" t="str">
            <v>PHC 杭</v>
          </cell>
          <cell r="E3235" t="str">
            <v>400mm×65mm×11.0m（B種）</v>
          </cell>
          <cell r="G3235" t="str">
            <v>本</v>
          </cell>
        </row>
        <row r="3236">
          <cell r="B3236">
            <v>103009</v>
          </cell>
          <cell r="C3236" t="str">
            <v>PHC 杭</v>
          </cell>
          <cell r="E3236" t="str">
            <v>400mm×65mm×12.0m（A種）</v>
          </cell>
          <cell r="G3236" t="str">
            <v>本</v>
          </cell>
        </row>
        <row r="3237">
          <cell r="B3237">
            <v>103010</v>
          </cell>
          <cell r="C3237" t="str">
            <v>PHC 杭</v>
          </cell>
          <cell r="E3237" t="str">
            <v>400mm×65mm×12.0m（B種）</v>
          </cell>
          <cell r="G3237" t="str">
            <v>本</v>
          </cell>
        </row>
        <row r="3238">
          <cell r="B3238">
            <v>103011</v>
          </cell>
          <cell r="C3238" t="str">
            <v>PHC 杭</v>
          </cell>
          <cell r="E3238" t="str">
            <v>400mm×65mm×13.0m（A種）</v>
          </cell>
          <cell r="G3238" t="str">
            <v>本</v>
          </cell>
        </row>
        <row r="3239">
          <cell r="B3239">
            <v>103012</v>
          </cell>
          <cell r="C3239" t="str">
            <v>PHC 杭</v>
          </cell>
          <cell r="E3239" t="str">
            <v>400mm×65mm×13.0m（B種）</v>
          </cell>
          <cell r="G3239" t="str">
            <v>本</v>
          </cell>
        </row>
        <row r="3240">
          <cell r="B3240">
            <v>103013</v>
          </cell>
          <cell r="C3240" t="str">
            <v>PHC 杭</v>
          </cell>
          <cell r="E3240" t="str">
            <v>400mm×65mm×14.0m（A種）</v>
          </cell>
          <cell r="G3240" t="str">
            <v>本</v>
          </cell>
        </row>
        <row r="3241">
          <cell r="B3241">
            <v>103014</v>
          </cell>
          <cell r="C3241" t="str">
            <v>PHC 杭</v>
          </cell>
          <cell r="E3241" t="str">
            <v>400mm×65mm×14.0m（B種）</v>
          </cell>
          <cell r="G3241" t="str">
            <v>本</v>
          </cell>
        </row>
        <row r="3242">
          <cell r="B3242">
            <v>103015</v>
          </cell>
          <cell r="C3242" t="str">
            <v>PHC 杭</v>
          </cell>
          <cell r="E3242" t="str">
            <v>400mm×65mm×15.0m（A種）</v>
          </cell>
          <cell r="G3242" t="str">
            <v>本</v>
          </cell>
        </row>
        <row r="3243">
          <cell r="B3243">
            <v>103016</v>
          </cell>
          <cell r="C3243" t="str">
            <v>PHC 杭</v>
          </cell>
          <cell r="E3243" t="str">
            <v>400mm×65mm×15.0m（B種）</v>
          </cell>
          <cell r="G3243" t="str">
            <v>本</v>
          </cell>
        </row>
        <row r="3244">
          <cell r="B3244">
            <v>103017</v>
          </cell>
          <cell r="C3244" t="str">
            <v>PHC 杭</v>
          </cell>
          <cell r="E3244" t="str">
            <v xml:space="preserve"> 450mm×70mm×7.0m(A種)</v>
          </cell>
          <cell r="G3244" t="str">
            <v>本</v>
          </cell>
        </row>
        <row r="3245">
          <cell r="B3245">
            <v>103018</v>
          </cell>
          <cell r="C3245" t="str">
            <v>PHC 杭</v>
          </cell>
          <cell r="E3245" t="str">
            <v xml:space="preserve"> 450mm×70mm×8.0m(A種)</v>
          </cell>
          <cell r="G3245" t="str">
            <v>本</v>
          </cell>
        </row>
        <row r="3246">
          <cell r="B3246">
            <v>103019</v>
          </cell>
          <cell r="C3246" t="str">
            <v>PHC 杭</v>
          </cell>
          <cell r="E3246" t="str">
            <v xml:space="preserve"> 450mm×70mm×9.0m(A種)</v>
          </cell>
          <cell r="G3246" t="str">
            <v>本</v>
          </cell>
        </row>
        <row r="3247">
          <cell r="B3247">
            <v>103020</v>
          </cell>
          <cell r="C3247" t="str">
            <v>PHC 杭</v>
          </cell>
          <cell r="E3247" t="str">
            <v xml:space="preserve"> 450mm×70mm×10.0m(A種)</v>
          </cell>
          <cell r="G3247" t="str">
            <v>本</v>
          </cell>
        </row>
        <row r="3248">
          <cell r="B3248">
            <v>103021</v>
          </cell>
          <cell r="C3248" t="str">
            <v>PHC 杭</v>
          </cell>
          <cell r="E3248" t="str">
            <v xml:space="preserve"> 450mm×70mm×11.0m(A種)</v>
          </cell>
          <cell r="G3248" t="str">
            <v>本</v>
          </cell>
        </row>
        <row r="3249">
          <cell r="B3249">
            <v>103022</v>
          </cell>
          <cell r="C3249" t="str">
            <v>PHC 杭</v>
          </cell>
          <cell r="E3249" t="str">
            <v xml:space="preserve"> 450mm×70mm×12.0m(A種)</v>
          </cell>
          <cell r="G3249" t="str">
            <v>本</v>
          </cell>
        </row>
        <row r="3250">
          <cell r="B3250">
            <v>103023</v>
          </cell>
          <cell r="C3250" t="str">
            <v>PHC 杭</v>
          </cell>
          <cell r="E3250" t="str">
            <v xml:space="preserve"> 450mm×70mm×13.0m(A種)</v>
          </cell>
          <cell r="G3250" t="str">
            <v>本</v>
          </cell>
        </row>
        <row r="3251">
          <cell r="B3251">
            <v>103024</v>
          </cell>
          <cell r="C3251" t="str">
            <v>PHC 杭</v>
          </cell>
          <cell r="E3251" t="str">
            <v xml:space="preserve"> 450mm×70mm×14.0m(A種)</v>
          </cell>
          <cell r="G3251" t="str">
            <v>本</v>
          </cell>
        </row>
        <row r="3252">
          <cell r="B3252">
            <v>103025</v>
          </cell>
          <cell r="C3252" t="str">
            <v>PHC 杭</v>
          </cell>
          <cell r="E3252" t="str">
            <v xml:space="preserve"> 450mm×70mm×15.0m(A種)</v>
          </cell>
          <cell r="G3252" t="str">
            <v>本</v>
          </cell>
        </row>
        <row r="3253">
          <cell r="B3253">
            <v>103026</v>
          </cell>
          <cell r="C3253" t="str">
            <v>PHC 杭</v>
          </cell>
          <cell r="E3253" t="str">
            <v xml:space="preserve"> 450mm×70mm×7.0m(B種)</v>
          </cell>
          <cell r="G3253" t="str">
            <v>本</v>
          </cell>
        </row>
        <row r="3254">
          <cell r="B3254">
            <v>103027</v>
          </cell>
          <cell r="C3254" t="str">
            <v>PHC 杭</v>
          </cell>
          <cell r="E3254" t="str">
            <v xml:space="preserve"> 450mm×70mm×8.0m(B種)</v>
          </cell>
          <cell r="G3254" t="str">
            <v>本</v>
          </cell>
        </row>
        <row r="3255">
          <cell r="B3255">
            <v>103028</v>
          </cell>
          <cell r="C3255" t="str">
            <v>PHC 杭</v>
          </cell>
          <cell r="E3255" t="str">
            <v xml:space="preserve"> 450mm×70mm×9.0m(B種)</v>
          </cell>
          <cell r="G3255" t="str">
            <v>本</v>
          </cell>
        </row>
        <row r="3256">
          <cell r="B3256">
            <v>103029</v>
          </cell>
          <cell r="C3256" t="str">
            <v>PHC 杭</v>
          </cell>
          <cell r="E3256" t="str">
            <v xml:space="preserve"> 450mm×70mm×10.0m(B種)</v>
          </cell>
          <cell r="G3256" t="str">
            <v>本</v>
          </cell>
        </row>
        <row r="3257">
          <cell r="B3257">
            <v>103030</v>
          </cell>
          <cell r="C3257" t="str">
            <v>PHC 杭</v>
          </cell>
          <cell r="E3257" t="str">
            <v xml:space="preserve"> 450mm×70mm×11.0m(B種)</v>
          </cell>
          <cell r="G3257" t="str">
            <v>本</v>
          </cell>
        </row>
        <row r="3258">
          <cell r="B3258">
            <v>103031</v>
          </cell>
          <cell r="C3258" t="str">
            <v>PHC 杭</v>
          </cell>
          <cell r="E3258" t="str">
            <v xml:space="preserve"> 450mm×70mm×12.0m(B種)</v>
          </cell>
          <cell r="G3258" t="str">
            <v>本</v>
          </cell>
        </row>
        <row r="3259">
          <cell r="B3259">
            <v>103032</v>
          </cell>
          <cell r="C3259" t="str">
            <v>PHC 杭</v>
          </cell>
          <cell r="E3259" t="str">
            <v xml:space="preserve"> 450mm×70mm×13.0m(B種)</v>
          </cell>
          <cell r="G3259" t="str">
            <v>本</v>
          </cell>
        </row>
        <row r="3260">
          <cell r="B3260">
            <v>103033</v>
          </cell>
          <cell r="C3260" t="str">
            <v>PHC 杭</v>
          </cell>
          <cell r="E3260" t="str">
            <v xml:space="preserve"> 450mm×70mm×14.0m(B種)</v>
          </cell>
          <cell r="G3260" t="str">
            <v>本</v>
          </cell>
        </row>
        <row r="3261">
          <cell r="B3261">
            <v>103034</v>
          </cell>
          <cell r="C3261" t="str">
            <v>PHC 杭</v>
          </cell>
          <cell r="E3261" t="str">
            <v xml:space="preserve"> 450mm×70mm×15.0m(B種)</v>
          </cell>
          <cell r="G3261" t="str">
            <v>本</v>
          </cell>
        </row>
        <row r="3262">
          <cell r="B3262">
            <v>103035</v>
          </cell>
          <cell r="C3262" t="str">
            <v>PHC 杭</v>
          </cell>
          <cell r="E3262" t="str">
            <v xml:space="preserve"> 300mm×60mm×7.0m(C種)</v>
          </cell>
          <cell r="G3262" t="str">
            <v>本</v>
          </cell>
        </row>
        <row r="3263">
          <cell r="B3263">
            <v>103036</v>
          </cell>
          <cell r="C3263" t="str">
            <v>PHC 杭</v>
          </cell>
          <cell r="E3263" t="str">
            <v xml:space="preserve"> 300mm×60mm×8.0m(C種)</v>
          </cell>
          <cell r="G3263" t="str">
            <v>本</v>
          </cell>
        </row>
        <row r="3264">
          <cell r="B3264">
            <v>103037</v>
          </cell>
          <cell r="C3264" t="str">
            <v>PHC 杭</v>
          </cell>
          <cell r="E3264" t="str">
            <v xml:space="preserve"> 300mm×60mm×9.0m(C種)</v>
          </cell>
          <cell r="G3264" t="str">
            <v>本</v>
          </cell>
        </row>
        <row r="3265">
          <cell r="B3265">
            <v>103038</v>
          </cell>
          <cell r="C3265" t="str">
            <v>PHC 杭</v>
          </cell>
          <cell r="E3265" t="str">
            <v xml:space="preserve"> 300mm×60mm×10.0m(C種)</v>
          </cell>
          <cell r="G3265" t="str">
            <v>本</v>
          </cell>
        </row>
        <row r="3266">
          <cell r="B3266">
            <v>103039</v>
          </cell>
          <cell r="C3266" t="str">
            <v>PHC 杭</v>
          </cell>
          <cell r="E3266" t="str">
            <v xml:space="preserve"> 300mm×60mm×11.0m(C種)</v>
          </cell>
          <cell r="G3266" t="str">
            <v>本</v>
          </cell>
        </row>
        <row r="3267">
          <cell r="B3267">
            <v>103040</v>
          </cell>
          <cell r="C3267" t="str">
            <v>PHC 杭</v>
          </cell>
          <cell r="E3267" t="str">
            <v xml:space="preserve"> 300mm×60mm×12.0m(C種)</v>
          </cell>
          <cell r="G3267" t="str">
            <v>本</v>
          </cell>
        </row>
        <row r="3268">
          <cell r="B3268">
            <v>103041</v>
          </cell>
          <cell r="C3268" t="str">
            <v>PHC 杭</v>
          </cell>
          <cell r="E3268" t="str">
            <v xml:space="preserve"> 300mm×60mm×13.0m(C種)</v>
          </cell>
          <cell r="G3268" t="str">
            <v>本</v>
          </cell>
        </row>
        <row r="3269">
          <cell r="B3269">
            <v>103042</v>
          </cell>
          <cell r="C3269" t="str">
            <v>PHC 杭</v>
          </cell>
          <cell r="E3269" t="str">
            <v xml:space="preserve"> 350mm×60mm×7.0m(C種)</v>
          </cell>
          <cell r="G3269" t="str">
            <v>本</v>
          </cell>
        </row>
        <row r="3270">
          <cell r="B3270">
            <v>103043</v>
          </cell>
          <cell r="C3270" t="str">
            <v>PHC 杭</v>
          </cell>
          <cell r="E3270" t="str">
            <v xml:space="preserve"> 350mm×60mm×8.0m(C種)</v>
          </cell>
          <cell r="G3270" t="str">
            <v>本</v>
          </cell>
        </row>
        <row r="3271">
          <cell r="B3271">
            <v>103044</v>
          </cell>
          <cell r="C3271" t="str">
            <v>PHC 杭</v>
          </cell>
          <cell r="E3271" t="str">
            <v xml:space="preserve"> 350mm×60mm×9.0m(C種)</v>
          </cell>
          <cell r="G3271" t="str">
            <v>本</v>
          </cell>
        </row>
        <row r="3272">
          <cell r="B3272">
            <v>103045</v>
          </cell>
          <cell r="C3272" t="str">
            <v>PHC 杭</v>
          </cell>
          <cell r="E3272" t="str">
            <v xml:space="preserve"> 350mm×60mm×10.0m(C種)</v>
          </cell>
          <cell r="G3272" t="str">
            <v>本</v>
          </cell>
        </row>
        <row r="3273">
          <cell r="B3273">
            <v>103046</v>
          </cell>
          <cell r="C3273" t="str">
            <v>PHC 杭</v>
          </cell>
          <cell r="E3273" t="str">
            <v xml:space="preserve"> 350mm×60mm×11.0m(C種)</v>
          </cell>
          <cell r="G3273" t="str">
            <v>本</v>
          </cell>
        </row>
        <row r="3274">
          <cell r="B3274">
            <v>103047</v>
          </cell>
          <cell r="C3274" t="str">
            <v>PHC 杭</v>
          </cell>
          <cell r="E3274" t="str">
            <v xml:space="preserve"> 350mm×60mm×12.0m(C種)</v>
          </cell>
          <cell r="G3274" t="str">
            <v>本</v>
          </cell>
        </row>
        <row r="3275">
          <cell r="B3275">
            <v>103048</v>
          </cell>
          <cell r="C3275" t="str">
            <v>PHC 杭</v>
          </cell>
          <cell r="E3275" t="str">
            <v xml:space="preserve"> 350mm×60mm×13.0m(C種)</v>
          </cell>
          <cell r="G3275" t="str">
            <v>本</v>
          </cell>
        </row>
        <row r="3276">
          <cell r="B3276">
            <v>103049</v>
          </cell>
          <cell r="C3276" t="str">
            <v>PHC 杭</v>
          </cell>
          <cell r="E3276" t="str">
            <v xml:space="preserve"> 350mm×60mm×14.0m(C種)</v>
          </cell>
          <cell r="G3276" t="str">
            <v>本</v>
          </cell>
        </row>
        <row r="3277">
          <cell r="B3277">
            <v>103050</v>
          </cell>
          <cell r="C3277" t="str">
            <v>PHC 杭</v>
          </cell>
          <cell r="E3277" t="str">
            <v xml:space="preserve"> 350mm×60mm×15.0m(C種)</v>
          </cell>
          <cell r="G3277" t="str">
            <v>本</v>
          </cell>
        </row>
        <row r="3278">
          <cell r="B3278">
            <v>103051</v>
          </cell>
          <cell r="C3278" t="str">
            <v>PHC 杭</v>
          </cell>
          <cell r="E3278" t="str">
            <v xml:space="preserve"> 400mm×65mm×7.0m(C種)</v>
          </cell>
          <cell r="G3278" t="str">
            <v>本</v>
          </cell>
        </row>
        <row r="3279">
          <cell r="B3279">
            <v>103052</v>
          </cell>
          <cell r="C3279" t="str">
            <v>PHC 杭</v>
          </cell>
          <cell r="E3279" t="str">
            <v xml:space="preserve"> 400mm×65mm×8.0m(C種)</v>
          </cell>
          <cell r="G3279" t="str">
            <v>本</v>
          </cell>
        </row>
        <row r="3280">
          <cell r="B3280">
            <v>103053</v>
          </cell>
          <cell r="C3280" t="str">
            <v>PHC 杭</v>
          </cell>
          <cell r="E3280" t="str">
            <v xml:space="preserve"> 400mm×65mm×9.0m(C種)</v>
          </cell>
          <cell r="G3280" t="str">
            <v>本</v>
          </cell>
        </row>
        <row r="3281">
          <cell r="B3281">
            <v>103054</v>
          </cell>
          <cell r="C3281" t="str">
            <v>PHC 杭</v>
          </cell>
          <cell r="E3281" t="str">
            <v xml:space="preserve"> 400mm×65mm×10.0m(C種)</v>
          </cell>
          <cell r="G3281" t="str">
            <v>本</v>
          </cell>
        </row>
        <row r="3282">
          <cell r="B3282">
            <v>103055</v>
          </cell>
          <cell r="C3282" t="str">
            <v>PHC 杭</v>
          </cell>
          <cell r="E3282" t="str">
            <v xml:space="preserve"> 400mm×65mm×11.0m(C種)</v>
          </cell>
          <cell r="G3282" t="str">
            <v>本</v>
          </cell>
        </row>
        <row r="3283">
          <cell r="B3283">
            <v>103056</v>
          </cell>
          <cell r="C3283" t="str">
            <v>PHC 杭</v>
          </cell>
          <cell r="E3283" t="str">
            <v xml:space="preserve"> 400mm×65mm×12.0m(C種)</v>
          </cell>
          <cell r="G3283" t="str">
            <v>本</v>
          </cell>
        </row>
        <row r="3284">
          <cell r="B3284">
            <v>103057</v>
          </cell>
          <cell r="C3284" t="str">
            <v>PHC 杭</v>
          </cell>
          <cell r="E3284" t="str">
            <v xml:space="preserve"> 400mm×65mm×13.0m(C種)</v>
          </cell>
          <cell r="G3284" t="str">
            <v>本</v>
          </cell>
        </row>
        <row r="3285">
          <cell r="B3285">
            <v>103058</v>
          </cell>
          <cell r="C3285" t="str">
            <v>PHC 杭</v>
          </cell>
          <cell r="E3285" t="str">
            <v xml:space="preserve"> 400mm×65mm×14.0m(C種)</v>
          </cell>
          <cell r="G3285" t="str">
            <v>本</v>
          </cell>
        </row>
        <row r="3286">
          <cell r="B3286">
            <v>103059</v>
          </cell>
          <cell r="C3286" t="str">
            <v>PHC 杭</v>
          </cell>
          <cell r="E3286" t="str">
            <v xml:space="preserve"> 400mm×65mm×15.0m(C種)</v>
          </cell>
          <cell r="G3286" t="str">
            <v>本</v>
          </cell>
        </row>
        <row r="3287">
          <cell r="B3287">
            <v>103060</v>
          </cell>
          <cell r="C3287" t="str">
            <v>PHC 杭</v>
          </cell>
          <cell r="E3287" t="str">
            <v xml:space="preserve"> 450mm×70mm×7.0m(C種)</v>
          </cell>
          <cell r="G3287" t="str">
            <v>本</v>
          </cell>
        </row>
        <row r="3288">
          <cell r="B3288">
            <v>103061</v>
          </cell>
          <cell r="C3288" t="str">
            <v>PHC 杭</v>
          </cell>
          <cell r="E3288" t="str">
            <v xml:space="preserve"> 450mm×70mm×8.0m(C種)</v>
          </cell>
          <cell r="G3288" t="str">
            <v>本</v>
          </cell>
        </row>
        <row r="3289">
          <cell r="B3289">
            <v>103062</v>
          </cell>
          <cell r="C3289" t="str">
            <v>PHC 杭</v>
          </cell>
          <cell r="E3289" t="str">
            <v xml:space="preserve"> 450mm×70mm×9.0m(C種)</v>
          </cell>
          <cell r="G3289" t="str">
            <v>本</v>
          </cell>
        </row>
        <row r="3290">
          <cell r="B3290">
            <v>103063</v>
          </cell>
          <cell r="C3290" t="str">
            <v>PHC 杭</v>
          </cell>
          <cell r="E3290" t="str">
            <v xml:space="preserve"> 450mm×70mm×10.0m(C種)</v>
          </cell>
          <cell r="G3290" t="str">
            <v>本</v>
          </cell>
        </row>
        <row r="3291">
          <cell r="B3291">
            <v>103064</v>
          </cell>
          <cell r="C3291" t="str">
            <v>PHC 杭</v>
          </cell>
          <cell r="E3291" t="str">
            <v xml:space="preserve"> 450mm×70mm×11.0m(C種)</v>
          </cell>
          <cell r="G3291" t="str">
            <v>本</v>
          </cell>
        </row>
        <row r="3292">
          <cell r="B3292">
            <v>103065</v>
          </cell>
          <cell r="C3292" t="str">
            <v>PHC 杭</v>
          </cell>
          <cell r="E3292" t="str">
            <v xml:space="preserve"> 450mm×70mm×12.0m(C種)</v>
          </cell>
          <cell r="G3292" t="str">
            <v>本</v>
          </cell>
        </row>
        <row r="3293">
          <cell r="B3293">
            <v>103066</v>
          </cell>
          <cell r="C3293" t="str">
            <v>PHC 杭</v>
          </cell>
          <cell r="E3293" t="str">
            <v xml:space="preserve"> 450mm×70mm×13.0m(C種)</v>
          </cell>
          <cell r="G3293" t="str">
            <v>本</v>
          </cell>
        </row>
        <row r="3294">
          <cell r="B3294">
            <v>103067</v>
          </cell>
          <cell r="C3294" t="str">
            <v>PHC 杭</v>
          </cell>
          <cell r="E3294" t="str">
            <v xml:space="preserve"> 450mm×70mm×14.0m(C種)</v>
          </cell>
          <cell r="G3294" t="str">
            <v>本</v>
          </cell>
        </row>
        <row r="3295">
          <cell r="B3295">
            <v>103068</v>
          </cell>
          <cell r="C3295" t="str">
            <v>PHC 杭</v>
          </cell>
          <cell r="E3295" t="str">
            <v xml:space="preserve"> 450mm×70mm×15.0m(C種)</v>
          </cell>
          <cell r="G3295" t="str">
            <v>本</v>
          </cell>
        </row>
        <row r="3296">
          <cell r="B3296">
            <v>105001</v>
          </cell>
          <cell r="C3296" t="str">
            <v>生コンクリート</v>
          </cell>
          <cell r="D3296" t="str">
            <v/>
          </cell>
          <cell r="E3296" t="str">
            <v>18.ON/m㎡-20mm-8cm</v>
          </cell>
          <cell r="F3296" t="str">
            <v/>
          </cell>
          <cell r="G3296" t="str">
            <v>m3</v>
          </cell>
        </row>
        <row r="3297">
          <cell r="B3297">
            <v>105002</v>
          </cell>
          <cell r="C3297" t="str">
            <v>生コンクリート</v>
          </cell>
          <cell r="D3297" t="str">
            <v/>
          </cell>
          <cell r="E3297" t="str">
            <v>18.ON/m㎡-20mm-12cm</v>
          </cell>
          <cell r="F3297" t="str">
            <v/>
          </cell>
          <cell r="G3297" t="str">
            <v>m3</v>
          </cell>
        </row>
        <row r="3298">
          <cell r="B3298">
            <v>105003</v>
          </cell>
          <cell r="C3298" t="str">
            <v>生コンクリート</v>
          </cell>
          <cell r="D3298" t="str">
            <v/>
          </cell>
          <cell r="E3298" t="str">
            <v>18.ON/m㎡-20mm-15cm</v>
          </cell>
          <cell r="F3298" t="str">
            <v/>
          </cell>
          <cell r="G3298" t="str">
            <v>m3</v>
          </cell>
        </row>
        <row r="3299">
          <cell r="B3299">
            <v>105004</v>
          </cell>
          <cell r="C3299" t="str">
            <v>生コンクリート</v>
          </cell>
          <cell r="D3299" t="str">
            <v/>
          </cell>
          <cell r="E3299" t="str">
            <v>18.ON/m㎡-20mm-18cm</v>
          </cell>
          <cell r="F3299" t="str">
            <v/>
          </cell>
          <cell r="G3299" t="str">
            <v>m3</v>
          </cell>
        </row>
        <row r="3300">
          <cell r="B3300">
            <v>105005</v>
          </cell>
          <cell r="C3300" t="str">
            <v>生コンクリート</v>
          </cell>
          <cell r="D3300" t="str">
            <v/>
          </cell>
          <cell r="E3300" t="str">
            <v>21.ON/m㎡-20mm-8cm</v>
          </cell>
          <cell r="F3300" t="str">
            <v/>
          </cell>
          <cell r="G3300" t="str">
            <v>m3</v>
          </cell>
        </row>
        <row r="3301">
          <cell r="B3301">
            <v>105006</v>
          </cell>
          <cell r="C3301" t="str">
            <v>生コンクリート</v>
          </cell>
          <cell r="D3301" t="str">
            <v/>
          </cell>
          <cell r="E3301" t="str">
            <v>21.ON/m㎡-20mm-12cm</v>
          </cell>
          <cell r="F3301" t="str">
            <v/>
          </cell>
          <cell r="G3301" t="str">
            <v>m3</v>
          </cell>
        </row>
        <row r="3302">
          <cell r="B3302">
            <v>105007</v>
          </cell>
          <cell r="C3302" t="str">
            <v>生コンクリート</v>
          </cell>
          <cell r="D3302" t="str">
            <v/>
          </cell>
          <cell r="E3302" t="str">
            <v>21.ON/m㎡-20mm-15cm</v>
          </cell>
          <cell r="F3302" t="str">
            <v/>
          </cell>
          <cell r="G3302" t="str">
            <v>m3</v>
          </cell>
        </row>
        <row r="3303">
          <cell r="B3303">
            <v>105008</v>
          </cell>
          <cell r="C3303" t="str">
            <v>生コンクリート</v>
          </cell>
          <cell r="D3303" t="str">
            <v/>
          </cell>
          <cell r="E3303" t="str">
            <v>21.ON/m㎡-20mm-18cm</v>
          </cell>
          <cell r="F3303" t="str">
            <v/>
          </cell>
          <cell r="G3303" t="str">
            <v>m3</v>
          </cell>
        </row>
        <row r="3304">
          <cell r="B3304">
            <v>105009</v>
          </cell>
          <cell r="C3304" t="str">
            <v>生コンクリート</v>
          </cell>
          <cell r="D3304" t="str">
            <v/>
          </cell>
          <cell r="E3304" t="str">
            <v>24.ON/m㎡-20mm-8cm</v>
          </cell>
          <cell r="F3304" t="str">
            <v/>
          </cell>
          <cell r="G3304" t="str">
            <v>m3</v>
          </cell>
        </row>
        <row r="3305">
          <cell r="B3305">
            <v>105010</v>
          </cell>
          <cell r="C3305" t="str">
            <v>生コンクリート</v>
          </cell>
          <cell r="D3305" t="str">
            <v/>
          </cell>
          <cell r="E3305" t="str">
            <v>24.ON/m㎡-20mm-12cm</v>
          </cell>
          <cell r="F3305" t="str">
            <v/>
          </cell>
          <cell r="G3305" t="str">
            <v>m3</v>
          </cell>
        </row>
        <row r="3306">
          <cell r="B3306">
            <v>105011</v>
          </cell>
          <cell r="C3306" t="str">
            <v>生コンクリート</v>
          </cell>
          <cell r="D3306" t="str">
            <v/>
          </cell>
          <cell r="E3306" t="str">
            <v>24.ON/m㎡-20mm-15cm</v>
          </cell>
          <cell r="F3306" t="str">
            <v/>
          </cell>
          <cell r="G3306" t="str">
            <v>m3</v>
          </cell>
        </row>
        <row r="3307">
          <cell r="B3307">
            <v>105012</v>
          </cell>
          <cell r="C3307" t="str">
            <v>生コンクリート</v>
          </cell>
          <cell r="D3307" t="str">
            <v/>
          </cell>
          <cell r="E3307" t="str">
            <v>24.ON/m㎡-20mm-18cm</v>
          </cell>
          <cell r="F3307" t="str">
            <v/>
          </cell>
          <cell r="G3307" t="str">
            <v>m3</v>
          </cell>
        </row>
        <row r="3308">
          <cell r="B3308">
            <v>105013</v>
          </cell>
          <cell r="C3308" t="str">
            <v>生コンクリート</v>
          </cell>
          <cell r="D3308" t="str">
            <v/>
          </cell>
          <cell r="E3308" t="str">
            <v>27.ON/m㎡-20mm-8cm</v>
          </cell>
          <cell r="F3308" t="str">
            <v/>
          </cell>
          <cell r="G3308" t="str">
            <v>m3</v>
          </cell>
        </row>
        <row r="3309">
          <cell r="B3309">
            <v>105014</v>
          </cell>
          <cell r="C3309" t="str">
            <v>生コンクリート</v>
          </cell>
          <cell r="D3309" t="str">
            <v/>
          </cell>
          <cell r="E3309" t="str">
            <v>27.ON/m㎡-20mm-12cm</v>
          </cell>
          <cell r="F3309" t="str">
            <v/>
          </cell>
          <cell r="G3309" t="str">
            <v>m3</v>
          </cell>
        </row>
        <row r="3310">
          <cell r="B3310">
            <v>105015</v>
          </cell>
          <cell r="C3310" t="str">
            <v>生コンクリート</v>
          </cell>
          <cell r="D3310" t="str">
            <v/>
          </cell>
          <cell r="E3310" t="str">
            <v>27.ON/m㎡-20mm-15cm</v>
          </cell>
          <cell r="F3310" t="str">
            <v/>
          </cell>
          <cell r="G3310" t="str">
            <v>m3</v>
          </cell>
        </row>
        <row r="3311">
          <cell r="B3311">
            <v>105016</v>
          </cell>
          <cell r="C3311" t="str">
            <v>生コンクリート</v>
          </cell>
          <cell r="D3311" t="str">
            <v/>
          </cell>
          <cell r="E3311" t="str">
            <v>27.ON/m㎡-20mm-18cm</v>
          </cell>
          <cell r="F3311" t="str">
            <v/>
          </cell>
          <cell r="G3311" t="str">
            <v>m3</v>
          </cell>
        </row>
        <row r="3312">
          <cell r="B3312">
            <v>105017</v>
          </cell>
          <cell r="C3312" t="str">
            <v>生コンクリート</v>
          </cell>
          <cell r="D3312" t="str">
            <v/>
          </cell>
          <cell r="E3312" t="str">
            <v>30.ON/m㎡-20mm-8cm</v>
          </cell>
          <cell r="F3312" t="str">
            <v/>
          </cell>
          <cell r="G3312" t="str">
            <v>m3</v>
          </cell>
        </row>
        <row r="3313">
          <cell r="B3313">
            <v>105018</v>
          </cell>
          <cell r="C3313" t="str">
            <v>生コンクリート</v>
          </cell>
          <cell r="D3313" t="str">
            <v/>
          </cell>
          <cell r="E3313" t="str">
            <v>30.ON/m㎡-20mm-12cm</v>
          </cell>
          <cell r="F3313" t="str">
            <v/>
          </cell>
          <cell r="G3313" t="str">
            <v>m3</v>
          </cell>
        </row>
        <row r="3314">
          <cell r="B3314">
            <v>105019</v>
          </cell>
          <cell r="C3314" t="str">
            <v>生コンクリート</v>
          </cell>
          <cell r="D3314" t="str">
            <v/>
          </cell>
          <cell r="E3314" t="str">
            <v>30.ON/m㎡-20mm-15cm</v>
          </cell>
          <cell r="F3314" t="str">
            <v/>
          </cell>
          <cell r="G3314" t="str">
            <v>m3</v>
          </cell>
        </row>
        <row r="3315">
          <cell r="B3315">
            <v>105020</v>
          </cell>
          <cell r="C3315" t="str">
            <v>生コンクリート</v>
          </cell>
          <cell r="D3315" t="str">
            <v/>
          </cell>
          <cell r="E3315" t="str">
            <v>40.ON/m㎡-20mm-8cm</v>
          </cell>
          <cell r="F3315" t="str">
            <v/>
          </cell>
          <cell r="G3315" t="str">
            <v>m3</v>
          </cell>
        </row>
        <row r="3316">
          <cell r="B3316">
            <v>105021</v>
          </cell>
          <cell r="C3316" t="str">
            <v>生コンクリート</v>
          </cell>
          <cell r="D3316" t="str">
            <v/>
          </cell>
          <cell r="E3316" t="str">
            <v>40.ON/m㎡-20mm-12cm</v>
          </cell>
          <cell r="F3316" t="str">
            <v/>
          </cell>
          <cell r="G3316" t="str">
            <v>m3</v>
          </cell>
        </row>
      </sheetData>
      <sheetData sheetId="19">
        <row r="9">
          <cell r="Y9" t="str">
            <v>ａ</v>
          </cell>
          <cell r="Z9" t="str">
            <v xml:space="preserve"> Ｆ☆☆☆☆</v>
          </cell>
        </row>
        <row r="10">
          <cell r="Y10" t="str">
            <v>ｂ</v>
          </cell>
          <cell r="Z10" t="str">
            <v xml:space="preserve"> Ｆ☆☆☆☆</v>
          </cell>
        </row>
        <row r="11">
          <cell r="Y11" t="str">
            <v>ｃ</v>
          </cell>
          <cell r="Z11" t="str">
            <v xml:space="preserve"> Ｆ☆☆☆☆</v>
          </cell>
        </row>
        <row r="12">
          <cell r="Y12" t="str">
            <v>ｄ</v>
          </cell>
          <cell r="Z12" t="str">
            <v xml:space="preserve"> Ｆ☆☆☆☆</v>
          </cell>
        </row>
        <row r="13">
          <cell r="Y13" t="str">
            <v>ｅ</v>
          </cell>
          <cell r="Z13" t="str">
            <v xml:space="preserve"> Ｆ☆☆☆☆</v>
          </cell>
        </row>
        <row r="14">
          <cell r="Y14" t="str">
            <v>ｆ</v>
          </cell>
          <cell r="Z14" t="str">
            <v xml:space="preserve"> Ｆ☆☆☆☆</v>
          </cell>
        </row>
        <row r="15">
          <cell r="Y15" t="str">
            <v>ｇ</v>
          </cell>
          <cell r="Z15" t="str">
            <v xml:space="preserve"> Ｆ☆☆☆☆</v>
          </cell>
        </row>
        <row r="16">
          <cell r="Y16" t="str">
            <v>ｈ</v>
          </cell>
          <cell r="Z16" t="str">
            <v xml:space="preserve"> Ｆ☆☆☆☆</v>
          </cell>
        </row>
        <row r="17">
          <cell r="Y17" t="str">
            <v>ｉ</v>
          </cell>
          <cell r="Z17" t="str">
            <v xml:space="preserve"> Ｆ☆☆☆☆</v>
          </cell>
        </row>
        <row r="18">
          <cell r="Y18" t="str">
            <v>ｊ</v>
          </cell>
          <cell r="Z18" t="str">
            <v xml:space="preserve"> 規制対象外</v>
          </cell>
        </row>
        <row r="19">
          <cell r="Y19" t="str">
            <v>ｋ</v>
          </cell>
          <cell r="Z19" t="str">
            <v xml:space="preserve"> 規制対象外</v>
          </cell>
        </row>
        <row r="20">
          <cell r="Y20" t="str">
            <v>ｌ</v>
          </cell>
          <cell r="Z20">
            <v>0</v>
          </cell>
        </row>
        <row r="21">
          <cell r="Y21" t="str">
            <v>ｍ</v>
          </cell>
          <cell r="Z21">
            <v>0</v>
          </cell>
        </row>
        <row r="22">
          <cell r="Y22" t="str">
            <v>ｎ</v>
          </cell>
          <cell r="Z22">
            <v>0</v>
          </cell>
        </row>
        <row r="23">
          <cell r="Y23" t="str">
            <v>ｏ</v>
          </cell>
          <cell r="Z23">
            <v>0</v>
          </cell>
        </row>
        <row r="24">
          <cell r="Y24" t="str">
            <v>ｐ</v>
          </cell>
          <cell r="Z24">
            <v>0</v>
          </cell>
        </row>
        <row r="25">
          <cell r="Y25" t="str">
            <v>ｑ</v>
          </cell>
          <cell r="Z25">
            <v>0</v>
          </cell>
        </row>
        <row r="26">
          <cell r="Y26" t="str">
            <v>ｒ</v>
          </cell>
          <cell r="Z26">
            <v>0</v>
          </cell>
        </row>
      </sheetData>
      <sheetData sheetId="20" refreshError="1"/>
      <sheetData sheetId="21" refreshError="1"/>
      <sheetData sheetId="22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件調査報告総括書"/>
      <sheetName val="検証報告書"/>
      <sheetName val="単価設定記録表"/>
      <sheetName val="物件聞き取り調書"/>
      <sheetName val="居住者データ"/>
      <sheetName val="物件目録"/>
      <sheetName val="居住者調査表"/>
      <sheetName val="動産調査表"/>
      <sheetName val="工作物内訳書"/>
      <sheetName val="立竹木内訳書"/>
      <sheetName val="立竹木調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>番号</v>
          </cell>
          <cell r="B3" t="str">
            <v>物件番号</v>
          </cell>
          <cell r="C3" t="str">
            <v>所在地</v>
          </cell>
          <cell r="D3" t="str">
            <v>調査</v>
          </cell>
          <cell r="F3" t="str">
            <v>居住者</v>
          </cell>
          <cell r="K3" t="str">
            <v>建物</v>
          </cell>
          <cell r="Q3" t="str">
            <v>土地</v>
          </cell>
          <cell r="U3" t="str">
            <v>建築面積</v>
          </cell>
          <cell r="V3" t="str">
            <v>宅地面積</v>
          </cell>
          <cell r="AE3" t="str">
            <v>居住者氏名</v>
          </cell>
          <cell r="AF3" t="str">
            <v>建物所有者住所</v>
          </cell>
        </row>
        <row r="4">
          <cell r="D4" t="str">
            <v>調査者</v>
          </cell>
          <cell r="E4" t="str">
            <v>調査年月日</v>
          </cell>
          <cell r="F4" t="str">
            <v>個人</v>
          </cell>
          <cell r="G4" t="str">
            <v>法人</v>
          </cell>
          <cell r="H4" t="str">
            <v>電話番号</v>
          </cell>
          <cell r="I4" t="str">
            <v>居住年月日</v>
          </cell>
          <cell r="J4" t="str">
            <v>種別</v>
          </cell>
          <cell r="K4" t="str">
            <v>個人</v>
          </cell>
          <cell r="L4" t="str">
            <v>法人</v>
          </cell>
          <cell r="M4" t="str">
            <v>電話番号</v>
          </cell>
          <cell r="N4" t="str">
            <v>取得年月日</v>
          </cell>
          <cell r="O4" t="str">
            <v>建物所有者住所</v>
          </cell>
          <cell r="P4" t="str">
            <v>構造</v>
          </cell>
          <cell r="Q4" t="str">
            <v>個人</v>
          </cell>
          <cell r="R4" t="str">
            <v>法人</v>
          </cell>
          <cell r="S4" t="str">
            <v>電話番号</v>
          </cell>
          <cell r="T4" t="str">
            <v>土地所有者住所</v>
          </cell>
        </row>
        <row r="5">
          <cell r="A5">
            <v>1</v>
          </cell>
          <cell r="B5" t="str">
            <v>NO.944-2</v>
          </cell>
          <cell r="C5" t="str">
            <v>那覇市字真嘉比192番地</v>
          </cell>
          <cell r="F5" t="str">
            <v>宮城　ツル</v>
          </cell>
          <cell r="K5" t="str">
            <v>宮城　ツル</v>
          </cell>
          <cell r="O5" t="str">
            <v>那覇市字真嘉比192番地</v>
          </cell>
          <cell r="P5" t="str">
            <v>木造ﾄﾀﾝ葺き平家建</v>
          </cell>
          <cell r="Q5" t="str">
            <v>宮城　ツル</v>
          </cell>
          <cell r="T5" t="str">
            <v>那覇市字真嘉比192番地</v>
          </cell>
          <cell r="U5">
            <v>35</v>
          </cell>
          <cell r="V5">
            <v>82</v>
          </cell>
          <cell r="AE5" t="str">
            <v>宮城　ツル</v>
          </cell>
          <cell r="AF5" t="str">
            <v>那覇市字真嘉比192番地</v>
          </cell>
        </row>
        <row r="6">
          <cell r="A6">
            <v>2</v>
          </cell>
          <cell r="B6" t="str">
            <v>NO.944-1</v>
          </cell>
          <cell r="C6" t="str">
            <v>那覇市字真嘉比192番地</v>
          </cell>
          <cell r="F6" t="str">
            <v>川満　清</v>
          </cell>
          <cell r="K6" t="str">
            <v>川満　清</v>
          </cell>
          <cell r="O6" t="str">
            <v>那覇市字真嘉比192番地</v>
          </cell>
          <cell r="P6" t="str">
            <v>CB造ﾄﾀﾝ葺き平家建</v>
          </cell>
          <cell r="Q6" t="str">
            <v>川満　清</v>
          </cell>
          <cell r="T6" t="str">
            <v>那覇市字真嘉比192番地</v>
          </cell>
          <cell r="U6">
            <v>77.02</v>
          </cell>
          <cell r="V6">
            <v>105.8</v>
          </cell>
          <cell r="AE6" t="str">
            <v>川満　清</v>
          </cell>
          <cell r="AF6" t="str">
            <v>那覇市字真嘉比192番地</v>
          </cell>
        </row>
        <row r="7">
          <cell r="A7">
            <v>3</v>
          </cell>
          <cell r="B7" t="str">
            <v>NO.944</v>
          </cell>
          <cell r="C7" t="str">
            <v>那覇市字真嘉比192番地</v>
          </cell>
          <cell r="K7" t="str">
            <v>平良　玄英</v>
          </cell>
          <cell r="O7" t="str">
            <v>那覇市字真嘉比192番地</v>
          </cell>
          <cell r="P7" t="str">
            <v>工作物</v>
          </cell>
          <cell r="Q7" t="str">
            <v>平良　玄英</v>
          </cell>
          <cell r="T7" t="str">
            <v>那覇市字真嘉比192番地</v>
          </cell>
          <cell r="U7" t="str">
            <v>-</v>
          </cell>
          <cell r="V7">
            <v>116.23</v>
          </cell>
          <cell r="AE7" t="str">
            <v>平良　玄英</v>
          </cell>
          <cell r="AF7" t="str">
            <v>那覇市字真嘉比192番地</v>
          </cell>
        </row>
        <row r="8">
          <cell r="A8">
            <v>4</v>
          </cell>
          <cell r="B8" t="str">
            <v>NO.821</v>
          </cell>
          <cell r="C8" t="str">
            <v>那覇市字真嘉比273番地</v>
          </cell>
          <cell r="F8" t="str">
            <v>山田　親喜</v>
          </cell>
          <cell r="K8" t="str">
            <v>山田　親喜</v>
          </cell>
          <cell r="O8" t="str">
            <v>那覇市字真嘉比273番地</v>
          </cell>
          <cell r="P8" t="str">
            <v>木造瓦葺き平家建</v>
          </cell>
          <cell r="Q8" t="str">
            <v>山田　親喜</v>
          </cell>
          <cell r="T8" t="str">
            <v>那覇市字真嘉比273番地</v>
          </cell>
          <cell r="U8">
            <v>66.66</v>
          </cell>
          <cell r="V8">
            <v>262.13</v>
          </cell>
          <cell r="AE8" t="str">
            <v>山田　親喜</v>
          </cell>
          <cell r="AF8" t="str">
            <v>那覇市字真嘉比273番地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工事費仕訳書"/>
      <sheetName val="86集計・内訳"/>
      <sheetName val="代価表"/>
      <sheetName val="86工作物"/>
      <sheetName val="86立木 "/>
      <sheetName val="86動産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載荷試験"/>
      <sheetName val="鉄骨1"/>
      <sheetName val="鉄骨2"/>
      <sheetName val="鉄骨3"/>
      <sheetName val="タイル"/>
      <sheetName val="金建具"/>
      <sheetName val="金建具2"/>
      <sheetName val="木建具"/>
      <sheetName val="ｶﾞﾗｽ"/>
      <sheetName val="鋼板"/>
      <sheetName val="ｸﾞﾗｽｳｰﾙ"/>
      <sheetName val="説明板"/>
      <sheetName val="86動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表"/>
      <sheetName val="86動産"/>
    </sheetNames>
    <sheetDataSet>
      <sheetData sheetId="0" refreshError="1">
        <row r="336">
          <cell r="B336">
            <v>12929</v>
          </cell>
        </row>
        <row r="418">
          <cell r="B418">
            <v>15664</v>
          </cell>
        </row>
      </sheetData>
      <sheetData sheetId="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内訳書"/>
      <sheetName val="複合単価 "/>
      <sheetName val="代価土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結果ｼｰﾄ"/>
      <sheetName val="名前一覧表"/>
    </sheetNames>
    <sheetDataSet>
      <sheetData sheetId="0">
        <row r="26">
          <cell r="C26">
            <v>0</v>
          </cell>
        </row>
        <row r="30">
          <cell r="C30">
            <v>0</v>
          </cell>
        </row>
        <row r="34">
          <cell r="C34">
            <v>0</v>
          </cell>
        </row>
        <row r="40">
          <cell r="D40">
            <v>0</v>
          </cell>
        </row>
        <row r="50">
          <cell r="C50">
            <v>0</v>
          </cell>
        </row>
        <row r="75">
          <cell r="C75">
            <v>0</v>
          </cell>
        </row>
        <row r="79">
          <cell r="C79">
            <v>0</v>
          </cell>
        </row>
        <row r="83">
          <cell r="C83">
            <v>0</v>
          </cell>
        </row>
        <row r="87">
          <cell r="C87">
            <v>0</v>
          </cell>
        </row>
        <row r="91">
          <cell r="C91">
            <v>0</v>
          </cell>
        </row>
        <row r="95">
          <cell r="C95">
            <v>0</v>
          </cell>
        </row>
        <row r="99">
          <cell r="C99">
            <v>0</v>
          </cell>
        </row>
        <row r="103">
          <cell r="C103">
            <v>0</v>
          </cell>
        </row>
        <row r="107">
          <cell r="C107">
            <v>0</v>
          </cell>
        </row>
        <row r="141">
          <cell r="C141">
            <v>0</v>
          </cell>
        </row>
        <row r="146">
          <cell r="D146">
            <v>0</v>
          </cell>
        </row>
        <row r="175">
          <cell r="C175">
            <v>0</v>
          </cell>
        </row>
        <row r="181">
          <cell r="C181">
            <v>0</v>
          </cell>
        </row>
        <row r="191">
          <cell r="C191">
            <v>0</v>
          </cell>
        </row>
        <row r="195">
          <cell r="C195">
            <v>0</v>
          </cell>
        </row>
        <row r="199">
          <cell r="C199">
            <v>0</v>
          </cell>
        </row>
      </sheetData>
      <sheetData sheetId="1">
        <row r="3">
          <cell r="A3" t="str">
            <v>直接工事費</v>
          </cell>
        </row>
        <row r="4">
          <cell r="A4" t="str">
            <v>支給品費</v>
          </cell>
        </row>
        <row r="9">
          <cell r="A9" t="str">
            <v>積上運搬費</v>
          </cell>
        </row>
        <row r="10">
          <cell r="A10" t="str">
            <v>積上準備費</v>
          </cell>
        </row>
        <row r="11">
          <cell r="A11" t="str">
            <v>積上仮設費</v>
          </cell>
        </row>
        <row r="12">
          <cell r="A12" t="str">
            <v>積上事業損失防止施設費</v>
          </cell>
        </row>
        <row r="13">
          <cell r="A13" t="str">
            <v>積上安全費</v>
          </cell>
        </row>
        <row r="14">
          <cell r="A14" t="str">
            <v>積上役務費</v>
          </cell>
        </row>
        <row r="15">
          <cell r="A15" t="str">
            <v>積上技術管理費</v>
          </cell>
        </row>
        <row r="16">
          <cell r="A16" t="str">
            <v>積上営繕費</v>
          </cell>
        </row>
      </sheetData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基本"/>
      <sheetName val="廃材"/>
      <sheetName val="比較"/>
      <sheetName val="仕訳"/>
      <sheetName val="内訳"/>
      <sheetName val="代価"/>
      <sheetName val="統計"/>
      <sheetName val="集計"/>
      <sheetName val="仕訳【縦】"/>
      <sheetName val="内訳【縦】"/>
      <sheetName val="代価【縦】"/>
      <sheetName val="統計値【縦】"/>
      <sheetName val="集計【縦】"/>
      <sheetName val="足場"/>
      <sheetName val="土間"/>
      <sheetName val="【予備】"/>
      <sheetName val="ｺﾝｸﾘ"/>
      <sheetName val="屋根"/>
      <sheetName val="外床"/>
      <sheetName val="ＣＢ"/>
      <sheetName val="外壁"/>
      <sheetName val="外天井"/>
      <sheetName val="外計算"/>
      <sheetName val="外雑"/>
      <sheetName val="防水"/>
      <sheetName val="内床"/>
      <sheetName val="間仕切"/>
      <sheetName val="内壁"/>
      <sheetName val="内天井"/>
      <sheetName val="造作"/>
      <sheetName val="内計算"/>
      <sheetName val="内雑"/>
      <sheetName val="木建"/>
      <sheetName val="金建"/>
      <sheetName val="Page管理Sheet"/>
      <sheetName val="建具データ"/>
      <sheetName val="別表"/>
      <sheetName val="単価表"/>
    </sheetNames>
    <sheetDataSet>
      <sheetData sheetId="0" refreshError="1"/>
      <sheetData sheetId="1" refreshError="1">
        <row r="9">
          <cell r="D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"/>
      <sheetName val="立木"/>
      <sheetName val="経費算定表"/>
      <sheetName val="補償率"/>
      <sheetName val="移転雑費"/>
      <sheetName val="標準家賃"/>
      <sheetName val="Macro1"/>
      <sheetName val="新旧ｺｰﾄﾞ一覧"/>
      <sheetName val="基礎単価"/>
    </sheetNames>
    <definedNames>
      <definedName name="やし幹"/>
      <definedName name="やし高"/>
      <definedName name="一般鑑賞幹"/>
      <definedName name="一般鑑賞高"/>
      <definedName name="一般風致幹"/>
      <definedName name="一般風致高"/>
      <definedName name="仮植木やし幹"/>
      <definedName name="仮植木やし高"/>
      <definedName name="仮植木一般A幹"/>
      <definedName name="仮植木一般A高"/>
      <definedName name="仮植木一般B幹"/>
      <definedName name="仮植木一般B高"/>
      <definedName name="仮植木一般Ｃ幹"/>
      <definedName name="仮植木一般Ｃ高"/>
      <definedName name="建物等諸経費算出表" refersTo="='経費算定表'!$F$4:$G$45"/>
      <definedName name="芝類移転料単価表"/>
      <definedName name="生垣等移転料"/>
      <definedName name="庭石移転料単価表"/>
      <definedName name="庭木移転先一覧"/>
      <definedName name="庭木等諸経費算出表"/>
      <definedName name="燈籠移転料単価表"/>
      <definedName name="非木造共通仮設費算出表" refersTo="='経費算定表'!$R$4:$S$45"/>
      <definedName name="木造共通仮設費算出表" refersTo="='経費算定表'!$L$4:$M$12"/>
      <definedName name="木造共通仮設費適用基準額" refersTo="='経費算定表'!$L$16"/>
      <definedName name="立木移転種別表"/>
    </definedNames>
    <sheetDataSet>
      <sheetData sheetId="0"/>
      <sheetData sheetId="1"/>
      <sheetData sheetId="2">
        <row r="4">
          <cell r="F4">
            <v>0</v>
          </cell>
          <cell r="G4">
            <v>0.27</v>
          </cell>
          <cell r="L4">
            <v>0</v>
          </cell>
          <cell r="M4">
            <v>0</v>
          </cell>
          <cell r="R4">
            <v>0</v>
          </cell>
          <cell r="S4">
            <v>5.64</v>
          </cell>
        </row>
        <row r="5">
          <cell r="F5">
            <v>10000001</v>
          </cell>
          <cell r="G5">
            <v>0.26500000000000001</v>
          </cell>
          <cell r="L5">
            <v>60000001</v>
          </cell>
          <cell r="M5">
            <v>0</v>
          </cell>
          <cell r="R5">
            <v>10000001</v>
          </cell>
          <cell r="S5">
            <v>5.67</v>
          </cell>
        </row>
        <row r="6">
          <cell r="F6">
            <v>12000001</v>
          </cell>
          <cell r="G6">
            <v>0.26100000000000001</v>
          </cell>
          <cell r="L6">
            <v>80000001</v>
          </cell>
          <cell r="M6">
            <v>0</v>
          </cell>
          <cell r="R6">
            <v>12000001</v>
          </cell>
          <cell r="S6">
            <v>5.69</v>
          </cell>
        </row>
        <row r="7">
          <cell r="F7">
            <v>14000001</v>
          </cell>
          <cell r="G7">
            <v>0.25800000000000001</v>
          </cell>
          <cell r="L7">
            <v>100000001</v>
          </cell>
          <cell r="M7">
            <v>0</v>
          </cell>
          <cell r="R7">
            <v>14000001</v>
          </cell>
          <cell r="S7">
            <v>5.71</v>
          </cell>
        </row>
        <row r="8">
          <cell r="F8">
            <v>16000001</v>
          </cell>
          <cell r="G8">
            <v>0.255</v>
          </cell>
          <cell r="L8">
            <v>150000001</v>
          </cell>
          <cell r="M8">
            <v>0</v>
          </cell>
          <cell r="R8">
            <v>16000001</v>
          </cell>
          <cell r="S8">
            <v>5.72</v>
          </cell>
        </row>
        <row r="9">
          <cell r="F9">
            <v>18000001</v>
          </cell>
          <cell r="G9">
            <v>0.252</v>
          </cell>
          <cell r="L9">
            <v>200000001</v>
          </cell>
          <cell r="M9">
            <v>0</v>
          </cell>
          <cell r="R9">
            <v>18000001</v>
          </cell>
          <cell r="S9">
            <v>5.74</v>
          </cell>
        </row>
        <row r="10">
          <cell r="F10">
            <v>20000001</v>
          </cell>
          <cell r="G10">
            <v>0.25</v>
          </cell>
          <cell r="L10">
            <v>300000001</v>
          </cell>
          <cell r="M10">
            <v>0</v>
          </cell>
          <cell r="R10">
            <v>20000001</v>
          </cell>
          <cell r="S10">
            <v>5.75</v>
          </cell>
        </row>
        <row r="11">
          <cell r="F11">
            <v>22000001</v>
          </cell>
          <cell r="G11">
            <v>0.248</v>
          </cell>
          <cell r="L11">
            <v>400000001</v>
          </cell>
          <cell r="M11">
            <v>0</v>
          </cell>
          <cell r="R11">
            <v>22000001</v>
          </cell>
          <cell r="S11">
            <v>5.76</v>
          </cell>
        </row>
        <row r="12">
          <cell r="F12">
            <v>24000001</v>
          </cell>
          <cell r="G12">
            <v>0.246</v>
          </cell>
          <cell r="L12">
            <v>500000001</v>
          </cell>
          <cell r="M12">
            <v>0</v>
          </cell>
          <cell r="R12">
            <v>24000001</v>
          </cell>
          <cell r="S12">
            <v>5.77</v>
          </cell>
        </row>
        <row r="13">
          <cell r="F13">
            <v>26000001</v>
          </cell>
          <cell r="G13">
            <v>0.24399999999999999</v>
          </cell>
          <cell r="R13">
            <v>26000001</v>
          </cell>
          <cell r="S13">
            <v>5.78</v>
          </cell>
        </row>
        <row r="14">
          <cell r="F14">
            <v>28000001</v>
          </cell>
          <cell r="G14">
            <v>0.24199999999999999</v>
          </cell>
          <cell r="R14">
            <v>28000001</v>
          </cell>
          <cell r="S14">
            <v>5.79</v>
          </cell>
        </row>
        <row r="15">
          <cell r="F15">
            <v>30000001</v>
          </cell>
          <cell r="G15">
            <v>0.23899999999999999</v>
          </cell>
          <cell r="R15">
            <v>30000001</v>
          </cell>
          <cell r="S15">
            <v>5.81</v>
          </cell>
        </row>
        <row r="16">
          <cell r="F16">
            <v>35000001</v>
          </cell>
          <cell r="G16">
            <v>0.23499999999999999</v>
          </cell>
          <cell r="L16">
            <v>0</v>
          </cell>
          <cell r="R16">
            <v>35000001</v>
          </cell>
          <cell r="S16">
            <v>5.83</v>
          </cell>
        </row>
        <row r="17">
          <cell r="F17">
            <v>40000001</v>
          </cell>
          <cell r="G17">
            <v>0.23300000000000001</v>
          </cell>
          <cell r="R17">
            <v>40000001</v>
          </cell>
          <cell r="S17">
            <v>5.85</v>
          </cell>
        </row>
        <row r="18">
          <cell r="F18">
            <v>45000001</v>
          </cell>
          <cell r="G18">
            <v>0.23</v>
          </cell>
          <cell r="R18">
            <v>45000001</v>
          </cell>
          <cell r="S18">
            <v>5.86</v>
          </cell>
        </row>
        <row r="19">
          <cell r="F19">
            <v>50000001</v>
          </cell>
          <cell r="G19">
            <v>0.22800000000000001</v>
          </cell>
          <cell r="R19">
            <v>50000001</v>
          </cell>
          <cell r="S19">
            <v>5.87</v>
          </cell>
        </row>
        <row r="20">
          <cell r="F20">
            <v>55000001</v>
          </cell>
          <cell r="G20">
            <v>0.22600000000000001</v>
          </cell>
          <cell r="R20">
            <v>55000001</v>
          </cell>
          <cell r="S20">
            <v>5.89</v>
          </cell>
        </row>
        <row r="21">
          <cell r="F21">
            <v>60000001</v>
          </cell>
          <cell r="G21">
            <v>0.223</v>
          </cell>
          <cell r="R21">
            <v>60000001</v>
          </cell>
          <cell r="S21">
            <v>5.91</v>
          </cell>
        </row>
        <row r="22">
          <cell r="F22">
            <v>70000001</v>
          </cell>
          <cell r="G22">
            <v>0.22</v>
          </cell>
          <cell r="R22">
            <v>70000001</v>
          </cell>
          <cell r="S22">
            <v>5.93</v>
          </cell>
        </row>
        <row r="23">
          <cell r="F23">
            <v>80000001</v>
          </cell>
          <cell r="G23">
            <v>0.217</v>
          </cell>
          <cell r="R23">
            <v>80000001</v>
          </cell>
          <cell r="S23">
            <v>5.94</v>
          </cell>
        </row>
        <row r="24">
          <cell r="F24">
            <v>90000001</v>
          </cell>
          <cell r="G24">
            <v>0.215</v>
          </cell>
          <cell r="R24">
            <v>90000001</v>
          </cell>
          <cell r="S24">
            <v>5.96</v>
          </cell>
        </row>
        <row r="25">
          <cell r="F25">
            <v>100000001</v>
          </cell>
          <cell r="G25">
            <v>0.21099999999999999</v>
          </cell>
          <cell r="R25">
            <v>100000001</v>
          </cell>
          <cell r="S25">
            <v>5.98</v>
          </cell>
        </row>
        <row r="26">
          <cell r="F26">
            <v>120000001</v>
          </cell>
          <cell r="G26">
            <v>0.20799999999999999</v>
          </cell>
          <cell r="R26">
            <v>120000001</v>
          </cell>
          <cell r="S26">
            <v>6</v>
          </cell>
        </row>
        <row r="27">
          <cell r="F27">
            <v>140000001</v>
          </cell>
          <cell r="G27">
            <v>0.20499999999999999</v>
          </cell>
          <cell r="R27">
            <v>140000001</v>
          </cell>
          <cell r="S27">
            <v>6.02</v>
          </cell>
        </row>
        <row r="28">
          <cell r="F28">
            <v>160000001</v>
          </cell>
          <cell r="G28">
            <v>0.20300000000000001</v>
          </cell>
          <cell r="R28">
            <v>160000001</v>
          </cell>
          <cell r="S28">
            <v>6.04</v>
          </cell>
        </row>
        <row r="29">
          <cell r="F29">
            <v>180000001</v>
          </cell>
          <cell r="G29">
            <v>0.20100000000000001</v>
          </cell>
          <cell r="R29">
            <v>180000001</v>
          </cell>
          <cell r="S29">
            <v>6.05</v>
          </cell>
        </row>
        <row r="30">
          <cell r="F30">
            <v>200000001</v>
          </cell>
          <cell r="G30">
            <v>0.19700000000000001</v>
          </cell>
          <cell r="R30">
            <v>200000001</v>
          </cell>
          <cell r="S30">
            <v>6.09</v>
          </cell>
        </row>
        <row r="31">
          <cell r="F31">
            <v>250000001</v>
          </cell>
          <cell r="G31">
            <v>0.193</v>
          </cell>
          <cell r="R31">
            <v>250000001</v>
          </cell>
          <cell r="S31">
            <v>6.11</v>
          </cell>
        </row>
        <row r="32">
          <cell r="F32">
            <v>300000001</v>
          </cell>
          <cell r="G32">
            <v>0.19</v>
          </cell>
          <cell r="R32">
            <v>300000001</v>
          </cell>
          <cell r="S32">
            <v>6.13</v>
          </cell>
        </row>
        <row r="33">
          <cell r="F33">
            <v>350000001</v>
          </cell>
          <cell r="G33">
            <v>0.188</v>
          </cell>
          <cell r="R33">
            <v>350000001</v>
          </cell>
          <cell r="S33">
            <v>6.15</v>
          </cell>
        </row>
        <row r="34">
          <cell r="F34">
            <v>400000001</v>
          </cell>
          <cell r="G34">
            <v>0.184</v>
          </cell>
          <cell r="R34">
            <v>400000001</v>
          </cell>
          <cell r="S34">
            <v>6.19</v>
          </cell>
        </row>
        <row r="35">
          <cell r="F35">
            <v>500000001</v>
          </cell>
          <cell r="G35">
            <v>0.18</v>
          </cell>
          <cell r="R35">
            <v>500000001</v>
          </cell>
          <cell r="S35">
            <v>6.21</v>
          </cell>
        </row>
        <row r="36">
          <cell r="F36">
            <v>600000001</v>
          </cell>
          <cell r="G36">
            <v>0.17799999999999999</v>
          </cell>
          <cell r="R36">
            <v>600000001</v>
          </cell>
          <cell r="S36">
            <v>6.23</v>
          </cell>
        </row>
        <row r="37">
          <cell r="F37">
            <v>700000001</v>
          </cell>
          <cell r="G37">
            <v>0.17499999999999999</v>
          </cell>
          <cell r="R37">
            <v>700000001</v>
          </cell>
          <cell r="S37">
            <v>6.25</v>
          </cell>
        </row>
        <row r="38">
          <cell r="F38">
            <v>800000001</v>
          </cell>
          <cell r="G38">
            <v>0.17299999999999999</v>
          </cell>
          <cell r="R38">
            <v>800000001</v>
          </cell>
          <cell r="S38">
            <v>6.27</v>
          </cell>
        </row>
        <row r="39">
          <cell r="F39">
            <v>900000001</v>
          </cell>
          <cell r="G39">
            <v>0.17100000000000001</v>
          </cell>
          <cell r="R39">
            <v>900000001</v>
          </cell>
          <cell r="S39">
            <v>6.29</v>
          </cell>
        </row>
        <row r="40">
          <cell r="F40">
            <v>1000000001</v>
          </cell>
          <cell r="G40">
            <v>0.16500000000000001</v>
          </cell>
          <cell r="R40">
            <v>1000000001</v>
          </cell>
          <cell r="S40">
            <v>6.35</v>
          </cell>
        </row>
        <row r="41">
          <cell r="F41">
            <v>1500000001</v>
          </cell>
          <cell r="G41">
            <v>0.16</v>
          </cell>
          <cell r="R41">
            <v>1500000001</v>
          </cell>
          <cell r="S41">
            <v>6.39</v>
          </cell>
        </row>
        <row r="42">
          <cell r="F42">
            <v>2000000001</v>
          </cell>
          <cell r="G42">
            <v>0.157</v>
          </cell>
          <cell r="R42">
            <v>2000000001</v>
          </cell>
          <cell r="S42">
            <v>6.42</v>
          </cell>
        </row>
        <row r="43">
          <cell r="F43">
            <v>2500000001</v>
          </cell>
          <cell r="G43">
            <v>0.154</v>
          </cell>
          <cell r="R43">
            <v>2500000001</v>
          </cell>
          <cell r="S43">
            <v>6.45</v>
          </cell>
        </row>
        <row r="44">
          <cell r="F44">
            <v>3000000001</v>
          </cell>
          <cell r="G44">
            <v>0.15</v>
          </cell>
          <cell r="R44">
            <v>3000000001</v>
          </cell>
          <cell r="S44">
            <v>6.49</v>
          </cell>
        </row>
        <row r="45">
          <cell r="F45">
            <v>4000000001</v>
          </cell>
          <cell r="G45">
            <v>0.14599999999999999</v>
          </cell>
          <cell r="R45">
            <v>4000000001</v>
          </cell>
          <cell r="S45">
            <v>6.53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結果ｼｰﾄ"/>
      <sheetName val="名前一覧表"/>
    </sheetNames>
    <sheetDataSet>
      <sheetData sheetId="0">
        <row r="26">
          <cell r="C26">
            <v>0</v>
          </cell>
        </row>
        <row r="103">
          <cell r="C103">
            <v>0</v>
          </cell>
        </row>
        <row r="146">
          <cell r="D146">
            <v>0</v>
          </cell>
        </row>
        <row r="181">
          <cell r="C181">
            <v>0</v>
          </cell>
        </row>
      </sheetData>
      <sheetData sheetId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送信文書(原稿)"/>
      <sheetName val="見積先一覧表"/>
      <sheetName val="○○用FAX送信文書"/>
      <sheetName val="別紙　法定福利費記載例①"/>
      <sheetName val="別紙　法定福利費記載例②"/>
      <sheetName val="○○用内訳書"/>
      <sheetName val="○○用送付図面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協議書"/>
      <sheetName val="変更協議書 乙"/>
      <sheetName val="変更理由書"/>
      <sheetName val="変更仕訳"/>
      <sheetName val="変訳"/>
      <sheetName val="変更仕訳 (横)"/>
      <sheetName val="変更内訳"/>
      <sheetName val="内訳書"/>
      <sheetName val="汚土"/>
      <sheetName val="仮設解体"/>
      <sheetName val="複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仮設費"/>
      <sheetName val="工事設計"/>
      <sheetName val="管資材"/>
      <sheetName val="管布設工"/>
      <sheetName val="管土工"/>
      <sheetName val="管資材数量"/>
      <sheetName val="管布設数量"/>
      <sheetName val="土工総括"/>
      <sheetName val="管土工数量"/>
      <sheetName val="構造物数量"/>
      <sheetName val="単価算出"/>
      <sheetName val="管資材 (2)"/>
      <sheetName val="管布設工 (2)"/>
      <sheetName val="管資材数量 (2)"/>
      <sheetName val="管布設数量 (2)"/>
      <sheetName val="管土工数量 (2)"/>
      <sheetName val="変更理由書"/>
      <sheetName val="機械複合単価"/>
      <sheetName val="内訳書"/>
      <sheetName val="仕訳書"/>
      <sheetName val="複合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H12単価"/>
      <sheetName val="物件調書"/>
      <sheetName val="立竹木（構外）"/>
      <sheetName val="立竹木（構内）"/>
      <sheetName val="工作物"/>
      <sheetName val="工作物 (解体)"/>
      <sheetName val="代価表"/>
      <sheetName val="見積単価"/>
      <sheetName val="数量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費仕訳書"/>
      <sheetName val="科目別内訳書"/>
      <sheetName val="内訳書"/>
      <sheetName val="集計表"/>
      <sheetName val="数量計算書"/>
      <sheetName val="代価表 "/>
      <sheetName val="見積り比較表"/>
      <sheetName val="Sheet3"/>
      <sheetName val="数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補額(家主)"/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内訳"/>
      <sheetName val="集計"/>
      <sheetName val="工作物調査表"/>
      <sheetName val="集計工作物"/>
      <sheetName val="単価"/>
      <sheetName val="複合機器"/>
      <sheetName val="複合管類"/>
      <sheetName val="内訳書"/>
      <sheetName val="単価表"/>
      <sheetName val="補額(家主).xls"/>
      <sheetName val="%E8%A3%9C%E9%A1%8D(%E5%AE%B6%E4"/>
      <sheetName val="管土工数量"/>
      <sheetName val="#REF"/>
      <sheetName val="基礎単価"/>
    </sheetNames>
    <definedNames>
      <definedName name="工作物2枚目"/>
      <definedName name="工作物2枚目クリア"/>
    </defined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 "/>
      <sheetName val="明細書甲"/>
      <sheetName val="乙"/>
      <sheetName val="内訳書"/>
      <sheetName val="複単"/>
      <sheetName val="数量計算書"/>
      <sheetName val="数量拾い"/>
      <sheetName val="入力"/>
      <sheetName val="設計書"/>
      <sheetName val="仕訳書"/>
      <sheetName val="一覧表"/>
      <sheetName val="計算詳細"/>
      <sheetName val="データベース"/>
      <sheetName val="保健ｾﾝﾀｰ設計書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D4" t="str">
            <v>那覇市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理ｼｰﾄ"/>
      <sheetName val="印刷"/>
      <sheetName val="事業総括"/>
      <sheetName val="内訳表"/>
      <sheetName val="諸経費"/>
    </sheetNames>
    <sheetDataSet>
      <sheetData sheetId="0"/>
      <sheetData sheetId="1"/>
      <sheetData sheetId="2"/>
      <sheetData sheetId="3"/>
      <sheetData sheetId="4">
        <row r="17">
          <cell r="F17">
            <v>25685000</v>
          </cell>
        </row>
        <row r="22">
          <cell r="F22">
            <v>30349000</v>
          </cell>
        </row>
        <row r="25">
          <cell r="M25">
            <v>1965285.7142857127</v>
          </cell>
        </row>
        <row r="32">
          <cell r="F32">
            <v>1615714.2857142857</v>
          </cell>
        </row>
        <row r="34">
          <cell r="F34">
            <v>33930000</v>
          </cell>
        </row>
      </sheetData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3単価"/>
      <sheetName val="建物等諸経費"/>
      <sheetName val="庭木等諸経費"/>
    </sheetNames>
    <sheetDataSet>
      <sheetData sheetId="0" refreshError="1"/>
      <sheetData sheetId="1"/>
      <sheetData sheetId="2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4仮設"/>
      <sheetName val="74統計数量"/>
      <sheetName val="74ｺﾝｸﾘｰﾄ"/>
      <sheetName val="74CB左官"/>
      <sheetName val="74外装"/>
      <sheetName val="74外建"/>
      <sheetName val="74内装1"/>
      <sheetName val="74内装2"/>
      <sheetName val="74木工１"/>
      <sheetName val="74発生材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内訳書"/>
      <sheetName val="34統計数量"/>
      <sheetName val="86動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費集計"/>
      <sheetName val="細目"/>
      <sheetName val="工事費"/>
      <sheetName val="建築工事費"/>
      <sheetName val="査定率"/>
      <sheetName val="表紙 "/>
      <sheetName val="表紙-2"/>
      <sheetName val="種目"/>
      <sheetName val="科目"/>
      <sheetName val="仮設"/>
      <sheetName val="土工"/>
      <sheetName val="地業"/>
      <sheetName val="ｺﾝｸﾘｰﾄ"/>
      <sheetName val="型枠"/>
      <sheetName val="鉄筋"/>
      <sheetName val="鉄骨"/>
      <sheetName val="PC"/>
      <sheetName val="組積"/>
      <sheetName val="防水"/>
      <sheetName val="石"/>
      <sheetName val="ﾀｲﾙ"/>
      <sheetName val="木"/>
      <sheetName val="金属"/>
      <sheetName val="左官"/>
      <sheetName val="木建"/>
      <sheetName val="金建"/>
      <sheetName val="ｶﾞﾗｽ"/>
      <sheetName val="塗装"/>
      <sheetName val="内外装"/>
      <sheetName val="雑"/>
      <sheetName val="ｻｲﾝ"/>
      <sheetName val="外構"/>
      <sheetName val="別紙"/>
      <sheetName val="代価"/>
      <sheetName val="東高校"/>
      <sheetName val="74外建"/>
      <sheetName val="86動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立木調査"/>
      <sheetName val="動産調査"/>
      <sheetName val="別表"/>
      <sheetName val="別表(1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01"/>
      <sheetName val="代価表02"/>
      <sheetName val="代価表03"/>
      <sheetName val="代価表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仕訳"/>
      <sheetName val="主要機器ﾘｽﾄ"/>
      <sheetName val="複合単価"/>
      <sheetName val="東高校"/>
      <sheetName val="単価表(設)"/>
    </sheetNames>
    <sheetDataSet>
      <sheetData sheetId="0"/>
      <sheetData sheetId="1"/>
      <sheetData sheetId="2"/>
      <sheetData sheetId="3" refreshError="1">
        <row r="41">
          <cell r="AA41">
            <v>271600</v>
          </cell>
        </row>
      </sheetData>
      <sheetData sheetId="4" refreshError="1"/>
      <sheetData sheetId="5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標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土木単価"/>
      <sheetName val="保護砂"/>
      <sheetName val="保護砂単価入力"/>
      <sheetName val="総合価表"/>
      <sheetName val="先島見積単価"/>
      <sheetName val="物価版単価"/>
      <sheetName val="共通仮設･諸経費率"/>
      <sheetName val="明細書"/>
      <sheetName val="内訳書"/>
      <sheetName val="複合単価"/>
      <sheetName val="単価表(測)"/>
      <sheetName val="別表"/>
      <sheetName val="86動産"/>
    </sheetNames>
    <sheetDataSet>
      <sheetData sheetId="0" refreshError="1">
        <row r="8">
          <cell r="B8">
            <v>18400</v>
          </cell>
          <cell r="C8">
            <v>22900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"/>
      <sheetName val="内訳"/>
      <sheetName val="複合単価"/>
      <sheetName val="歩掛"/>
      <sheetName val="単価比較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1"/>
      <sheetName val="マンホール(屋外)"/>
      <sheetName val="生コン(屋外)"/>
      <sheetName val="マンホール(岡打）"/>
      <sheetName val="生コン(屋内)"/>
      <sheetName val="土工"/>
      <sheetName val="機械運転"/>
      <sheetName val="比較１"/>
      <sheetName val="比較２"/>
      <sheetName val="資料３"/>
      <sheetName val="資料４"/>
      <sheetName val="資料５"/>
    </sheetNames>
    <sheetDataSet>
      <sheetData sheetId="0">
        <row r="1">
          <cell r="C1">
            <v>21100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者経歴書 "/>
      <sheetName val="Sheet1"/>
    </sheetNames>
    <sheetDataSet>
      <sheetData sheetId="0" refreshError="1"/>
      <sheetData sheetId="1">
        <row r="3">
          <cell r="B3" t="str">
            <v>元請</v>
          </cell>
          <cell r="F3" t="str">
            <v>測量</v>
          </cell>
          <cell r="H3" t="str">
            <v>大正</v>
          </cell>
        </row>
        <row r="4">
          <cell r="B4" t="str">
            <v>元請　ＪＶ</v>
          </cell>
          <cell r="F4" t="str">
            <v>建築設計</v>
          </cell>
          <cell r="H4" t="str">
            <v>明治</v>
          </cell>
        </row>
        <row r="5">
          <cell r="B5" t="str">
            <v>下請</v>
          </cell>
          <cell r="F5" t="str">
            <v>設備設計</v>
          </cell>
          <cell r="H5" t="str">
            <v>昭和</v>
          </cell>
        </row>
        <row r="6">
          <cell r="F6" t="str">
            <v>土木設計</v>
          </cell>
          <cell r="H6" t="str">
            <v>平成</v>
          </cell>
        </row>
        <row r="7">
          <cell r="F7" t="str">
            <v>地質調査</v>
          </cell>
        </row>
        <row r="8">
          <cell r="F8" t="str">
            <v>磁気調査</v>
          </cell>
        </row>
        <row r="9">
          <cell r="F9" t="str">
            <v>補償</v>
          </cell>
        </row>
        <row r="10">
          <cell r="F10" t="str">
            <v>登記手続</v>
          </cell>
        </row>
        <row r="11">
          <cell r="F11" t="str">
            <v>環境調査</v>
          </cell>
        </row>
        <row r="12">
          <cell r="F12" t="str">
            <v>その他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鏡"/>
      <sheetName val="見積比較表"/>
      <sheetName val="内訳書"/>
      <sheetName val="衛生総括表"/>
      <sheetName val="内訳A4W"/>
      <sheetName val="複器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配管"/>
      <sheetName val="複器"/>
      <sheetName val="代価"/>
      <sheetName val="仕訳"/>
      <sheetName val="内訳"/>
      <sheetName val="数量"/>
      <sheetName val="給水 (B)"/>
      <sheetName val="議事録"/>
      <sheetName val="数量図面"/>
      <sheetName val="Sheet1"/>
      <sheetName val="明細表"/>
      <sheetName val="data"/>
      <sheetName val="内訳書"/>
      <sheetName val="金建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仮設"/>
      <sheetName val="躯体"/>
      <sheetName val="統計値(RC.CB)"/>
      <sheetName val="解体"/>
      <sheetName val="発生材"/>
      <sheetName val="外部床"/>
      <sheetName val="外部壁 "/>
      <sheetName val="外部開口"/>
      <sheetName val="外部天井 "/>
      <sheetName val="内部床"/>
      <sheetName val="内部壁"/>
      <sheetName val="内部開口 "/>
      <sheetName val="内部天井"/>
      <sheetName val="統計表(RC.CB)"/>
      <sheetName val="Sheet6"/>
      <sheetName val="数量（RC）砂川　勝延"/>
    </sheetNames>
    <definedNames>
      <definedName name="樹高入力"/>
      <definedName name="数量0"/>
      <definedName name="数量1"/>
      <definedName name="数量2"/>
      <definedName name="数量3"/>
      <definedName name="数量4"/>
      <definedName name="数量5"/>
      <definedName name="数量6"/>
      <definedName name="数量7"/>
      <definedName name="数量8"/>
      <definedName name="数量9"/>
      <definedName name="数量CL"/>
      <definedName name="数量CON"/>
      <definedName name="本数入力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"/>
      <sheetName val="内訳"/>
      <sheetName val="設計数量"/>
      <sheetName val="複合器具"/>
      <sheetName val="単価代価"/>
      <sheetName val="数量"/>
      <sheetName val="数建"/>
      <sheetName val="数機"/>
      <sheetName val="数電"/>
      <sheetName val="制水弁桝"/>
      <sheetName val="給敷土"/>
      <sheetName val="給道土"/>
      <sheetName val="ガス土"/>
      <sheetName val="汚土"/>
      <sheetName val="塩ビ桝"/>
      <sheetName val="仮設"/>
      <sheetName val="土工"/>
      <sheetName val="躯体"/>
      <sheetName val="鉄筋"/>
      <sheetName val="内訳＆集計"/>
      <sheetName val="内訳目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単価"/>
      <sheetName val="頭"/>
      <sheetName val="まとめ"/>
      <sheetName val="土木工事"/>
      <sheetName val="配開装置"/>
      <sheetName val="配電線路工事"/>
      <sheetName val="雑工事"/>
      <sheetName val="建築"/>
      <sheetName val="環境整備"/>
      <sheetName val="代価表"/>
      <sheetName val="数量書1纏め"/>
      <sheetName val="数量書1-1"/>
      <sheetName val="数量書1-2"/>
      <sheetName val="数量書2-1"/>
      <sheetName val="汚土"/>
      <sheetName val="機械工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程"/>
      <sheetName val="鏡"/>
      <sheetName val="数内訳"/>
      <sheetName val="本工事"/>
      <sheetName val="代価"/>
      <sheetName val="代価 (2)"/>
      <sheetName val="単価"/>
      <sheetName val="数計算"/>
      <sheetName val="複合単価"/>
      <sheetName val="明細書（１）"/>
      <sheetName val="数量調書"/>
      <sheetName val="内訳書"/>
      <sheetName val="複合単価(機械設備）"/>
      <sheetName val="一覧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材料内訳"/>
      <sheetName val="材料内訳 (損料)"/>
      <sheetName val="内訳書 (リンク)"/>
      <sheetName val="労務費"/>
      <sheetName val="数計算"/>
    </sheetNames>
    <sheetDataSet>
      <sheetData sheetId="0" refreshError="1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幹線内"/>
      <sheetName val="電灯内"/>
      <sheetName val="ＴＶ内"/>
      <sheetName val="電話内"/>
      <sheetName val="放送内"/>
      <sheetName val="火災内"/>
      <sheetName val="複合撤去"/>
      <sheetName val="複合単価"/>
      <sheetName val="盤歩"/>
      <sheetName val="幹線計算書"/>
      <sheetName val="変圧器計算書"/>
      <sheetName val="幹線・動力拾い"/>
      <sheetName val="電灯・ｺﾝｾﾝﾄ拾い"/>
      <sheetName val="電話拾い"/>
      <sheetName val="火災拾い"/>
      <sheetName val="内訳"/>
      <sheetName val="動力盤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 ﾛ"/>
      <sheetName val="仕訳書 ｲ"/>
      <sheetName val="仕訳書"/>
      <sheetName val="製品控除 ﾎ"/>
      <sheetName val="製品控除 ﾆ"/>
      <sheetName val="製品控除 ﾊ"/>
      <sheetName val="製品控除 ﾛ"/>
      <sheetName val="製品控除 ｲ"/>
      <sheetName val="製品控除"/>
      <sheetName val="内訳書 ﾕ"/>
      <sheetName val="内訳書 ｷ"/>
      <sheetName val="内訳書 ｻ"/>
      <sheetName val="内訳書 ｱ"/>
      <sheetName val="内訳書 ﾑ"/>
      <sheetName val="内訳書 ﾗ"/>
      <sheetName val="内訳書 ﾅ"/>
      <sheetName val="内訳書 ﾈ"/>
      <sheetName val="内訳書 ﾂ"/>
      <sheetName val="内訳書 ｿ"/>
      <sheetName val="内訳書 ﾚ"/>
      <sheetName val="内訳書 ﾀ"/>
      <sheetName val="内訳書 ﾖ"/>
      <sheetName val="内訳書 ｶ"/>
      <sheetName val="内訳書 ﾜ"/>
      <sheetName val="内訳書 ｦ"/>
      <sheetName val="内訳書 ﾙ"/>
      <sheetName val="内訳書 ﾇ"/>
      <sheetName val="内訳書 ﾘ"/>
      <sheetName val="内訳書 ﾁ"/>
      <sheetName val="内訳書 ﾄ"/>
      <sheetName val="内訳書 ﾍ"/>
      <sheetName val="内訳書 ﾎ"/>
      <sheetName val="内訳書 ﾆ"/>
      <sheetName val="内訳書 ﾊ"/>
      <sheetName val="内訳書 ﾛ"/>
      <sheetName val="内訳書ｲ"/>
      <sheetName val="内訳書"/>
      <sheetName val="代価表"/>
      <sheetName val="単価比較表"/>
      <sheetName val="複　合"/>
      <sheetName val="代価 "/>
      <sheetName val="代価表  (2)"/>
      <sheetName val="ＨTVP複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CEL出力資料"/>
      <sheetName val="内訳書"/>
      <sheetName val="仕訳書（変更）"/>
    </sheetNames>
    <definedNames>
      <definedName name="切り捨て計算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代価"/>
      <sheetName val="B代価"/>
      <sheetName val="C代価"/>
      <sheetName val="D代価"/>
      <sheetName val="E代価"/>
      <sheetName val="F代価"/>
      <sheetName val="立坑賃料"/>
      <sheetName val="立坑作業日数(1)"/>
      <sheetName val="立坑作業日数 (2)"/>
      <sheetName val="立坑作業日数 (3)"/>
      <sheetName val="建て込損料"/>
      <sheetName val="H-1"/>
      <sheetName val="H-2"/>
      <sheetName val="I代価"/>
      <sheetName val="J代価"/>
      <sheetName val="代価01"/>
      <sheetName val="#REF"/>
      <sheetName val="材料内訳"/>
      <sheetName val="複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構内配電・通信線路集計"/>
      <sheetName val="配電線路"/>
      <sheetName val="通信線路"/>
      <sheetName val="電灯設備土工事"/>
      <sheetName val="1.構内配電・通信線路拾い書"/>
      <sheetName val="数量計算"/>
    </sheetNames>
    <definedNames>
      <definedName name="_xlbgnm.a10" refersTo="#REF!"/>
      <definedName name="_xlbgnm.a11" refersTo="#REF!"/>
      <definedName name="_xlbgnm.A111" refersTo="#REF!"/>
      <definedName name="_xlbgnm.a12" refersTo="#REF!"/>
      <definedName name="_xlbgnm.a13" refersTo="#REF!"/>
      <definedName name="_xlbgnm.a14" refersTo="#REF!"/>
      <definedName name="_xlbgnm.a2" refersTo="#REF!"/>
      <definedName name="_xlbgnm.a3" refersTo="#REF!"/>
      <definedName name="_xlbgnm.a4" refersTo="#REF!"/>
      <definedName name="_xlbgnm.a5" refersTo="#REF!"/>
      <definedName name="_xlbgnm.a6" refersTo="#REF!"/>
      <definedName name="_xlbgnm.a7" refersTo="#REF!"/>
      <definedName name="_xlbgnm.a8" refersTo="#REF!"/>
      <definedName name="_xlbgnm.a9" refersTo="#REF!"/>
      <definedName name="_xlbgnm.f1" refersTo="#REF!"/>
      <definedName name="_xlbgnm.f10" refersTo="#REF!"/>
      <definedName name="_xlbgnm.f11" refersTo="#REF!"/>
      <definedName name="_xlbgnm.f12" refersTo="#REF!"/>
      <definedName name="_xlbgnm.f13" refersTo="#REF!"/>
      <definedName name="_xlbgnm.f14" refersTo="#REF!"/>
      <definedName name="_xlbgnm.f15" refersTo="#REF!"/>
      <definedName name="_xlbgnm.f2" refersTo="#REF!"/>
      <definedName name="_xlbgnm.f3" refersTo="#REF!"/>
      <definedName name="_xlbgnm.f4" refersTo="#REF!"/>
      <definedName name="_xlbgnm.f5" refersTo="#REF!"/>
      <definedName name="_xlbgnm.f6" refersTo="#REF!"/>
      <definedName name="_xlbgnm.f7" refersTo="#REF!"/>
      <definedName name="_xlbgnm.f8" refersTo="#REF!"/>
      <definedName name="_xlbgnm.f9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算書4変"/>
      <sheetName val="計算書2変"/>
      <sheetName val="初期設定"/>
      <sheetName val="初期確認"/>
      <sheetName val="引継計算書"/>
      <sheetName val="引継調書"/>
      <sheetName val="設計書"/>
      <sheetName val="仕訳書"/>
      <sheetName val="計算書1"/>
      <sheetName val="計算書2"/>
      <sheetName val="計算書3"/>
      <sheetName val="計算書4"/>
      <sheetName val="計算書5"/>
      <sheetName val="設計書変"/>
      <sheetName val="仕訳書変"/>
      <sheetName val="計算書1変"/>
      <sheetName val="仕訳書変2"/>
      <sheetName val="内訳書変"/>
      <sheetName val="計算書3変"/>
      <sheetName val="率表"/>
      <sheetName val="見積短縮理由書"/>
      <sheetName val="率変更"/>
      <sheetName val="ﾃﾞｰﾀ一覧"/>
      <sheetName val="変更協議"/>
      <sheetName val="検査復命"/>
      <sheetName val="検査調書"/>
      <sheetName val="評定内容"/>
      <sheetName val="成績評定"/>
      <sheetName val="合格通知"/>
      <sheetName val="検査内訳"/>
      <sheetName val="既済内訳"/>
      <sheetName val="出来高"/>
      <sheetName val="Module1"/>
      <sheetName val="Module3"/>
      <sheetName val="Module4"/>
      <sheetName val="Module2"/>
      <sheetName val="Module5"/>
      <sheetName val="Module6"/>
      <sheetName val="Module7"/>
      <sheetName val="D代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　作業入力シート"/>
      <sheetName val="リスト"/>
      <sheetName val="４月"/>
      <sheetName val="５月"/>
      <sheetName val="６月"/>
      <sheetName val="７月"/>
      <sheetName val="８月"/>
      <sheetName val="９月"/>
      <sheetName val="１０月"/>
      <sheetName val="１１月"/>
      <sheetName val="１２月"/>
      <sheetName val="１月"/>
      <sheetName val="２月"/>
      <sheetName val="３月"/>
    </sheetNames>
    <sheetDataSet>
      <sheetData sheetId="0" refreshError="1"/>
      <sheetData sheetId="1"/>
      <sheetData sheetId="2">
        <row r="2">
          <cell r="A2" t="str">
            <v>電気</v>
          </cell>
          <cell r="C2" t="str">
            <v>展示</v>
          </cell>
        </row>
        <row r="3">
          <cell r="A3" t="str">
            <v>衛生</v>
          </cell>
          <cell r="C3" t="str">
            <v>会議</v>
          </cell>
        </row>
        <row r="4">
          <cell r="A4" t="str">
            <v>空調</v>
          </cell>
          <cell r="C4" t="str">
            <v>劇場</v>
          </cell>
        </row>
        <row r="5">
          <cell r="A5" t="str">
            <v>消防</v>
          </cell>
          <cell r="C5" t="str">
            <v>屋外</v>
          </cell>
        </row>
        <row r="6">
          <cell r="A6" t="str">
            <v>建築</v>
          </cell>
          <cell r="C6" t="str">
            <v>全棟</v>
          </cell>
        </row>
        <row r="7">
          <cell r="A7" t="str">
            <v>電気業者</v>
          </cell>
          <cell r="C7" t="str">
            <v>他</v>
          </cell>
        </row>
        <row r="8">
          <cell r="A8" t="str">
            <v>衛生業者</v>
          </cell>
        </row>
        <row r="9">
          <cell r="A9" t="str">
            <v>空調業者</v>
          </cell>
        </row>
        <row r="10">
          <cell r="A10" t="str">
            <v>消防業者</v>
          </cell>
        </row>
        <row r="11">
          <cell r="A11" t="str">
            <v>建築業者</v>
          </cell>
        </row>
        <row r="12">
          <cell r="A12" t="str">
            <v>その他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  <sheetName val="仮設解体"/>
      <sheetName val="代価表"/>
    </sheetNames>
    <sheetDataSet>
      <sheetData sheetId="0"/>
      <sheetData sheetId="1"/>
      <sheetData sheetId="2" refreshError="1">
        <row r="1">
          <cell r="IG1">
            <v>44</v>
          </cell>
        </row>
        <row r="12">
          <cell r="AY12" t="str">
            <v>1.四方</v>
          </cell>
          <cell r="AZ12" t="str">
            <v>2.倍数</v>
          </cell>
          <cell r="BA12" t="str">
            <v>3.多角形</v>
          </cell>
          <cell r="BB12" t="str">
            <v>4.終了</v>
          </cell>
          <cell r="BC12" t="str">
            <v>複写</v>
          </cell>
        </row>
        <row r="14">
          <cell r="AY14" t="str">
            <v>{BRANCH 四方}</v>
          </cell>
          <cell r="AZ14" t="str">
            <v>{BRANCH 倍数}</v>
          </cell>
          <cell r="BA14" t="str">
            <v>{BRANCH 多角}</v>
          </cell>
          <cell r="BB14" t="str">
            <v>{MENUBRANCH MENU1}</v>
          </cell>
          <cell r="BC14">
            <v>0</v>
          </cell>
        </row>
        <row r="34">
          <cell r="AH34" t="str">
            <v>/CC333..O333~~</v>
          </cell>
        </row>
        <row r="35">
          <cell r="AH35" t="str">
            <v>{R}~/RFF2~{R 10}~</v>
          </cell>
        </row>
        <row r="36">
          <cell r="AH36" t="str">
            <v>{LET AM35,@CELLPOINTER("COL")}~</v>
          </cell>
        </row>
        <row r="37">
          <cell r="AH37" t="str">
            <v>{IF AM35=14}~{BRANCH END}~</v>
          </cell>
        </row>
        <row r="38">
          <cell r="AH38" t="str">
            <v>{?}~{IF @CELLPOINTER("TYPE")="b"}~{L}~{DEL}~{BRANCH MODORU}~</v>
          </cell>
        </row>
        <row r="39">
          <cell r="AH39" t="str">
            <v>{IF @CELLPOINTER("TYPE")="v"}~{R}'＋~{R}~{BRANCH 多角1}~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"/>
      <sheetName val="内訳表"/>
      <sheetName val="一覧表 "/>
      <sheetName val="代価表 "/>
      <sheetName val="単価表 "/>
      <sheetName val="数量総括表"/>
      <sheetName val="数量計算書"/>
      <sheetName val="土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 "/>
      <sheetName val="内訳書"/>
      <sheetName val="代価表"/>
      <sheetName val="見積単価"/>
      <sheetName val="数量計算"/>
      <sheetName val="躯体集計"/>
      <sheetName val="4.2"/>
      <sheetName val="4.3"/>
      <sheetName val="4.4"/>
      <sheetName val="4.5"/>
      <sheetName val="5.1"/>
      <sheetName val="5.2"/>
      <sheetName val="5.3"/>
      <sheetName val="5.4"/>
      <sheetName val="5.5"/>
      <sheetName val="統計値"/>
      <sheetName val="複器"/>
      <sheetName val="A代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 "/>
      <sheetName val="内訳書"/>
      <sheetName val="代価表"/>
      <sheetName val="見積単価"/>
      <sheetName val="数量計算"/>
      <sheetName val="躯体集計"/>
      <sheetName val="4.2"/>
      <sheetName val="4.3"/>
      <sheetName val="4.4"/>
      <sheetName val="4.5"/>
      <sheetName val="5.1"/>
      <sheetName val="5.2"/>
      <sheetName val="5.3"/>
      <sheetName val="5.4"/>
      <sheetName val="5.5"/>
      <sheetName val="統計値"/>
      <sheetName val="複器"/>
      <sheetName val="A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代価表  "/>
      <sheetName val="86工作物仕訳書"/>
      <sheetName val="86工作物内訳・集計"/>
      <sheetName val="86立木 "/>
      <sheetName val="86動産"/>
      <sheetName val="86見積り比較表 "/>
      <sheetName val="代価一覧表"/>
      <sheetName val="内訳書"/>
      <sheetName val="プール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代価表  "/>
      <sheetName val="86工作物仕訳書"/>
      <sheetName val="86工作物内訳・集計"/>
      <sheetName val="86立木 "/>
      <sheetName val="86動産"/>
      <sheetName val="86見積り比較表 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表"/>
      <sheetName val="仕訳書"/>
      <sheetName val="内訳書"/>
      <sheetName val="集計表"/>
      <sheetName val="直接仮設"/>
      <sheetName val="土"/>
      <sheetName val="ｺﾝｸﾘｰﾄ・型枠・鉄筋"/>
      <sheetName val="土、地業"/>
      <sheetName val="既製コンクリート"/>
      <sheetName val="既製コン"/>
      <sheetName val="屋根"/>
      <sheetName val="タイル"/>
      <sheetName val="左官"/>
      <sheetName val="木"/>
      <sheetName val="木製建具"/>
      <sheetName val="金属製建具"/>
      <sheetName val="塗装"/>
      <sheetName val="内外装"/>
      <sheetName val="仕上ユニット"/>
      <sheetName val="雑"/>
      <sheetName val="解体"/>
      <sheetName val="木建"/>
      <sheetName val="金建"/>
      <sheetName val="床"/>
      <sheetName val="壁"/>
      <sheetName val="天井"/>
      <sheetName val="幅木・廻り縁"/>
      <sheetName val="外部"/>
      <sheetName val="代価表"/>
    </sheetNames>
    <sheetDataSet>
      <sheetData sheetId="0" refreshError="1">
        <row r="2">
          <cell r="A2" t="str">
            <v>仮設工事</v>
          </cell>
        </row>
        <row r="3">
          <cell r="A3">
            <v>211001</v>
          </cell>
          <cell r="B3" t="str">
            <v>やりかた</v>
          </cell>
          <cell r="C3" t="str">
            <v>Ｓ造・工場系・地下階なし</v>
          </cell>
          <cell r="D3" t="str">
            <v>建㎡</v>
          </cell>
          <cell r="E3">
            <v>240</v>
          </cell>
          <cell r="G3" t="str">
            <v>Ｐ37</v>
          </cell>
        </row>
        <row r="4">
          <cell r="A4">
            <v>211002</v>
          </cell>
          <cell r="B4" t="str">
            <v>やりかた</v>
          </cell>
          <cell r="C4" t="str">
            <v>ＲＣ造・住居系・地下階なし</v>
          </cell>
          <cell r="D4" t="str">
            <v>建㎡</v>
          </cell>
          <cell r="E4">
            <v>310</v>
          </cell>
          <cell r="G4" t="str">
            <v>Ｐ37</v>
          </cell>
        </row>
        <row r="5">
          <cell r="A5">
            <v>211003</v>
          </cell>
          <cell r="B5" t="str">
            <v>やりかた</v>
          </cell>
          <cell r="C5" t="str">
            <v>ＲＣ造・住居系・地下階あり</v>
          </cell>
          <cell r="D5" t="str">
            <v>建㎡</v>
          </cell>
          <cell r="E5">
            <v>350</v>
          </cell>
          <cell r="G5" t="str">
            <v>Ｐ37</v>
          </cell>
        </row>
        <row r="6">
          <cell r="A6">
            <v>211011</v>
          </cell>
          <cell r="B6" t="str">
            <v>平やりかた</v>
          </cell>
          <cell r="D6" t="str">
            <v>ヶ所</v>
          </cell>
          <cell r="E6">
            <v>3350</v>
          </cell>
          <cell r="G6" t="str">
            <v>Ｐ37</v>
          </cell>
        </row>
        <row r="7">
          <cell r="A7">
            <v>211012</v>
          </cell>
          <cell r="B7" t="str">
            <v>隅やりかた</v>
          </cell>
          <cell r="D7" t="str">
            <v>ヶ所</v>
          </cell>
          <cell r="E7">
            <v>5250</v>
          </cell>
          <cell r="G7" t="str">
            <v>Ｐ37</v>
          </cell>
        </row>
        <row r="8">
          <cell r="A8">
            <v>211013</v>
          </cell>
          <cell r="B8" t="str">
            <v>立やりかた</v>
          </cell>
          <cell r="D8" t="str">
            <v>ヶ所</v>
          </cell>
          <cell r="E8">
            <v>2120</v>
          </cell>
          <cell r="G8" t="str">
            <v>Ｐ37</v>
          </cell>
        </row>
        <row r="9">
          <cell r="A9">
            <v>211021</v>
          </cell>
          <cell r="B9" t="str">
            <v>墨だし</v>
          </cell>
          <cell r="C9" t="str">
            <v>Ｓ造・工場系・く体・仕上げ共</v>
          </cell>
          <cell r="D9" t="str">
            <v>延㎡</v>
          </cell>
          <cell r="E9">
            <v>340</v>
          </cell>
          <cell r="G9" t="str">
            <v>Ｐ37</v>
          </cell>
        </row>
        <row r="10">
          <cell r="A10">
            <v>211022</v>
          </cell>
          <cell r="B10" t="str">
            <v>墨だし</v>
          </cell>
          <cell r="C10" t="str">
            <v>ＲＣ造・住居系・く体・仕上げ共</v>
          </cell>
          <cell r="D10" t="str">
            <v>延㎡</v>
          </cell>
          <cell r="E10">
            <v>580</v>
          </cell>
          <cell r="G10" t="str">
            <v>Ｐ37</v>
          </cell>
        </row>
        <row r="11">
          <cell r="A11">
            <v>211023</v>
          </cell>
          <cell r="B11" t="str">
            <v>墨だし</v>
          </cell>
          <cell r="C11" t="str">
            <v>Ｓ造・工場系・く体のみ</v>
          </cell>
          <cell r="D11" t="str">
            <v>延㎡</v>
          </cell>
          <cell r="E11">
            <v>140</v>
          </cell>
          <cell r="G11" t="str">
            <v>Ｐ37</v>
          </cell>
        </row>
        <row r="12">
          <cell r="A12">
            <v>211024</v>
          </cell>
          <cell r="B12" t="str">
            <v>墨だし</v>
          </cell>
          <cell r="C12" t="str">
            <v>ＲＣ造・住居系・く体のみ</v>
          </cell>
          <cell r="D12" t="str">
            <v>延㎡</v>
          </cell>
          <cell r="E12">
            <v>230</v>
          </cell>
          <cell r="G12" t="str">
            <v>Ｐ37</v>
          </cell>
        </row>
        <row r="13">
          <cell r="A13">
            <v>211025</v>
          </cell>
          <cell r="B13" t="str">
            <v>墨だし</v>
          </cell>
          <cell r="C13" t="str">
            <v>Ｓ造・工場系・仕上げのみ</v>
          </cell>
          <cell r="D13" t="str">
            <v>延㎡</v>
          </cell>
          <cell r="E13">
            <v>200</v>
          </cell>
          <cell r="G13" t="str">
            <v>Ｐ37</v>
          </cell>
        </row>
        <row r="14">
          <cell r="A14">
            <v>211026</v>
          </cell>
          <cell r="B14" t="str">
            <v>墨だし</v>
          </cell>
          <cell r="C14" t="str">
            <v>ＲＣ造・住居系・仕上げのみ</v>
          </cell>
          <cell r="D14" t="str">
            <v>延㎡</v>
          </cell>
          <cell r="E14">
            <v>350</v>
          </cell>
          <cell r="G14" t="str">
            <v>Ｐ37</v>
          </cell>
        </row>
        <row r="15">
          <cell r="A15">
            <v>211031</v>
          </cell>
          <cell r="B15" t="str">
            <v>現寸型板</v>
          </cell>
          <cell r="C15" t="str">
            <v>Ｓ造・工場系</v>
          </cell>
          <cell r="D15" t="str">
            <v>延㎡</v>
          </cell>
          <cell r="E15">
            <v>150</v>
          </cell>
          <cell r="G15" t="str">
            <v>Ｐ37</v>
          </cell>
        </row>
        <row r="16">
          <cell r="A16">
            <v>211032</v>
          </cell>
          <cell r="B16" t="str">
            <v>現寸型板</v>
          </cell>
          <cell r="C16" t="str">
            <v>ＲＣ造・住居系</v>
          </cell>
          <cell r="D16" t="str">
            <v>延㎡</v>
          </cell>
          <cell r="E16">
            <v>140</v>
          </cell>
          <cell r="G16" t="str">
            <v>Ｐ37</v>
          </cell>
        </row>
        <row r="17">
          <cell r="A17">
            <v>211101</v>
          </cell>
          <cell r="B17" t="str">
            <v>外部枠組本足場</v>
          </cell>
          <cell r="C17" t="str">
            <v>高さ10m未満・期間3ヶ月</v>
          </cell>
          <cell r="D17" t="str">
            <v>架㎡</v>
          </cell>
          <cell r="E17">
            <v>1880</v>
          </cell>
          <cell r="G17" t="str">
            <v>Ｐ37</v>
          </cell>
        </row>
        <row r="18">
          <cell r="A18">
            <v>211102</v>
          </cell>
          <cell r="B18" t="str">
            <v>外部枠組本足場</v>
          </cell>
          <cell r="C18" t="str">
            <v>高さ10m未満・期間6ヶ月</v>
          </cell>
          <cell r="D18" t="str">
            <v>架㎡</v>
          </cell>
          <cell r="E18">
            <v>2180</v>
          </cell>
          <cell r="G18" t="str">
            <v>Ｐ37</v>
          </cell>
        </row>
        <row r="19">
          <cell r="A19">
            <v>211103</v>
          </cell>
          <cell r="B19" t="str">
            <v>外部枠組本足場</v>
          </cell>
          <cell r="C19" t="str">
            <v>高さ10m未満・期間9ヶ月</v>
          </cell>
          <cell r="D19" t="str">
            <v>架㎡</v>
          </cell>
          <cell r="E19">
            <v>2730</v>
          </cell>
          <cell r="G19" t="str">
            <v>Ｐ37</v>
          </cell>
        </row>
        <row r="20">
          <cell r="A20">
            <v>211104</v>
          </cell>
          <cell r="B20" t="str">
            <v>外部枠組本足場</v>
          </cell>
          <cell r="C20" t="str">
            <v>高さ20m未満・期間3ヶ月</v>
          </cell>
          <cell r="D20" t="str">
            <v>架㎡</v>
          </cell>
          <cell r="E20">
            <v>2020</v>
          </cell>
          <cell r="G20" t="str">
            <v>Ｐ37</v>
          </cell>
        </row>
        <row r="21">
          <cell r="A21">
            <v>211105</v>
          </cell>
          <cell r="B21" t="str">
            <v>外部枠組本足場</v>
          </cell>
          <cell r="C21" t="str">
            <v>高さ20m未満・期間6ヶ月</v>
          </cell>
          <cell r="D21" t="str">
            <v>架㎡</v>
          </cell>
          <cell r="E21">
            <v>2310</v>
          </cell>
          <cell r="G21" t="str">
            <v>Ｐ37</v>
          </cell>
        </row>
        <row r="22">
          <cell r="A22">
            <v>211106</v>
          </cell>
          <cell r="B22" t="str">
            <v>外部枠組本足場</v>
          </cell>
          <cell r="C22" t="str">
            <v>高さ20m未満・期間9ヶ月</v>
          </cell>
          <cell r="D22" t="str">
            <v>架㎡</v>
          </cell>
          <cell r="E22">
            <v>2840</v>
          </cell>
          <cell r="G22" t="str">
            <v>Ｐ37</v>
          </cell>
        </row>
        <row r="23">
          <cell r="A23">
            <v>211111</v>
          </cell>
          <cell r="B23" t="str">
            <v>外部単管本足場</v>
          </cell>
          <cell r="C23" t="str">
            <v>高さ10m未満・期間3ヶ月</v>
          </cell>
          <cell r="D23" t="str">
            <v>架㎡</v>
          </cell>
          <cell r="E23">
            <v>1710</v>
          </cell>
          <cell r="G23" t="str">
            <v>Ｐ37</v>
          </cell>
        </row>
        <row r="24">
          <cell r="A24">
            <v>211112</v>
          </cell>
          <cell r="B24" t="str">
            <v>外部単管本足場</v>
          </cell>
          <cell r="C24" t="str">
            <v>高さ10m未満・期間6ヶ月</v>
          </cell>
          <cell r="D24" t="str">
            <v>架㎡</v>
          </cell>
          <cell r="E24">
            <v>1970</v>
          </cell>
          <cell r="G24" t="str">
            <v>Ｐ37</v>
          </cell>
        </row>
        <row r="25">
          <cell r="A25">
            <v>211113</v>
          </cell>
          <cell r="B25" t="str">
            <v>外部単管本足場</v>
          </cell>
          <cell r="C25" t="str">
            <v>高さ10m未満・期間9ヶ月</v>
          </cell>
          <cell r="D25" t="str">
            <v>架㎡</v>
          </cell>
          <cell r="E25">
            <v>2230</v>
          </cell>
          <cell r="G25" t="str">
            <v>Ｐ37</v>
          </cell>
        </row>
        <row r="26">
          <cell r="A26">
            <v>211114</v>
          </cell>
          <cell r="B26" t="str">
            <v>外部単管本足場</v>
          </cell>
          <cell r="C26" t="str">
            <v>高さ20m未満・期間3ヶ月</v>
          </cell>
          <cell r="D26" t="str">
            <v>架㎡</v>
          </cell>
          <cell r="E26">
            <v>1700</v>
          </cell>
          <cell r="G26" t="str">
            <v>Ｐ37</v>
          </cell>
        </row>
        <row r="27">
          <cell r="A27">
            <v>211115</v>
          </cell>
          <cell r="B27" t="str">
            <v>外部単管本足場</v>
          </cell>
          <cell r="C27" t="str">
            <v>高さ20m未満・期間6ヶ月</v>
          </cell>
          <cell r="D27" t="str">
            <v>架㎡</v>
          </cell>
          <cell r="E27">
            <v>1940</v>
          </cell>
          <cell r="G27" t="str">
            <v>Ｐ37</v>
          </cell>
        </row>
        <row r="28">
          <cell r="A28">
            <v>211116</v>
          </cell>
          <cell r="B28" t="str">
            <v>外部単管本足場</v>
          </cell>
          <cell r="C28" t="str">
            <v>高さ20m未満・期間9ヶ月</v>
          </cell>
          <cell r="D28" t="str">
            <v>架㎡</v>
          </cell>
          <cell r="E28">
            <v>2170</v>
          </cell>
          <cell r="G28" t="str">
            <v>Ｐ37</v>
          </cell>
        </row>
        <row r="29">
          <cell r="A29">
            <v>211121</v>
          </cell>
          <cell r="B29" t="str">
            <v>外部単管抱足場</v>
          </cell>
          <cell r="C29" t="str">
            <v>高さ10m未満・期間3ヶ月</v>
          </cell>
          <cell r="D29" t="str">
            <v>架㎡</v>
          </cell>
          <cell r="E29">
            <v>1270</v>
          </cell>
          <cell r="G29" t="str">
            <v>Ｐ38</v>
          </cell>
        </row>
        <row r="30">
          <cell r="A30">
            <v>211122</v>
          </cell>
          <cell r="B30" t="str">
            <v>外部単管抱足場</v>
          </cell>
          <cell r="C30" t="str">
            <v>高さ10m未満・期間6ヶ月</v>
          </cell>
          <cell r="D30" t="str">
            <v>架㎡</v>
          </cell>
          <cell r="E30">
            <v>1370</v>
          </cell>
          <cell r="G30" t="str">
            <v>Ｐ38</v>
          </cell>
        </row>
        <row r="31">
          <cell r="A31">
            <v>211123</v>
          </cell>
          <cell r="B31" t="str">
            <v>外部単管抱足場</v>
          </cell>
          <cell r="C31" t="str">
            <v>高さ10m未満・期間9ヶ月</v>
          </cell>
          <cell r="D31" t="str">
            <v>架㎡</v>
          </cell>
          <cell r="E31">
            <v>1480</v>
          </cell>
          <cell r="G31" t="str">
            <v>Ｐ38</v>
          </cell>
        </row>
        <row r="32">
          <cell r="A32">
            <v>211124</v>
          </cell>
          <cell r="B32" t="str">
            <v>外部単管抱足場</v>
          </cell>
          <cell r="C32" t="str">
            <v>高さ20m未満・期間3ヶ月</v>
          </cell>
          <cell r="D32" t="str">
            <v>架㎡</v>
          </cell>
          <cell r="E32">
            <v>1400</v>
          </cell>
          <cell r="G32" t="str">
            <v>Ｐ38</v>
          </cell>
        </row>
        <row r="33">
          <cell r="A33">
            <v>211125</v>
          </cell>
          <cell r="B33" t="str">
            <v>外部単管抱足場</v>
          </cell>
          <cell r="C33" t="str">
            <v>高さ20m未満・期間6ヶ月</v>
          </cell>
          <cell r="D33" t="str">
            <v>架㎡</v>
          </cell>
          <cell r="E33">
            <v>1500</v>
          </cell>
          <cell r="G33" t="str">
            <v>Ｐ38</v>
          </cell>
        </row>
        <row r="34">
          <cell r="A34">
            <v>211126</v>
          </cell>
          <cell r="B34" t="str">
            <v>外部単管抱足場</v>
          </cell>
          <cell r="C34" t="str">
            <v>高さ20m未満・期間9ヶ月</v>
          </cell>
          <cell r="D34" t="str">
            <v>架㎡</v>
          </cell>
          <cell r="E34">
            <v>1590</v>
          </cell>
          <cell r="G34" t="str">
            <v>Ｐ38</v>
          </cell>
        </row>
        <row r="35">
          <cell r="A35">
            <v>211131</v>
          </cell>
          <cell r="B35" t="str">
            <v>外部単管一本足場</v>
          </cell>
          <cell r="C35" t="str">
            <v>高さ10m未満・期間3ヶ月</v>
          </cell>
          <cell r="D35" t="str">
            <v>架㎡</v>
          </cell>
          <cell r="E35">
            <v>1230</v>
          </cell>
          <cell r="G35" t="str">
            <v>Ｐ38</v>
          </cell>
        </row>
        <row r="36">
          <cell r="A36">
            <v>211132</v>
          </cell>
          <cell r="B36" t="str">
            <v>外部単管一本足場</v>
          </cell>
          <cell r="C36" t="str">
            <v>高さ10m未満・期間6ヶ月</v>
          </cell>
          <cell r="D36" t="str">
            <v>架㎡</v>
          </cell>
          <cell r="E36">
            <v>1300</v>
          </cell>
          <cell r="G36" t="str">
            <v>Ｐ38</v>
          </cell>
        </row>
        <row r="37">
          <cell r="A37">
            <v>211133</v>
          </cell>
          <cell r="B37" t="str">
            <v>外部単管一本足場</v>
          </cell>
          <cell r="C37" t="str">
            <v>高さ10m未満・期間9ヶ月</v>
          </cell>
          <cell r="D37" t="str">
            <v>架㎡</v>
          </cell>
          <cell r="E37">
            <v>1360</v>
          </cell>
          <cell r="G37" t="str">
            <v>Ｐ38</v>
          </cell>
        </row>
        <row r="38">
          <cell r="A38">
            <v>211134</v>
          </cell>
          <cell r="B38" t="str">
            <v>外部単管一本足場</v>
          </cell>
          <cell r="C38" t="str">
            <v>高さ15m未満・期間3ヶ月</v>
          </cell>
          <cell r="D38" t="str">
            <v>架㎡</v>
          </cell>
          <cell r="E38">
            <v>1320</v>
          </cell>
          <cell r="G38" t="str">
            <v>Ｐ38</v>
          </cell>
        </row>
        <row r="39">
          <cell r="A39">
            <v>211135</v>
          </cell>
          <cell r="B39" t="str">
            <v>外部単管一本足場</v>
          </cell>
          <cell r="C39" t="str">
            <v>高さ15m未満・期間6ヶ月</v>
          </cell>
          <cell r="D39" t="str">
            <v>架㎡</v>
          </cell>
          <cell r="E39">
            <v>1380</v>
          </cell>
          <cell r="G39" t="str">
            <v>Ｐ38</v>
          </cell>
        </row>
        <row r="40">
          <cell r="A40">
            <v>211136</v>
          </cell>
          <cell r="B40" t="str">
            <v>外部単管一本足場</v>
          </cell>
          <cell r="C40" t="str">
            <v>高さ15m未満・期間9ヶ月</v>
          </cell>
          <cell r="D40" t="str">
            <v>架㎡</v>
          </cell>
          <cell r="E40">
            <v>1440</v>
          </cell>
          <cell r="G40" t="str">
            <v>Ｐ38</v>
          </cell>
        </row>
        <row r="41">
          <cell r="A41">
            <v>211141</v>
          </cell>
          <cell r="B41" t="str">
            <v>ﾌﾞﾗｹｯﾄ足場</v>
          </cell>
          <cell r="C41" t="str">
            <v>高さ10m未満・期間2ヶ月</v>
          </cell>
          <cell r="D41" t="str">
            <v>架㎡</v>
          </cell>
          <cell r="E41">
            <v>1250</v>
          </cell>
          <cell r="G41" t="str">
            <v>Ｐ38</v>
          </cell>
        </row>
        <row r="42">
          <cell r="A42">
            <v>211142</v>
          </cell>
          <cell r="B42" t="str">
            <v>ﾌﾞﾗｹｯﾄ足場</v>
          </cell>
          <cell r="C42" t="str">
            <v>高さ10m未満・期間4ヶ月</v>
          </cell>
          <cell r="D42" t="str">
            <v>架㎡</v>
          </cell>
          <cell r="E42">
            <v>1490</v>
          </cell>
          <cell r="G42" t="str">
            <v>Ｐ38</v>
          </cell>
        </row>
        <row r="43">
          <cell r="A43">
            <v>211143</v>
          </cell>
          <cell r="B43" t="str">
            <v>ﾌﾞﾗｹｯﾄ足場</v>
          </cell>
          <cell r="C43" t="str">
            <v>高さ10m未満・期間6ヶ月</v>
          </cell>
          <cell r="D43" t="str">
            <v>架㎡</v>
          </cell>
          <cell r="E43">
            <v>1720</v>
          </cell>
          <cell r="G43" t="str">
            <v>Ｐ38</v>
          </cell>
        </row>
        <row r="44">
          <cell r="A44">
            <v>211151</v>
          </cell>
          <cell r="B44" t="str">
            <v>昇降足場</v>
          </cell>
          <cell r="C44" t="str">
            <v>階段建枠使用・期間3ヶ月</v>
          </cell>
          <cell r="D44" t="str">
            <v>m</v>
          </cell>
          <cell r="E44">
            <v>2400</v>
          </cell>
          <cell r="G44" t="str">
            <v>Ｐ38</v>
          </cell>
        </row>
        <row r="45">
          <cell r="A45">
            <v>211152</v>
          </cell>
          <cell r="B45" t="str">
            <v>昇降足場</v>
          </cell>
          <cell r="C45" t="str">
            <v>階段建枠使用・期間6ヶ月</v>
          </cell>
          <cell r="D45" t="str">
            <v>m</v>
          </cell>
          <cell r="E45">
            <v>3630</v>
          </cell>
          <cell r="G45" t="str">
            <v>Ｐ38</v>
          </cell>
        </row>
        <row r="46">
          <cell r="A46">
            <v>211153</v>
          </cell>
          <cell r="B46" t="str">
            <v>昇降足場</v>
          </cell>
          <cell r="C46" t="str">
            <v>階段建枠使用・期間9ヶ月</v>
          </cell>
          <cell r="D46" t="str">
            <v>m</v>
          </cell>
          <cell r="E46">
            <v>4850</v>
          </cell>
          <cell r="G46" t="str">
            <v>Ｐ38</v>
          </cell>
        </row>
        <row r="47">
          <cell r="A47">
            <v>211154</v>
          </cell>
          <cell r="B47" t="str">
            <v>昇降足場</v>
          </cell>
          <cell r="C47" t="str">
            <v>単管使用・期間3ヶ月</v>
          </cell>
          <cell r="D47" t="str">
            <v>m</v>
          </cell>
          <cell r="E47">
            <v>3610</v>
          </cell>
          <cell r="G47" t="str">
            <v>Ｐ38</v>
          </cell>
        </row>
        <row r="48">
          <cell r="A48">
            <v>211155</v>
          </cell>
          <cell r="B48" t="str">
            <v>昇降足場</v>
          </cell>
          <cell r="C48" t="str">
            <v>単管使用・期間6ヶ月</v>
          </cell>
          <cell r="D48" t="str">
            <v>m</v>
          </cell>
          <cell r="E48">
            <v>4380</v>
          </cell>
          <cell r="G48" t="str">
            <v>Ｐ38</v>
          </cell>
        </row>
        <row r="49">
          <cell r="A49">
            <v>211156</v>
          </cell>
          <cell r="B49" t="str">
            <v>昇降足場</v>
          </cell>
          <cell r="C49" t="str">
            <v>単管使用・期間9ヶ月</v>
          </cell>
          <cell r="D49" t="str">
            <v>m</v>
          </cell>
          <cell r="E49">
            <v>5150</v>
          </cell>
          <cell r="G49" t="str">
            <v>Ｐ38</v>
          </cell>
        </row>
        <row r="50">
          <cell r="A50">
            <v>211201</v>
          </cell>
          <cell r="B50" t="str">
            <v>内部枠組棚足場</v>
          </cell>
          <cell r="C50" t="str">
            <v>H=3m・期間2ヶ月</v>
          </cell>
          <cell r="D50" t="str">
            <v>伏㎡</v>
          </cell>
          <cell r="E50">
            <v>4110</v>
          </cell>
          <cell r="G50" t="str">
            <v>Ｐ38</v>
          </cell>
        </row>
        <row r="51">
          <cell r="A51">
            <v>211202</v>
          </cell>
          <cell r="B51" t="str">
            <v>内部枠組棚足場</v>
          </cell>
          <cell r="C51" t="str">
            <v>H=3m・期間4ヶ月</v>
          </cell>
          <cell r="D51" t="str">
            <v>伏㎡</v>
          </cell>
          <cell r="E51">
            <v>4710</v>
          </cell>
          <cell r="G51" t="str">
            <v>Ｐ38</v>
          </cell>
        </row>
        <row r="52">
          <cell r="A52">
            <v>211203</v>
          </cell>
          <cell r="B52" t="str">
            <v>内部枠組棚足場</v>
          </cell>
          <cell r="C52" t="str">
            <v>H=5m・期間2ヶ月</v>
          </cell>
          <cell r="D52" t="str">
            <v>伏㎡</v>
          </cell>
          <cell r="E52">
            <v>5110</v>
          </cell>
          <cell r="G52" t="str">
            <v>Ｐ38</v>
          </cell>
        </row>
        <row r="53">
          <cell r="A53">
            <v>211204</v>
          </cell>
          <cell r="B53" t="str">
            <v>内部枠組棚足場</v>
          </cell>
          <cell r="C53" t="str">
            <v>H=5m・期間4ヶ月</v>
          </cell>
          <cell r="D53" t="str">
            <v>伏㎡</v>
          </cell>
          <cell r="E53">
            <v>5840</v>
          </cell>
          <cell r="G53" t="str">
            <v>Ｐ38</v>
          </cell>
        </row>
        <row r="54">
          <cell r="A54">
            <v>211211</v>
          </cell>
          <cell r="B54" t="str">
            <v>内部単管棚足場</v>
          </cell>
          <cell r="C54" t="str">
            <v>H=3m・期間2ヶ月</v>
          </cell>
          <cell r="D54" t="str">
            <v>伏㎡</v>
          </cell>
          <cell r="E54">
            <v>4180</v>
          </cell>
          <cell r="G54" t="str">
            <v>Ｐ38</v>
          </cell>
        </row>
        <row r="55">
          <cell r="A55">
            <v>211212</v>
          </cell>
          <cell r="B55" t="str">
            <v>内部単管棚足場</v>
          </cell>
          <cell r="C55" t="str">
            <v>H=3m・期間4ヶ月</v>
          </cell>
          <cell r="D55" t="str">
            <v>伏㎡</v>
          </cell>
          <cell r="E55">
            <v>4250</v>
          </cell>
          <cell r="G55" t="str">
            <v>Ｐ39</v>
          </cell>
        </row>
        <row r="56">
          <cell r="A56">
            <v>211213</v>
          </cell>
          <cell r="B56" t="str">
            <v>内部単管棚足場</v>
          </cell>
          <cell r="C56" t="str">
            <v>H=5m・期間2ヶ月</v>
          </cell>
          <cell r="D56" t="str">
            <v>伏㎡</v>
          </cell>
          <cell r="E56">
            <v>5110</v>
          </cell>
          <cell r="G56" t="str">
            <v>Ｐ39</v>
          </cell>
        </row>
        <row r="57">
          <cell r="A57">
            <v>211214</v>
          </cell>
          <cell r="B57" t="str">
            <v>内部単管棚足場</v>
          </cell>
          <cell r="C57" t="str">
            <v>H=5m・期間4ヶ月</v>
          </cell>
          <cell r="D57" t="str">
            <v>伏㎡</v>
          </cell>
          <cell r="E57">
            <v>5240</v>
          </cell>
          <cell r="G57" t="str">
            <v>Ｐ39</v>
          </cell>
        </row>
        <row r="58">
          <cell r="A58">
            <v>211221</v>
          </cell>
          <cell r="B58" t="str">
            <v>階段室棚足場</v>
          </cell>
          <cell r="C58" t="str">
            <v>単管使用・期間2ヶ月</v>
          </cell>
          <cell r="D58" t="str">
            <v>床㎡</v>
          </cell>
          <cell r="E58">
            <v>2690</v>
          </cell>
          <cell r="G58" t="str">
            <v>Ｐ39</v>
          </cell>
        </row>
        <row r="59">
          <cell r="A59">
            <v>211222</v>
          </cell>
          <cell r="B59" t="str">
            <v>階段室棚足場</v>
          </cell>
          <cell r="C59" t="str">
            <v>単管使用・期間4ヶ月</v>
          </cell>
          <cell r="D59" t="str">
            <v>床㎡</v>
          </cell>
          <cell r="E59">
            <v>2160</v>
          </cell>
          <cell r="G59" t="str">
            <v>Ｐ39</v>
          </cell>
        </row>
        <row r="60">
          <cell r="A60">
            <v>211231</v>
          </cell>
          <cell r="B60" t="str">
            <v>脚立足場</v>
          </cell>
          <cell r="C60" t="str">
            <v>平面・Ｈ＝1.8m・期間2ヶ月</v>
          </cell>
          <cell r="D60" t="str">
            <v>床㎡</v>
          </cell>
          <cell r="E60">
            <v>420</v>
          </cell>
          <cell r="G60" t="str">
            <v>Ｐ39</v>
          </cell>
        </row>
        <row r="61">
          <cell r="A61">
            <v>211232</v>
          </cell>
          <cell r="B61" t="str">
            <v>脚立足場</v>
          </cell>
          <cell r="C61" t="str">
            <v>平面・Ｈ＝1.8m・期間4ヶ月</v>
          </cell>
          <cell r="D61" t="str">
            <v>床㎡</v>
          </cell>
          <cell r="E61">
            <v>560</v>
          </cell>
          <cell r="G61" t="str">
            <v>Ｐ39</v>
          </cell>
        </row>
        <row r="62">
          <cell r="A62">
            <v>211241</v>
          </cell>
          <cell r="B62" t="str">
            <v>ELV・ｼｬﾌﾄ内足場</v>
          </cell>
          <cell r="C62" t="str">
            <v>足場一連・Ｈ＝30m・期間2ヶ月</v>
          </cell>
          <cell r="D62" t="str">
            <v>架㎡</v>
          </cell>
          <cell r="E62">
            <v>1550</v>
          </cell>
          <cell r="G62" t="str">
            <v>Ｐ39</v>
          </cell>
        </row>
        <row r="63">
          <cell r="A63">
            <v>211242</v>
          </cell>
          <cell r="B63" t="str">
            <v>ELV・ｼｬﾌﾄ内足場</v>
          </cell>
          <cell r="C63" t="str">
            <v>足場一連・Ｈ＝30m・期間2ヶ月</v>
          </cell>
          <cell r="D63" t="str">
            <v>架㎡</v>
          </cell>
          <cell r="E63">
            <v>1640</v>
          </cell>
          <cell r="G63" t="str">
            <v>Ｐ39</v>
          </cell>
        </row>
        <row r="64">
          <cell r="A64">
            <v>211251</v>
          </cell>
          <cell r="B64" t="str">
            <v>鉄骨吊り棚足場</v>
          </cell>
          <cell r="C64" t="str">
            <v>ﾁｪｰﾝ・角ﾊﾟｲﾌﾟ使用・ｼﾝｸﾞﾙ・期間2ヶ月</v>
          </cell>
          <cell r="D64" t="str">
            <v>㎡</v>
          </cell>
          <cell r="E64">
            <v>1180</v>
          </cell>
          <cell r="G64" t="str">
            <v>Ｐ39</v>
          </cell>
        </row>
        <row r="65">
          <cell r="A65">
            <v>211252</v>
          </cell>
          <cell r="B65" t="str">
            <v>鉄骨吊り棚足場</v>
          </cell>
          <cell r="C65" t="str">
            <v>ﾁｪｰﾝ・角ﾊﾟｲﾌﾟ使用・ｼﾝｸﾞﾙ・期間4ヶ月</v>
          </cell>
          <cell r="D65" t="str">
            <v>㎡</v>
          </cell>
          <cell r="E65">
            <v>1380</v>
          </cell>
          <cell r="G65" t="str">
            <v>Ｐ39</v>
          </cell>
        </row>
        <row r="66">
          <cell r="A66">
            <v>211261</v>
          </cell>
          <cell r="B66" t="str">
            <v>鉄骨吊り棚足場</v>
          </cell>
          <cell r="C66" t="str">
            <v>帯状・期間2ヶ月</v>
          </cell>
          <cell r="D66" t="str">
            <v>㎡</v>
          </cell>
          <cell r="E66">
            <v>1770</v>
          </cell>
          <cell r="G66" t="str">
            <v>Ｐ39</v>
          </cell>
        </row>
        <row r="67">
          <cell r="A67">
            <v>211262</v>
          </cell>
          <cell r="B67" t="str">
            <v>鉄骨吊り棚足場</v>
          </cell>
          <cell r="C67" t="str">
            <v>帯状・期間4ヶ月</v>
          </cell>
          <cell r="D67" t="str">
            <v>㎡</v>
          </cell>
          <cell r="E67">
            <v>2210</v>
          </cell>
          <cell r="G67" t="str">
            <v>Ｐ39</v>
          </cell>
        </row>
        <row r="68">
          <cell r="A68">
            <v>211263</v>
          </cell>
          <cell r="B68" t="str">
            <v>鉄骨足場</v>
          </cell>
          <cell r="C68" t="str">
            <v>ﾎﾞﾙﾄ締・鉄骨現場塗装</v>
          </cell>
          <cell r="D68" t="str">
            <v>㎡</v>
          </cell>
          <cell r="E68">
            <v>1080</v>
          </cell>
          <cell r="G68" t="str">
            <v>Ｐ39</v>
          </cell>
        </row>
        <row r="69">
          <cell r="A69">
            <v>211264</v>
          </cell>
          <cell r="B69" t="str">
            <v>ｺﾝｸﾘｰﾄ足場</v>
          </cell>
          <cell r="C69" t="str">
            <v>ｶｰﾄ道板</v>
          </cell>
          <cell r="D69" t="str">
            <v>㎡</v>
          </cell>
          <cell r="E69">
            <v>290</v>
          </cell>
          <cell r="G69" t="str">
            <v>Ｐ39</v>
          </cell>
        </row>
        <row r="70">
          <cell r="A70">
            <v>211265</v>
          </cell>
          <cell r="B70" t="str">
            <v>ｺﾝｸﾘｰﾄ足場</v>
          </cell>
          <cell r="C70" t="str">
            <v>ﾎﾟﾝﾌﾟ車（配管型）</v>
          </cell>
          <cell r="D70" t="str">
            <v>㎡</v>
          </cell>
          <cell r="E70">
            <v>190</v>
          </cell>
          <cell r="G70" t="str">
            <v>Ｐ39</v>
          </cell>
        </row>
        <row r="71">
          <cell r="A71">
            <v>211271</v>
          </cell>
          <cell r="B71" t="str">
            <v>移動式足場</v>
          </cell>
          <cell r="C71" t="str">
            <v>Ｈ＝2.0・1段型・期間1ヶ月</v>
          </cell>
          <cell r="D71" t="str">
            <v>台</v>
          </cell>
          <cell r="E71">
            <v>13900</v>
          </cell>
          <cell r="G71" t="str">
            <v>Ｐ39</v>
          </cell>
        </row>
        <row r="72">
          <cell r="A72">
            <v>211272</v>
          </cell>
          <cell r="B72" t="str">
            <v>移動式足場</v>
          </cell>
          <cell r="C72" t="str">
            <v>Ｈ＝3.7・2段型・期間1ヶ月</v>
          </cell>
          <cell r="D72" t="str">
            <v>台</v>
          </cell>
          <cell r="E72">
            <v>16900</v>
          </cell>
          <cell r="G72" t="str">
            <v>Ｐ39</v>
          </cell>
        </row>
        <row r="73">
          <cell r="A73">
            <v>211273</v>
          </cell>
          <cell r="B73" t="str">
            <v>移動式足場</v>
          </cell>
          <cell r="C73" t="str">
            <v>Ｈ＝5.4・3段型・期間1ヶ月</v>
          </cell>
          <cell r="D73" t="str">
            <v>台</v>
          </cell>
          <cell r="E73">
            <v>22700</v>
          </cell>
          <cell r="G73" t="str">
            <v>Ｐ39</v>
          </cell>
        </row>
        <row r="74">
          <cell r="A74">
            <v>211281</v>
          </cell>
          <cell r="B74" t="str">
            <v>車両乗入構台</v>
          </cell>
          <cell r="C74" t="str">
            <v>構台・Ｈ＝6.0m・期間3ヶ月</v>
          </cell>
          <cell r="D74" t="str">
            <v>m2</v>
          </cell>
          <cell r="E74">
            <v>32500</v>
          </cell>
          <cell r="G74" t="str">
            <v>Ｐ39</v>
          </cell>
        </row>
        <row r="75">
          <cell r="A75">
            <v>211301</v>
          </cell>
          <cell r="B75" t="str">
            <v>外部枠付き金網張</v>
          </cell>
          <cell r="C75" t="str">
            <v>期間3ヶ月</v>
          </cell>
          <cell r="D75" t="str">
            <v>架㎡</v>
          </cell>
          <cell r="E75">
            <v>650</v>
          </cell>
          <cell r="G75" t="str">
            <v>Ｐ39</v>
          </cell>
        </row>
        <row r="76">
          <cell r="A76">
            <v>211302</v>
          </cell>
          <cell r="B76" t="str">
            <v>外部枠付き金網張</v>
          </cell>
          <cell r="C76" t="str">
            <v>期間6ヶ月</v>
          </cell>
          <cell r="D76" t="str">
            <v>架㎡</v>
          </cell>
          <cell r="E76">
            <v>870</v>
          </cell>
          <cell r="G76" t="str">
            <v>Ｐ39</v>
          </cell>
        </row>
        <row r="77">
          <cell r="A77">
            <v>211303</v>
          </cell>
          <cell r="B77" t="str">
            <v>外部枠付き金網張</v>
          </cell>
          <cell r="C77" t="str">
            <v>期間9ヶ月</v>
          </cell>
          <cell r="D77" t="str">
            <v>架㎡</v>
          </cell>
          <cell r="E77">
            <v>1090</v>
          </cell>
          <cell r="G77" t="str">
            <v>Ｐ39</v>
          </cell>
        </row>
        <row r="78">
          <cell r="A78">
            <v>211311</v>
          </cell>
          <cell r="B78" t="str">
            <v>外部ｸﾞﾘｰﾝネット張</v>
          </cell>
          <cell r="C78" t="str">
            <v>網目25mm・期間3ヶ月</v>
          </cell>
          <cell r="D78" t="str">
            <v>架㎡</v>
          </cell>
          <cell r="E78">
            <v>370</v>
          </cell>
          <cell r="G78" t="str">
            <v>Ｐ39</v>
          </cell>
        </row>
        <row r="79">
          <cell r="A79">
            <v>211312</v>
          </cell>
          <cell r="B79" t="str">
            <v>外部ｸﾞﾘｰﾝネット張</v>
          </cell>
          <cell r="C79" t="str">
            <v>網目25mm・期間6ヶ月</v>
          </cell>
          <cell r="D79" t="str">
            <v>架㎡</v>
          </cell>
          <cell r="E79">
            <v>420</v>
          </cell>
          <cell r="G79" t="str">
            <v>Ｐ39</v>
          </cell>
        </row>
        <row r="80">
          <cell r="A80">
            <v>211313</v>
          </cell>
          <cell r="B80" t="str">
            <v>外部ｸﾞﾘｰﾝネット張</v>
          </cell>
          <cell r="C80" t="str">
            <v>網目25mm・期間9ヶ月</v>
          </cell>
          <cell r="D80" t="str">
            <v>架㎡</v>
          </cell>
          <cell r="E80">
            <v>480</v>
          </cell>
          <cell r="G80" t="str">
            <v>Ｐ39</v>
          </cell>
        </row>
        <row r="81">
          <cell r="A81">
            <v>211321</v>
          </cell>
          <cell r="B81" t="str">
            <v>外部ﾒｯｼｭｼｰﾄ張</v>
          </cell>
          <cell r="C81" t="str">
            <v>網目1mm・塗装吹付飛散防止用・期間3ヶ月</v>
          </cell>
          <cell r="D81" t="str">
            <v>架㎡</v>
          </cell>
          <cell r="E81">
            <v>480</v>
          </cell>
          <cell r="G81" t="str">
            <v>Ｐ40</v>
          </cell>
        </row>
        <row r="82">
          <cell r="A82">
            <v>211322</v>
          </cell>
          <cell r="B82" t="str">
            <v>外部ﾒｯｼｭｼｰﾄ張</v>
          </cell>
          <cell r="C82" t="str">
            <v>網目1mm・塗装吹付飛散防止用・期間6ヶ月</v>
          </cell>
          <cell r="D82" t="str">
            <v>架㎡</v>
          </cell>
          <cell r="E82">
            <v>650</v>
          </cell>
          <cell r="G82" t="str">
            <v>Ｐ40</v>
          </cell>
        </row>
        <row r="83">
          <cell r="A83">
            <v>211323</v>
          </cell>
          <cell r="B83" t="str">
            <v>外部ﾒｯｼｭｼｰﾄ張</v>
          </cell>
          <cell r="C83" t="str">
            <v>網目1mm・塗装吹付飛散防止用・期間9ヶ月</v>
          </cell>
          <cell r="D83" t="str">
            <v>架㎡</v>
          </cell>
          <cell r="E83">
            <v>820</v>
          </cell>
          <cell r="G83" t="str">
            <v>Ｐ40</v>
          </cell>
        </row>
        <row r="84">
          <cell r="A84">
            <v>211330</v>
          </cell>
          <cell r="B84" t="str">
            <v>外部防災ｼｰﾄ張</v>
          </cell>
          <cell r="C84" t="str">
            <v>期間1ヶ月</v>
          </cell>
          <cell r="D84" t="str">
            <v>架㎡</v>
          </cell>
          <cell r="E84">
            <v>460</v>
          </cell>
          <cell r="G84" t="str">
            <v>Ｐ40</v>
          </cell>
        </row>
        <row r="85">
          <cell r="A85">
            <v>211331</v>
          </cell>
          <cell r="B85" t="str">
            <v>外部防災ｼｰﾄ張</v>
          </cell>
          <cell r="C85" t="str">
            <v>期間3ヶ月</v>
          </cell>
          <cell r="D85" t="str">
            <v>架㎡</v>
          </cell>
          <cell r="E85">
            <v>520</v>
          </cell>
          <cell r="G85" t="str">
            <v>Ｐ40</v>
          </cell>
        </row>
        <row r="86">
          <cell r="A86">
            <v>211332</v>
          </cell>
          <cell r="B86" t="str">
            <v>外部防災ｼｰﾄ張</v>
          </cell>
          <cell r="C86" t="str">
            <v>期間6ヶ月</v>
          </cell>
          <cell r="D86" t="str">
            <v>架㎡</v>
          </cell>
          <cell r="E86">
            <v>610</v>
          </cell>
          <cell r="G86" t="str">
            <v>Ｐ40</v>
          </cell>
        </row>
        <row r="87">
          <cell r="A87">
            <v>211333</v>
          </cell>
          <cell r="B87" t="str">
            <v>外部防災ｼｰﾄ張</v>
          </cell>
          <cell r="C87" t="str">
            <v>期間9ヶ月</v>
          </cell>
          <cell r="D87" t="str">
            <v>架㎡</v>
          </cell>
          <cell r="E87">
            <v>700</v>
          </cell>
          <cell r="G87" t="str">
            <v>Ｐ40</v>
          </cell>
        </row>
        <row r="88">
          <cell r="A88">
            <v>211341</v>
          </cell>
          <cell r="B88" t="str">
            <v>外部ｱﾙﾐ防音ﾊﾟﾈﾙ張</v>
          </cell>
          <cell r="C88" t="str">
            <v>期間3ヶ月</v>
          </cell>
          <cell r="D88" t="str">
            <v>架㎡</v>
          </cell>
          <cell r="E88">
            <v>2690</v>
          </cell>
          <cell r="G88" t="str">
            <v>Ｐ40</v>
          </cell>
        </row>
        <row r="89">
          <cell r="A89">
            <v>211342</v>
          </cell>
          <cell r="B89" t="str">
            <v>外部ｱﾙﾐ防音ﾊﾟﾈﾙ張</v>
          </cell>
          <cell r="C89" t="str">
            <v>期間6ヶ月</v>
          </cell>
          <cell r="D89" t="str">
            <v>架㎡</v>
          </cell>
          <cell r="E89">
            <v>4210</v>
          </cell>
          <cell r="G89" t="str">
            <v>Ｐ40</v>
          </cell>
        </row>
        <row r="90">
          <cell r="A90">
            <v>211343</v>
          </cell>
          <cell r="B90" t="str">
            <v>外部ｱﾙﾐ防音ﾊﾟﾈﾙ張</v>
          </cell>
          <cell r="C90" t="str">
            <v>期間9ヶ月</v>
          </cell>
          <cell r="D90" t="str">
            <v>架㎡</v>
          </cell>
          <cell r="E90">
            <v>5730</v>
          </cell>
          <cell r="G90" t="str">
            <v>Ｐ40</v>
          </cell>
        </row>
        <row r="91">
          <cell r="A91">
            <v>211351</v>
          </cell>
          <cell r="B91" t="str">
            <v>水平安全ﾈｯﾄ張</v>
          </cell>
          <cell r="C91" t="str">
            <v>網目100mm・期間3ヶ月</v>
          </cell>
          <cell r="D91" t="str">
            <v>掛㎡</v>
          </cell>
          <cell r="E91">
            <v>440</v>
          </cell>
          <cell r="G91" t="str">
            <v>Ｐ40</v>
          </cell>
        </row>
        <row r="92">
          <cell r="A92">
            <v>211352</v>
          </cell>
          <cell r="B92" t="str">
            <v>水平安全ﾈｯﾄ張</v>
          </cell>
          <cell r="C92" t="str">
            <v>網目100mm・期間6ヶ月</v>
          </cell>
          <cell r="D92" t="str">
            <v>掛㎡</v>
          </cell>
          <cell r="E92">
            <v>540</v>
          </cell>
          <cell r="G92" t="str">
            <v>Ｐ40</v>
          </cell>
        </row>
        <row r="93">
          <cell r="A93">
            <v>211353</v>
          </cell>
          <cell r="B93" t="str">
            <v>水平安全ﾈｯﾄ張</v>
          </cell>
          <cell r="C93" t="str">
            <v>網目100mm・期間9ヶ月</v>
          </cell>
          <cell r="D93" t="str">
            <v>掛㎡</v>
          </cell>
          <cell r="E93">
            <v>640</v>
          </cell>
          <cell r="G93" t="str">
            <v>Ｐ40</v>
          </cell>
        </row>
        <row r="94">
          <cell r="A94">
            <v>211361</v>
          </cell>
          <cell r="B94" t="str">
            <v>水平ﾀﾞﾌﾞﾙﾈｯﾄ張</v>
          </cell>
          <cell r="C94" t="str">
            <v>網目100mm＋15mm・期間3ヶ月</v>
          </cell>
          <cell r="D94" t="str">
            <v>掛㎡</v>
          </cell>
          <cell r="E94">
            <v>620</v>
          </cell>
          <cell r="G94" t="str">
            <v>Ｐ40</v>
          </cell>
        </row>
        <row r="95">
          <cell r="A95">
            <v>211362</v>
          </cell>
          <cell r="B95" t="str">
            <v>水平ﾀﾞﾌﾞﾙﾈｯﾄ張</v>
          </cell>
          <cell r="C95" t="str">
            <v>網目100mm＋15mm・期間6ヶ月</v>
          </cell>
          <cell r="D95" t="str">
            <v>掛㎡</v>
          </cell>
          <cell r="E95">
            <v>890</v>
          </cell>
          <cell r="G95" t="str">
            <v>Ｐ40</v>
          </cell>
        </row>
        <row r="96">
          <cell r="A96">
            <v>211363</v>
          </cell>
          <cell r="B96" t="str">
            <v>水平ﾀﾞﾌﾞﾙﾈｯﾄ張</v>
          </cell>
          <cell r="C96" t="str">
            <v>網目100mm＋15mm・期間9ヶ月</v>
          </cell>
          <cell r="D96" t="str">
            <v>掛㎡</v>
          </cell>
          <cell r="E96">
            <v>1160</v>
          </cell>
          <cell r="G96" t="str">
            <v>Ｐ40</v>
          </cell>
        </row>
        <row r="97">
          <cell r="A97">
            <v>211371</v>
          </cell>
          <cell r="B97" t="str">
            <v>朝顔養生</v>
          </cell>
          <cell r="C97" t="str">
            <v>枠組足場用・期間3ヶ月</v>
          </cell>
          <cell r="D97" t="str">
            <v>m</v>
          </cell>
          <cell r="E97">
            <v>5840</v>
          </cell>
          <cell r="G97" t="str">
            <v>Ｐ40</v>
          </cell>
        </row>
        <row r="98">
          <cell r="A98">
            <v>211372</v>
          </cell>
          <cell r="B98" t="str">
            <v>朝顔養生</v>
          </cell>
          <cell r="C98" t="str">
            <v>枠組足場用・期間6ヶ月</v>
          </cell>
          <cell r="D98" t="str">
            <v>m</v>
          </cell>
          <cell r="E98">
            <v>7290</v>
          </cell>
          <cell r="G98" t="str">
            <v>Ｐ40</v>
          </cell>
        </row>
        <row r="99">
          <cell r="A99">
            <v>211373</v>
          </cell>
          <cell r="B99" t="str">
            <v>朝顔養生</v>
          </cell>
          <cell r="C99" t="str">
            <v>枠組足場用・期間9ヶ月</v>
          </cell>
          <cell r="D99" t="str">
            <v>m</v>
          </cell>
          <cell r="E99">
            <v>8740</v>
          </cell>
          <cell r="G99" t="str">
            <v>Ｐ40</v>
          </cell>
        </row>
        <row r="100">
          <cell r="A100">
            <v>211374</v>
          </cell>
          <cell r="B100" t="str">
            <v>朝顔養生</v>
          </cell>
          <cell r="C100" t="str">
            <v>単管足場用・期間3ヶ月</v>
          </cell>
          <cell r="D100" t="str">
            <v>m</v>
          </cell>
          <cell r="E100">
            <v>5800</v>
          </cell>
          <cell r="G100" t="str">
            <v>Ｐ40</v>
          </cell>
        </row>
        <row r="101">
          <cell r="A101">
            <v>211375</v>
          </cell>
          <cell r="B101" t="str">
            <v>朝顔養生</v>
          </cell>
          <cell r="C101" t="str">
            <v>単管足場用・期間6ヶ月</v>
          </cell>
          <cell r="D101" t="str">
            <v>m</v>
          </cell>
          <cell r="E101">
            <v>6950</v>
          </cell>
          <cell r="G101" t="str">
            <v>Ｐ40</v>
          </cell>
        </row>
        <row r="102">
          <cell r="A102">
            <v>211376</v>
          </cell>
          <cell r="B102" t="str">
            <v>朝顔養生</v>
          </cell>
          <cell r="C102" t="str">
            <v>単管足場用・期間9ヶ月</v>
          </cell>
          <cell r="D102" t="str">
            <v>m</v>
          </cell>
          <cell r="E102">
            <v>8150</v>
          </cell>
          <cell r="G102" t="str">
            <v>Ｐ40</v>
          </cell>
        </row>
        <row r="103">
          <cell r="A103">
            <v>211381</v>
          </cell>
          <cell r="B103" t="str">
            <v>養生</v>
          </cell>
          <cell r="C103" t="str">
            <v>S造・工場系・く体・仕上げ共</v>
          </cell>
          <cell r="D103" t="str">
            <v>延㎡</v>
          </cell>
          <cell r="E103">
            <v>270</v>
          </cell>
          <cell r="G103" t="str">
            <v>Ｐ40</v>
          </cell>
        </row>
        <row r="104">
          <cell r="A104">
            <v>211382</v>
          </cell>
          <cell r="B104" t="str">
            <v>養生</v>
          </cell>
          <cell r="C104" t="str">
            <v>RC造・事務所等・く体・仕上げ共</v>
          </cell>
          <cell r="D104" t="str">
            <v>延㎡</v>
          </cell>
          <cell r="E104">
            <v>360</v>
          </cell>
          <cell r="G104" t="str">
            <v>Ｐ40</v>
          </cell>
        </row>
        <row r="105">
          <cell r="A105">
            <v>211383</v>
          </cell>
          <cell r="B105" t="str">
            <v>養生</v>
          </cell>
          <cell r="C105" t="str">
            <v>RC造・共同住宅等・く体・仕上げ共</v>
          </cell>
          <cell r="D105" t="str">
            <v>延㎡</v>
          </cell>
          <cell r="E105">
            <v>490</v>
          </cell>
          <cell r="G105" t="str">
            <v>Ｐ40</v>
          </cell>
        </row>
        <row r="106">
          <cell r="A106">
            <v>211391</v>
          </cell>
          <cell r="B106" t="str">
            <v>清掃・片付</v>
          </cell>
          <cell r="C106" t="str">
            <v>S造・工場系・工事中・竣工時を含む集積まで</v>
          </cell>
          <cell r="D106" t="str">
            <v>延㎡</v>
          </cell>
          <cell r="E106">
            <v>1060</v>
          </cell>
          <cell r="G106" t="str">
            <v>Ｐ40</v>
          </cell>
        </row>
        <row r="107">
          <cell r="A107">
            <v>211392</v>
          </cell>
          <cell r="B107" t="str">
            <v>清掃・片付</v>
          </cell>
          <cell r="C107" t="str">
            <v>RC造・事務所等・工事中・竣工時を含む集積まで</v>
          </cell>
          <cell r="D107" t="str">
            <v>延㎡</v>
          </cell>
          <cell r="E107">
            <v>1280</v>
          </cell>
          <cell r="G107" t="str">
            <v>Ｐ41</v>
          </cell>
        </row>
        <row r="108">
          <cell r="A108">
            <v>211393</v>
          </cell>
          <cell r="B108" t="str">
            <v>清掃・片付</v>
          </cell>
          <cell r="C108" t="str">
            <v>RC造・共同住宅等・工事中・竣工時を含む集積まで</v>
          </cell>
          <cell r="D108" t="str">
            <v>延㎡</v>
          </cell>
          <cell r="E108">
            <v>1490</v>
          </cell>
          <cell r="G108" t="str">
            <v>Ｐ41</v>
          </cell>
        </row>
        <row r="109">
          <cell r="A109">
            <v>211394</v>
          </cell>
          <cell r="B109" t="str">
            <v>残材処分</v>
          </cell>
          <cell r="C109" t="str">
            <v>積込・運搬・捨場代共（現場で出る種々の残材全般）</v>
          </cell>
          <cell r="D109" t="str">
            <v>延㎡</v>
          </cell>
          <cell r="E109">
            <v>1130</v>
          </cell>
          <cell r="G109" t="str">
            <v>Ｐ41</v>
          </cell>
        </row>
        <row r="110">
          <cell r="A110">
            <v>211395</v>
          </cell>
          <cell r="B110" t="str">
            <v>ﾀﾞｽﾄｼｭｰﾄ</v>
          </cell>
          <cell r="C110" t="str">
            <v>合板製・H=10m程度投入口共</v>
          </cell>
          <cell r="D110" t="str">
            <v>ヶ所</v>
          </cell>
          <cell r="E110">
            <v>91800</v>
          </cell>
          <cell r="G110" t="str">
            <v>Ｐ41</v>
          </cell>
        </row>
        <row r="111">
          <cell r="A111">
            <v>211396</v>
          </cell>
          <cell r="B111" t="str">
            <v>ﾀﾞｽﾄｼｭｰﾄ</v>
          </cell>
          <cell r="C111" t="str">
            <v>合板製・H=15m程度投入口共</v>
          </cell>
          <cell r="D111" t="str">
            <v>ヶ所</v>
          </cell>
          <cell r="E111">
            <v>138400</v>
          </cell>
          <cell r="G111" t="str">
            <v>Ｐ41</v>
          </cell>
        </row>
        <row r="112">
          <cell r="A112">
            <v>211397</v>
          </cell>
          <cell r="B112" t="str">
            <v>ﾀﾞｽﾄｼｭｰﾄ</v>
          </cell>
          <cell r="C112" t="str">
            <v>合板製・H=20m程度投入口共</v>
          </cell>
          <cell r="D112" t="str">
            <v>ヶ所</v>
          </cell>
          <cell r="E112">
            <v>184500</v>
          </cell>
          <cell r="G112" t="str">
            <v>Ｐ41</v>
          </cell>
        </row>
        <row r="113">
          <cell r="A113" t="str">
            <v>土工事</v>
          </cell>
        </row>
        <row r="114">
          <cell r="A114">
            <v>221001</v>
          </cell>
          <cell r="B114" t="str">
            <v>根切（人力）</v>
          </cell>
          <cell r="C114" t="str">
            <v>つぼ・布堀・床付け共・深さ＝1.0m未満</v>
          </cell>
          <cell r="D114" t="str">
            <v>m3</v>
          </cell>
          <cell r="E114">
            <v>9410</v>
          </cell>
          <cell r="G114" t="str">
            <v>Ｐ42</v>
          </cell>
        </row>
        <row r="115">
          <cell r="A115">
            <v>221002</v>
          </cell>
          <cell r="B115" t="str">
            <v>根切（機械）</v>
          </cell>
          <cell r="C115" t="str">
            <v>つぼ・布堀・床付け共・深さ＝2.5m未満</v>
          </cell>
          <cell r="D115" t="str">
            <v>m3</v>
          </cell>
          <cell r="E115">
            <v>1160</v>
          </cell>
          <cell r="G115" t="str">
            <v>Ｐ42</v>
          </cell>
        </row>
        <row r="116">
          <cell r="A116">
            <v>221003</v>
          </cell>
          <cell r="B116" t="str">
            <v>根切（機械）</v>
          </cell>
          <cell r="C116" t="str">
            <v>総堀り・法付・床付け共・深さ＝3.5m未満</v>
          </cell>
          <cell r="D116" t="str">
            <v>m3</v>
          </cell>
          <cell r="E116">
            <v>910</v>
          </cell>
          <cell r="G116" t="str">
            <v>Ｐ42</v>
          </cell>
        </row>
        <row r="117">
          <cell r="A117">
            <v>221004</v>
          </cell>
          <cell r="B117" t="str">
            <v>根切（機械）</v>
          </cell>
          <cell r="C117" t="str">
            <v>総堀り・法付・床付け共・深さ＝3.5m～7.0m</v>
          </cell>
          <cell r="D117" t="str">
            <v>m3</v>
          </cell>
          <cell r="E117">
            <v>1110</v>
          </cell>
          <cell r="G117" t="str">
            <v>Ｐ42</v>
          </cell>
        </row>
        <row r="118">
          <cell r="A118">
            <v>221005</v>
          </cell>
          <cell r="B118" t="str">
            <v>根切（機械）</v>
          </cell>
          <cell r="C118" t="str">
            <v>総堀り・自立山止・床付け共・深さ＝3.5m未満</v>
          </cell>
          <cell r="D118" t="str">
            <v>m3</v>
          </cell>
          <cell r="E118">
            <v>990</v>
          </cell>
          <cell r="G118" t="str">
            <v>Ｐ42</v>
          </cell>
        </row>
        <row r="119">
          <cell r="A119">
            <v>221006</v>
          </cell>
          <cell r="B119" t="str">
            <v>根切（機械）</v>
          </cell>
          <cell r="C119" t="str">
            <v>総堀り・自立山止・床付け共・深さ＝3.5m～7.0m</v>
          </cell>
          <cell r="D119" t="str">
            <v>m3</v>
          </cell>
          <cell r="E119">
            <v>1230</v>
          </cell>
          <cell r="G119" t="str">
            <v>Ｐ42</v>
          </cell>
        </row>
        <row r="120">
          <cell r="A120">
            <v>221011</v>
          </cell>
          <cell r="B120" t="str">
            <v>埋戻し（人力）</v>
          </cell>
          <cell r="C120" t="str">
            <v>現場内仮置場土使用・運搬20m～30m・突固め共</v>
          </cell>
          <cell r="D120" t="str">
            <v>m3</v>
          </cell>
          <cell r="E120">
            <v>6630</v>
          </cell>
          <cell r="G120" t="str">
            <v>Ｐ42</v>
          </cell>
        </row>
        <row r="121">
          <cell r="A121">
            <v>221012</v>
          </cell>
          <cell r="B121" t="str">
            <v>埋戻し（機械）</v>
          </cell>
          <cell r="C121" t="str">
            <v>現場内仮置場土使用・運搬20m～30m・突固め共</v>
          </cell>
          <cell r="D121" t="str">
            <v>m3</v>
          </cell>
          <cell r="E121">
            <v>1540</v>
          </cell>
          <cell r="G121" t="str">
            <v>Ｐ42</v>
          </cell>
        </row>
        <row r="122">
          <cell r="A122">
            <v>221013</v>
          </cell>
          <cell r="B122" t="str">
            <v>埋戻し（機械）</v>
          </cell>
          <cell r="C122" t="str">
            <v>現場外仮置場土使用・運搬5Ｋm以内・突固め共</v>
          </cell>
          <cell r="D122" t="str">
            <v>m3</v>
          </cell>
          <cell r="E122">
            <v>2930</v>
          </cell>
          <cell r="G122" t="str">
            <v>Ｐ42</v>
          </cell>
        </row>
        <row r="123">
          <cell r="A123">
            <v>221014</v>
          </cell>
          <cell r="B123" t="str">
            <v>埋戻し（機械）</v>
          </cell>
          <cell r="C123" t="str">
            <v>購入度使用・材工共</v>
          </cell>
          <cell r="D123" t="str">
            <v>m3</v>
          </cell>
          <cell r="E123">
            <v>4940</v>
          </cell>
          <cell r="G123" t="str">
            <v>Ｐ42</v>
          </cell>
        </row>
        <row r="124">
          <cell r="A124">
            <v>221021</v>
          </cell>
          <cell r="B124" t="str">
            <v>盛土（人力）</v>
          </cell>
          <cell r="C124" t="str">
            <v>現場内仮置場土使用・運搬20m～30m・突固め共</v>
          </cell>
          <cell r="D124" t="str">
            <v>m3</v>
          </cell>
          <cell r="E124">
            <v>5980</v>
          </cell>
          <cell r="G124" t="str">
            <v>Ｐ42</v>
          </cell>
        </row>
        <row r="125">
          <cell r="A125">
            <v>221022</v>
          </cell>
          <cell r="B125" t="str">
            <v>盛土（機械）</v>
          </cell>
          <cell r="C125" t="str">
            <v>現場内仮置場土使用・運搬20m～30m・突固め共</v>
          </cell>
          <cell r="D125" t="str">
            <v>m3</v>
          </cell>
          <cell r="E125">
            <v>1760</v>
          </cell>
          <cell r="G125" t="str">
            <v>Ｐ42</v>
          </cell>
        </row>
        <row r="126">
          <cell r="A126">
            <v>221023</v>
          </cell>
          <cell r="B126" t="str">
            <v>盛土（機械）</v>
          </cell>
          <cell r="C126" t="str">
            <v>現場外仮置場土使用・運搬5Ｋm以内・突固め共</v>
          </cell>
          <cell r="D126" t="str">
            <v>m3</v>
          </cell>
          <cell r="E126">
            <v>3140</v>
          </cell>
          <cell r="G126" t="str">
            <v>Ｐ42</v>
          </cell>
        </row>
        <row r="127">
          <cell r="A127">
            <v>221024</v>
          </cell>
          <cell r="B127" t="str">
            <v>盛土（機械）</v>
          </cell>
          <cell r="C127" t="str">
            <v>購入度使用・材工共</v>
          </cell>
          <cell r="D127" t="str">
            <v>m3</v>
          </cell>
          <cell r="E127">
            <v>5160</v>
          </cell>
          <cell r="G127" t="str">
            <v>Ｐ42</v>
          </cell>
        </row>
        <row r="128">
          <cell r="A128">
            <v>221031</v>
          </cell>
          <cell r="B128" t="str">
            <v>すき取り（人力）</v>
          </cell>
          <cell r="C128" t="str">
            <v>高低差300mm以内・残土処分費除く</v>
          </cell>
          <cell r="D128" t="str">
            <v>m2</v>
          </cell>
          <cell r="E128">
            <v>4620</v>
          </cell>
          <cell r="G128" t="str">
            <v>Ｐ42</v>
          </cell>
        </row>
        <row r="129">
          <cell r="A129">
            <v>221032</v>
          </cell>
          <cell r="B129" t="str">
            <v>すき取り（機械）</v>
          </cell>
          <cell r="C129" t="str">
            <v>高低差300mm以内・残土処分費除く</v>
          </cell>
          <cell r="D129" t="str">
            <v>m2</v>
          </cell>
          <cell r="E129">
            <v>520</v>
          </cell>
          <cell r="G129" t="str">
            <v>Ｐ42</v>
          </cell>
        </row>
        <row r="130">
          <cell r="A130">
            <v>221041</v>
          </cell>
          <cell r="B130" t="str">
            <v>根切土処分</v>
          </cell>
          <cell r="C130" t="str">
            <v>構内敷きならし</v>
          </cell>
          <cell r="D130" t="str">
            <v>m3</v>
          </cell>
          <cell r="E130">
            <v>1080</v>
          </cell>
          <cell r="G130" t="str">
            <v>Ｐ42</v>
          </cell>
        </row>
        <row r="131">
          <cell r="A131">
            <v>221042</v>
          </cell>
          <cell r="B131" t="str">
            <v>根切土処分</v>
          </cell>
          <cell r="C131" t="str">
            <v>構内仮置・運搬20m～30m</v>
          </cell>
          <cell r="D131" t="str">
            <v>m3</v>
          </cell>
          <cell r="E131">
            <v>980</v>
          </cell>
          <cell r="G131" t="str">
            <v>Ｐ42</v>
          </cell>
        </row>
        <row r="132">
          <cell r="A132">
            <v>221051</v>
          </cell>
          <cell r="B132" t="str">
            <v>不用土処分</v>
          </cell>
          <cell r="C132" t="str">
            <v>自由処分・積み込み・運搬・運搬片道30Ｋm程度</v>
          </cell>
          <cell r="D132" t="str">
            <v>m3</v>
          </cell>
          <cell r="E132">
            <v>5970</v>
          </cell>
          <cell r="G132" t="str">
            <v>Ｐ42</v>
          </cell>
        </row>
        <row r="133">
          <cell r="A133">
            <v>221052</v>
          </cell>
          <cell r="B133" t="str">
            <v>不用土処分</v>
          </cell>
          <cell r="C133" t="str">
            <v>自由処分・積み込み・運搬・運搬片道20Ｋm程度</v>
          </cell>
          <cell r="D133" t="str">
            <v>m3</v>
          </cell>
          <cell r="E133">
            <v>4040</v>
          </cell>
          <cell r="G133" t="str">
            <v>Ｐ42</v>
          </cell>
        </row>
        <row r="134">
          <cell r="A134">
            <v>221053</v>
          </cell>
          <cell r="B134" t="str">
            <v>不用土処分</v>
          </cell>
          <cell r="C134" t="str">
            <v>自由処分・積み込み・運搬・運搬片道10Ｋm程度</v>
          </cell>
          <cell r="D134" t="str">
            <v>m3</v>
          </cell>
          <cell r="E134">
            <v>2170</v>
          </cell>
          <cell r="G134" t="str">
            <v>Ｐ42</v>
          </cell>
        </row>
        <row r="135">
          <cell r="A135">
            <v>221054</v>
          </cell>
          <cell r="B135" t="str">
            <v>不用土処分</v>
          </cell>
          <cell r="C135" t="str">
            <v>自由処分・積み込み・運搬・運搬片道5Ｋm程度</v>
          </cell>
          <cell r="D135" t="str">
            <v>m3</v>
          </cell>
          <cell r="E135">
            <v>1480</v>
          </cell>
          <cell r="G135" t="str">
            <v>Ｐ42</v>
          </cell>
        </row>
        <row r="136">
          <cell r="A136">
            <v>221061</v>
          </cell>
          <cell r="B136" t="str">
            <v>割石敷き</v>
          </cell>
          <cell r="C136" t="str">
            <v>基礎下・厚100～150・目潰し突き固め共・材工共</v>
          </cell>
          <cell r="D136" t="str">
            <v>m3</v>
          </cell>
          <cell r="E136">
            <v>7890</v>
          </cell>
          <cell r="G136" t="str">
            <v>Ｐ42</v>
          </cell>
        </row>
        <row r="137">
          <cell r="A137">
            <v>221062</v>
          </cell>
          <cell r="B137" t="str">
            <v>割石敷き</v>
          </cell>
          <cell r="C137" t="str">
            <v>土間下・厚100～150・目潰し突き固め共・材工共</v>
          </cell>
          <cell r="D137" t="str">
            <v>m3</v>
          </cell>
          <cell r="E137">
            <v>7460</v>
          </cell>
          <cell r="G137" t="str">
            <v>Ｐ42</v>
          </cell>
        </row>
        <row r="138">
          <cell r="A138">
            <v>221071</v>
          </cell>
          <cell r="B138" t="str">
            <v>砕石敷き</v>
          </cell>
          <cell r="C138" t="str">
            <v>基礎下・厚60～100・目潰し突き固め共・材工共</v>
          </cell>
          <cell r="D138" t="str">
            <v>m3</v>
          </cell>
          <cell r="E138">
            <v>9850</v>
          </cell>
          <cell r="G138" t="str">
            <v>Ｐ42</v>
          </cell>
        </row>
        <row r="139">
          <cell r="A139">
            <v>221072</v>
          </cell>
          <cell r="B139" t="str">
            <v>砕石敷き</v>
          </cell>
          <cell r="C139" t="str">
            <v>土間下・厚60～100・目潰し突き固め共・材工共</v>
          </cell>
          <cell r="D139" t="str">
            <v>m3</v>
          </cell>
          <cell r="E139">
            <v>9430</v>
          </cell>
          <cell r="G139" t="str">
            <v>Ｐ42</v>
          </cell>
        </row>
        <row r="140">
          <cell r="A140">
            <v>221081</v>
          </cell>
          <cell r="B140" t="str">
            <v>砂敷き</v>
          </cell>
          <cell r="C140" t="str">
            <v>基礎下・厚60～100・目潰し突き固め共・材工共</v>
          </cell>
          <cell r="D140" t="str">
            <v>m3</v>
          </cell>
          <cell r="E140">
            <v>8160</v>
          </cell>
          <cell r="G140" t="str">
            <v>Ｐ43</v>
          </cell>
        </row>
        <row r="141">
          <cell r="A141">
            <v>221082</v>
          </cell>
          <cell r="B141" t="str">
            <v>砂敷き</v>
          </cell>
          <cell r="C141" t="str">
            <v>土間下・厚60～100・目潰し突き固め共・材工共</v>
          </cell>
          <cell r="D141" t="str">
            <v>m3</v>
          </cell>
          <cell r="E141">
            <v>7730</v>
          </cell>
          <cell r="G141" t="str">
            <v>Ｐ43</v>
          </cell>
        </row>
        <row r="142">
          <cell r="A142">
            <v>221091</v>
          </cell>
          <cell r="B142" t="str">
            <v>束石</v>
          </cell>
          <cell r="C142" t="str">
            <v>現場打ち・φ300程度</v>
          </cell>
          <cell r="D142" t="str">
            <v>ヶ所</v>
          </cell>
          <cell r="E142">
            <v>690</v>
          </cell>
          <cell r="G142" t="str">
            <v>Ｐ43</v>
          </cell>
        </row>
        <row r="143">
          <cell r="A143">
            <v>221092</v>
          </cell>
          <cell r="B143" t="str">
            <v>束石</v>
          </cell>
          <cell r="C143" t="str">
            <v>ブロック・150×150</v>
          </cell>
          <cell r="D143" t="str">
            <v>ヶ所</v>
          </cell>
          <cell r="E143">
            <v>1040</v>
          </cell>
          <cell r="G143" t="str">
            <v>Ｐ43</v>
          </cell>
        </row>
        <row r="144">
          <cell r="A144">
            <v>221101</v>
          </cell>
          <cell r="B144" t="str">
            <v>自立山止壁（鋼矢板）</v>
          </cell>
          <cell r="C144" t="str">
            <v>SPⅢ型ﾊﾞｲﾌﾞﾛﾊﾝﾏ・期間2ヶ月</v>
          </cell>
          <cell r="D144" t="str">
            <v>壁㎡</v>
          </cell>
          <cell r="E144">
            <v>28700</v>
          </cell>
          <cell r="G144" t="str">
            <v>Ｐ43</v>
          </cell>
        </row>
        <row r="145">
          <cell r="A145">
            <v>221102</v>
          </cell>
          <cell r="B145" t="str">
            <v>自立山止壁（鋼矢板）</v>
          </cell>
          <cell r="C145" t="str">
            <v>SPⅢ型ﾃﾞｨｰｾﾞﾙﾊﾝﾏ・期間2ヶ月</v>
          </cell>
          <cell r="D145" t="str">
            <v>壁㎡</v>
          </cell>
          <cell r="E145">
            <v>28800</v>
          </cell>
          <cell r="G145" t="str">
            <v>Ｐ43</v>
          </cell>
        </row>
        <row r="146">
          <cell r="A146">
            <v>221103</v>
          </cell>
          <cell r="B146" t="str">
            <v>自立山止壁（鋼矢板）</v>
          </cell>
          <cell r="C146" t="str">
            <v>SPⅢ型ﾊﾞｲﾌﾞﾛﾊﾝﾏ・埋殺し</v>
          </cell>
          <cell r="D146" t="str">
            <v>壁㎡</v>
          </cell>
          <cell r="E146">
            <v>43000</v>
          </cell>
          <cell r="G146" t="str">
            <v>Ｐ43</v>
          </cell>
        </row>
        <row r="147">
          <cell r="A147">
            <v>221104</v>
          </cell>
          <cell r="B147" t="str">
            <v>自立山止壁（鋼矢板）</v>
          </cell>
          <cell r="C147" t="str">
            <v>SPⅢ型ﾃﾞｨｰｾﾞﾙﾊﾝﾏ・埋殺し</v>
          </cell>
          <cell r="D147" t="str">
            <v>壁㎡</v>
          </cell>
          <cell r="E147">
            <v>43600</v>
          </cell>
          <cell r="G147" t="str">
            <v>Ｐ43</v>
          </cell>
        </row>
        <row r="148">
          <cell r="A148">
            <v>221111</v>
          </cell>
          <cell r="B148" t="str">
            <v>自立山止壁（親杭横矢板）</v>
          </cell>
          <cell r="C148" t="str">
            <v>H-300・横矢板40ｵｰｶﾞ併用・期間2ヶ月</v>
          </cell>
          <cell r="D148" t="str">
            <v>壁㎡</v>
          </cell>
          <cell r="E148">
            <v>20500</v>
          </cell>
          <cell r="G148" t="str">
            <v>Ｐ43</v>
          </cell>
        </row>
        <row r="149">
          <cell r="A149">
            <v>221112</v>
          </cell>
          <cell r="B149" t="str">
            <v>自立山止壁（親杭横矢板）</v>
          </cell>
          <cell r="C149" t="str">
            <v>H-300・横矢板40ﾊﾞｲﾌﾞﾛ・期間2ヶ月</v>
          </cell>
          <cell r="D149" t="str">
            <v>壁㎡</v>
          </cell>
          <cell r="E149">
            <v>16600</v>
          </cell>
          <cell r="G149" t="str">
            <v>Ｐ43</v>
          </cell>
        </row>
        <row r="150">
          <cell r="A150">
            <v>221113</v>
          </cell>
          <cell r="B150" t="str">
            <v>自立山止壁（親杭横矢板）</v>
          </cell>
          <cell r="C150" t="str">
            <v>H-300・横矢板40ｵｰｶﾞ併用・埋殺し</v>
          </cell>
          <cell r="D150" t="str">
            <v>壁㎡</v>
          </cell>
          <cell r="E150">
            <v>27200</v>
          </cell>
          <cell r="G150" t="str">
            <v>Ｐ43</v>
          </cell>
        </row>
        <row r="151">
          <cell r="A151">
            <v>221114</v>
          </cell>
          <cell r="B151" t="str">
            <v>自立山止壁（親杭横矢板）</v>
          </cell>
          <cell r="C151" t="str">
            <v>H-300・横矢板40ﾊﾞｲﾌﾞﾛ・埋殺し</v>
          </cell>
          <cell r="D151" t="str">
            <v>壁㎡</v>
          </cell>
          <cell r="E151">
            <v>23300</v>
          </cell>
          <cell r="G151" t="str">
            <v>Ｐ43</v>
          </cell>
        </row>
        <row r="152">
          <cell r="A152">
            <v>221201</v>
          </cell>
          <cell r="B152" t="str">
            <v>釜場排水</v>
          </cell>
          <cell r="C152" t="str">
            <v>釜場こしらえ</v>
          </cell>
          <cell r="D152" t="str">
            <v>ヶ所</v>
          </cell>
          <cell r="E152">
            <v>64400</v>
          </cell>
          <cell r="G152" t="str">
            <v>Ｐ43</v>
          </cell>
        </row>
        <row r="153">
          <cell r="A153">
            <v>221202</v>
          </cell>
          <cell r="B153" t="str">
            <v>釜場排水</v>
          </cell>
          <cell r="C153" t="str">
            <v>排水管理（配水管・ﾎﾟﾝﾌﾟ・損料共）</v>
          </cell>
          <cell r="D153" t="str">
            <v>ヶ所</v>
          </cell>
          <cell r="E153">
            <v>121300</v>
          </cell>
          <cell r="G153" t="str">
            <v>Ｐ43</v>
          </cell>
        </row>
        <row r="154">
          <cell r="A154">
            <v>221211</v>
          </cell>
          <cell r="B154" t="str">
            <v>埋戻し（人力）</v>
          </cell>
          <cell r="C154" t="str">
            <v>購入土使用・良土・材工共</v>
          </cell>
          <cell r="D154" t="str">
            <v>㎡</v>
          </cell>
          <cell r="E154">
            <v>5530</v>
          </cell>
          <cell r="G154" t="str">
            <v>Ｐ43</v>
          </cell>
        </row>
        <row r="155">
          <cell r="A155">
            <v>221221</v>
          </cell>
          <cell r="B155" t="str">
            <v>盛土（人力）</v>
          </cell>
          <cell r="C155" t="str">
            <v>購入土使用・良土・材工共</v>
          </cell>
          <cell r="D155" t="str">
            <v>m3</v>
          </cell>
          <cell r="E155">
            <v>5530</v>
          </cell>
          <cell r="G155" t="str">
            <v>Ｐ43</v>
          </cell>
        </row>
        <row r="156">
          <cell r="A156">
            <v>221231</v>
          </cell>
          <cell r="B156" t="str">
            <v>防湿断熱</v>
          </cell>
          <cell r="C156" t="str">
            <v>ﾎﾟﾘｴﾁﾚﾝﾌｨﾙﾑ敷・厚0.1mm</v>
          </cell>
          <cell r="D156" t="str">
            <v>㎡</v>
          </cell>
          <cell r="E156">
            <v>190</v>
          </cell>
          <cell r="G156" t="str">
            <v>P43</v>
          </cell>
        </row>
        <row r="157">
          <cell r="A157">
            <v>221232</v>
          </cell>
          <cell r="B157" t="str">
            <v>防湿断熱</v>
          </cell>
          <cell r="C157" t="str">
            <v>ﾎﾟﾘｴﾁﾚﾝﾌｨﾙﾑ敷・厚0.15mm</v>
          </cell>
          <cell r="D157" t="str">
            <v>㎡</v>
          </cell>
          <cell r="E157">
            <v>230</v>
          </cell>
          <cell r="G157" t="str">
            <v>P43</v>
          </cell>
        </row>
        <row r="158">
          <cell r="A158">
            <v>221233</v>
          </cell>
          <cell r="B158" t="str">
            <v>防湿断熱</v>
          </cell>
          <cell r="C158" t="str">
            <v>ﾎﾟﾘｴﾁﾚﾝﾌｫｰﾑ・厚20mm</v>
          </cell>
          <cell r="D158" t="str">
            <v>㎡</v>
          </cell>
          <cell r="E158">
            <v>830</v>
          </cell>
          <cell r="G158" t="str">
            <v>P43</v>
          </cell>
        </row>
        <row r="159">
          <cell r="A159">
            <v>221234</v>
          </cell>
          <cell r="B159" t="str">
            <v>防湿断熱</v>
          </cell>
          <cell r="C159" t="str">
            <v>ﾎﾟﾘｴﾁﾚﾝﾌｫｰﾑ・厚25mm</v>
          </cell>
          <cell r="D159" t="str">
            <v>㎡</v>
          </cell>
          <cell r="E159">
            <v>940</v>
          </cell>
          <cell r="G159" t="str">
            <v>P43</v>
          </cell>
        </row>
        <row r="160">
          <cell r="A160">
            <v>221304</v>
          </cell>
          <cell r="B160" t="str">
            <v>ﾀﾞﾝﾌﾟﾄﾗｯｸ運転</v>
          </cell>
          <cell r="C160" t="str">
            <v>4ｔ車</v>
          </cell>
          <cell r="D160" t="str">
            <v>時</v>
          </cell>
          <cell r="E160">
            <v>5730</v>
          </cell>
          <cell r="G160" t="str">
            <v>P43</v>
          </cell>
        </row>
        <row r="161">
          <cell r="A161">
            <v>221305</v>
          </cell>
          <cell r="B161" t="str">
            <v>ﾀﾞﾝﾌﾟﾄﾗｯｸ運転</v>
          </cell>
          <cell r="C161" t="str">
            <v>10ｔ車</v>
          </cell>
          <cell r="D161" t="str">
            <v>時</v>
          </cell>
          <cell r="E161">
            <v>7770</v>
          </cell>
          <cell r="G161" t="str">
            <v>P43</v>
          </cell>
        </row>
        <row r="162">
          <cell r="A162">
            <v>221306</v>
          </cell>
          <cell r="B162" t="str">
            <v>集積・積込み</v>
          </cell>
          <cell r="C162" t="str">
            <v>ｺﾝｸﾘｰﾄがら</v>
          </cell>
          <cell r="D162" t="str">
            <v>m3</v>
          </cell>
          <cell r="E162">
            <v>1870</v>
          </cell>
          <cell r="G162" t="str">
            <v>P43</v>
          </cell>
        </row>
        <row r="163">
          <cell r="A163">
            <v>221307</v>
          </cell>
          <cell r="B163" t="str">
            <v>集積・積込み</v>
          </cell>
          <cell r="C163" t="str">
            <v>内装材</v>
          </cell>
          <cell r="D163" t="str">
            <v>m3</v>
          </cell>
          <cell r="E163">
            <v>1670</v>
          </cell>
          <cell r="G163" t="str">
            <v>P43</v>
          </cell>
        </row>
        <row r="164">
          <cell r="A164" t="str">
            <v>地業工事</v>
          </cell>
        </row>
        <row r="165">
          <cell r="A165">
            <v>222001</v>
          </cell>
          <cell r="B165" t="str">
            <v>既設杭打手間（1本打ち）</v>
          </cell>
          <cell r="C165" t="str">
            <v>300×10ｍ・ﾃﾞｨｰｾﾞﾙﾊﾝﾏ</v>
          </cell>
          <cell r="D165" t="str">
            <v>本</v>
          </cell>
          <cell r="E165">
            <v>21300</v>
          </cell>
          <cell r="G165" t="str">
            <v>P44</v>
          </cell>
        </row>
        <row r="166">
          <cell r="A166">
            <v>222002</v>
          </cell>
          <cell r="B166" t="str">
            <v>既設杭打手間（1本打ち）</v>
          </cell>
          <cell r="C166" t="str">
            <v>350×10ｍ・ﾃﾞｨｰｾﾞﾙﾊﾝﾏ</v>
          </cell>
          <cell r="D166" t="str">
            <v>本</v>
          </cell>
          <cell r="E166">
            <v>21500</v>
          </cell>
          <cell r="G166" t="str">
            <v>P44</v>
          </cell>
        </row>
        <row r="167">
          <cell r="A167">
            <v>222003</v>
          </cell>
          <cell r="B167" t="str">
            <v>既設杭打手間（1本打ち）</v>
          </cell>
          <cell r="C167" t="str">
            <v>400×10ｍ・ﾃﾞｨｰｾﾞﾙﾊﾝﾏ</v>
          </cell>
          <cell r="D167" t="str">
            <v>本</v>
          </cell>
          <cell r="E167">
            <v>22200</v>
          </cell>
          <cell r="G167" t="str">
            <v>P44</v>
          </cell>
        </row>
        <row r="168">
          <cell r="A168">
            <v>222011</v>
          </cell>
          <cell r="B168" t="str">
            <v>既設杭打手間（2本継ぎ）</v>
          </cell>
          <cell r="C168" t="str">
            <v>300×20ｍ・ﾃﾞｨｰｾﾞﾙﾊﾝﾏ</v>
          </cell>
          <cell r="D168" t="str">
            <v>組</v>
          </cell>
          <cell r="E168">
            <v>32100</v>
          </cell>
          <cell r="G168" t="str">
            <v>P44</v>
          </cell>
        </row>
        <row r="169">
          <cell r="A169">
            <v>222012</v>
          </cell>
          <cell r="B169" t="str">
            <v>既設杭打手間（2本継ぎ）</v>
          </cell>
          <cell r="C169" t="str">
            <v>350×20ｍ・ﾃﾞｨｰｾﾞﾙﾊﾝﾏ</v>
          </cell>
          <cell r="D169" t="str">
            <v>組</v>
          </cell>
          <cell r="E169">
            <v>34100</v>
          </cell>
          <cell r="G169" t="str">
            <v>P44</v>
          </cell>
        </row>
        <row r="170">
          <cell r="A170">
            <v>222013</v>
          </cell>
          <cell r="B170" t="str">
            <v>既設杭打手間（2本継ぎ）</v>
          </cell>
          <cell r="C170" t="str">
            <v>400×20ｍ・ﾃﾞｨｰｾﾞﾙﾊﾝﾏ</v>
          </cell>
          <cell r="D170" t="str">
            <v>組</v>
          </cell>
          <cell r="E170">
            <v>37300</v>
          </cell>
          <cell r="G170" t="str">
            <v>P44</v>
          </cell>
        </row>
        <row r="171">
          <cell r="A171">
            <v>222021</v>
          </cell>
          <cell r="B171" t="str">
            <v>既設杭打手間（3本継ぎ）</v>
          </cell>
          <cell r="C171" t="str">
            <v>300×30ｍ・ﾃﾞｨｰｾﾞﾙﾊﾝﾏ</v>
          </cell>
          <cell r="D171" t="str">
            <v>組</v>
          </cell>
          <cell r="E171">
            <v>47200</v>
          </cell>
          <cell r="G171" t="str">
            <v>P44</v>
          </cell>
        </row>
        <row r="172">
          <cell r="A172">
            <v>222022</v>
          </cell>
          <cell r="B172" t="str">
            <v>既設杭打手間（3本継ぎ）</v>
          </cell>
          <cell r="C172" t="str">
            <v>350×30ｍ・ﾃﾞｨｰｾﾞﾙﾊﾝﾏ</v>
          </cell>
          <cell r="D172" t="str">
            <v>組</v>
          </cell>
          <cell r="E172">
            <v>51700</v>
          </cell>
          <cell r="G172" t="str">
            <v>P44</v>
          </cell>
        </row>
        <row r="173">
          <cell r="A173">
            <v>222023</v>
          </cell>
          <cell r="B173" t="str">
            <v>既設杭打手間（3本継ぎ）</v>
          </cell>
          <cell r="C173" t="str">
            <v>400×30ｍ・ﾃﾞｨｰｾﾞﾙﾊﾝﾏ</v>
          </cell>
          <cell r="D173" t="str">
            <v>組</v>
          </cell>
          <cell r="E173">
            <v>54200</v>
          </cell>
          <cell r="G173" t="str">
            <v>P44</v>
          </cell>
        </row>
        <row r="174">
          <cell r="A174">
            <v>222031</v>
          </cell>
          <cell r="B174" t="str">
            <v>既設杭打手間（1本打ち）</v>
          </cell>
          <cell r="C174" t="str">
            <v>300×10ｍ・油圧ﾊﾝﾏ</v>
          </cell>
          <cell r="D174" t="str">
            <v>本</v>
          </cell>
          <cell r="E174">
            <v>31100</v>
          </cell>
          <cell r="G174" t="str">
            <v>P44</v>
          </cell>
        </row>
        <row r="175">
          <cell r="A175">
            <v>222032</v>
          </cell>
          <cell r="B175" t="str">
            <v>既設杭打手間（1本打ち）</v>
          </cell>
          <cell r="C175" t="str">
            <v>350×10ｍ・油圧ﾊﾝﾏ</v>
          </cell>
          <cell r="D175" t="str">
            <v>本</v>
          </cell>
          <cell r="E175">
            <v>32400</v>
          </cell>
          <cell r="G175" t="str">
            <v>P44</v>
          </cell>
        </row>
        <row r="176">
          <cell r="A176">
            <v>222033</v>
          </cell>
          <cell r="B176" t="str">
            <v>既設杭打手間（1本打ち）</v>
          </cell>
          <cell r="C176" t="str">
            <v>400×10ｍ・油圧ﾊﾝﾏ</v>
          </cell>
          <cell r="D176" t="str">
            <v>本</v>
          </cell>
          <cell r="E176">
            <v>33700</v>
          </cell>
          <cell r="G176" t="str">
            <v>P44</v>
          </cell>
        </row>
        <row r="177">
          <cell r="A177">
            <v>222041</v>
          </cell>
          <cell r="B177" t="str">
            <v>既設杭打手間（2本継ぎ）</v>
          </cell>
          <cell r="C177" t="str">
            <v>300×20ｍ・油圧ﾊﾝﾏ</v>
          </cell>
          <cell r="D177" t="str">
            <v>組</v>
          </cell>
          <cell r="E177">
            <v>47000</v>
          </cell>
          <cell r="G177" t="str">
            <v>P44</v>
          </cell>
        </row>
        <row r="178">
          <cell r="A178">
            <v>222042</v>
          </cell>
          <cell r="B178" t="str">
            <v>既設杭打手間（2本継ぎ）</v>
          </cell>
          <cell r="C178" t="str">
            <v>350×20ｍ・油圧ﾊﾝﾏ</v>
          </cell>
          <cell r="D178" t="str">
            <v>組</v>
          </cell>
          <cell r="E178">
            <v>51500</v>
          </cell>
          <cell r="G178" t="str">
            <v>P44</v>
          </cell>
        </row>
        <row r="179">
          <cell r="A179">
            <v>222043</v>
          </cell>
          <cell r="B179" t="str">
            <v>既設杭打手間（2本継ぎ）</v>
          </cell>
          <cell r="C179" t="str">
            <v>400×20ｍ・油圧ﾊﾝﾏ</v>
          </cell>
          <cell r="D179" t="str">
            <v>組</v>
          </cell>
          <cell r="E179">
            <v>54700</v>
          </cell>
          <cell r="G179" t="str">
            <v>P44</v>
          </cell>
        </row>
        <row r="180">
          <cell r="A180">
            <v>222051</v>
          </cell>
          <cell r="B180" t="str">
            <v>既設杭打手間（3本継ぎ）</v>
          </cell>
          <cell r="C180" t="str">
            <v>300×30ｍ・油圧ﾊﾝﾏ</v>
          </cell>
          <cell r="D180" t="str">
            <v>組</v>
          </cell>
          <cell r="E180">
            <v>68100</v>
          </cell>
          <cell r="G180" t="str">
            <v>P44</v>
          </cell>
        </row>
        <row r="181">
          <cell r="A181">
            <v>222052</v>
          </cell>
          <cell r="B181" t="str">
            <v>既設杭打手間（3本継ぎ）</v>
          </cell>
          <cell r="C181" t="str">
            <v>350×30ｍ・油圧ﾊﾝﾏ</v>
          </cell>
          <cell r="D181" t="str">
            <v>組</v>
          </cell>
          <cell r="E181">
            <v>75000</v>
          </cell>
          <cell r="G181" t="str">
            <v>P44</v>
          </cell>
        </row>
        <row r="182">
          <cell r="A182">
            <v>222053</v>
          </cell>
          <cell r="B182" t="str">
            <v>既設杭打手間（3本継ぎ）</v>
          </cell>
          <cell r="C182" t="str">
            <v>400×30ｍ・油圧ﾊﾝﾏ</v>
          </cell>
          <cell r="D182" t="str">
            <v>組</v>
          </cell>
          <cell r="E182">
            <v>79300</v>
          </cell>
          <cell r="G182" t="str">
            <v>P44</v>
          </cell>
        </row>
        <row r="183">
          <cell r="A183">
            <v>222061</v>
          </cell>
          <cell r="B183" t="str">
            <v>既設杭打手間（1本打ち）</v>
          </cell>
          <cell r="C183" t="str">
            <v>300×10ｍ・ﾃﾞｨｰｾﾞﾙﾊﾝﾏ・ｵｰｶﾞ併用</v>
          </cell>
          <cell r="D183" t="str">
            <v>本</v>
          </cell>
          <cell r="E183">
            <v>27800</v>
          </cell>
          <cell r="G183" t="str">
            <v>P44</v>
          </cell>
        </row>
        <row r="184">
          <cell r="A184">
            <v>222062</v>
          </cell>
          <cell r="B184" t="str">
            <v>既設杭打手間（1本打ち）</v>
          </cell>
          <cell r="C184" t="str">
            <v>350×10ｍ・ﾃﾞｨｰｾﾞﾙﾊﾝﾏ・ｵｰｶﾞ併用</v>
          </cell>
          <cell r="D184" t="str">
            <v>本</v>
          </cell>
          <cell r="E184">
            <v>27800</v>
          </cell>
          <cell r="G184" t="str">
            <v>P44</v>
          </cell>
        </row>
        <row r="185">
          <cell r="A185">
            <v>222063</v>
          </cell>
          <cell r="B185" t="str">
            <v>既設杭打手間（1本打ち）</v>
          </cell>
          <cell r="C185" t="str">
            <v>400×10ｍ・ﾃﾞｨｰｾﾞﾙﾊﾝﾏ・ｵｰｶﾞ併用</v>
          </cell>
          <cell r="D185" t="str">
            <v>本</v>
          </cell>
          <cell r="E185">
            <v>27800</v>
          </cell>
          <cell r="G185" t="str">
            <v>P44</v>
          </cell>
        </row>
        <row r="186">
          <cell r="A186">
            <v>222071</v>
          </cell>
          <cell r="B186" t="str">
            <v>既設杭打手間（2本継ぎ）</v>
          </cell>
          <cell r="C186" t="str">
            <v>300×20ｍ・ﾃﾞｨｰｾﾞﾙﾊﾝﾏ・ｵｰｶﾞ併用</v>
          </cell>
          <cell r="D186" t="str">
            <v>組</v>
          </cell>
          <cell r="E186">
            <v>43800</v>
          </cell>
          <cell r="G186" t="str">
            <v>P44</v>
          </cell>
        </row>
        <row r="187">
          <cell r="A187">
            <v>222072</v>
          </cell>
          <cell r="B187" t="str">
            <v>既設杭打手間（2本継ぎ）</v>
          </cell>
          <cell r="C187" t="str">
            <v>350×20ｍ・ﾃﾞｨｰｾﾞﾙﾊﾝﾏ・ｵｰｶﾞ併用</v>
          </cell>
          <cell r="D187" t="str">
            <v>組</v>
          </cell>
          <cell r="E187">
            <v>44100</v>
          </cell>
          <cell r="G187" t="str">
            <v>P44</v>
          </cell>
        </row>
        <row r="188">
          <cell r="A188">
            <v>222073</v>
          </cell>
          <cell r="B188" t="str">
            <v>既設杭打手間（2本継ぎ）</v>
          </cell>
          <cell r="C188" t="str">
            <v>400×20ｍ・ﾃﾞｨｰｾﾞﾙﾊﾝﾏ・ｵｰｶﾞ併用</v>
          </cell>
          <cell r="D188" t="str">
            <v>組</v>
          </cell>
          <cell r="E188">
            <v>51400</v>
          </cell>
          <cell r="G188" t="str">
            <v>P44</v>
          </cell>
        </row>
        <row r="189">
          <cell r="A189">
            <v>222081</v>
          </cell>
          <cell r="B189" t="str">
            <v>既設杭打手間（3本継ぎ）</v>
          </cell>
          <cell r="C189" t="str">
            <v>300×30ｍ・ﾃﾞｨｰｾﾞﾙﾊﾝﾏ・ｵｰｶﾞ併用</v>
          </cell>
          <cell r="D189" t="str">
            <v>組</v>
          </cell>
          <cell r="E189">
            <v>69400</v>
          </cell>
          <cell r="G189" t="str">
            <v>P44</v>
          </cell>
        </row>
        <row r="190">
          <cell r="A190">
            <v>222082</v>
          </cell>
          <cell r="B190" t="str">
            <v>既設杭打手間（3本継ぎ）</v>
          </cell>
          <cell r="C190" t="str">
            <v>350×30ｍ・ﾃﾞｨｰｾﾞﾙﾊﾝﾏ・ｵｰｶﾞ併用</v>
          </cell>
          <cell r="D190" t="str">
            <v>組</v>
          </cell>
          <cell r="E190">
            <v>71700</v>
          </cell>
          <cell r="G190" t="str">
            <v>P44</v>
          </cell>
        </row>
        <row r="191">
          <cell r="A191">
            <v>222083</v>
          </cell>
          <cell r="B191" t="str">
            <v>既設杭打手間（3本継ぎ）</v>
          </cell>
          <cell r="C191" t="str">
            <v>400×30ｍ・ﾃﾞｨｰｾﾞﾙﾊﾝﾏ・ｵｰｶﾞ併用</v>
          </cell>
          <cell r="D191" t="str">
            <v>組</v>
          </cell>
          <cell r="E191">
            <v>73400</v>
          </cell>
          <cell r="G191" t="str">
            <v>P45</v>
          </cell>
        </row>
        <row r="192">
          <cell r="A192">
            <v>222101</v>
          </cell>
          <cell r="B192" t="str">
            <v>杭頭処理</v>
          </cell>
          <cell r="C192" t="str">
            <v>300　処分費を含む</v>
          </cell>
          <cell r="D192" t="str">
            <v>本</v>
          </cell>
          <cell r="E192">
            <v>4040</v>
          </cell>
          <cell r="G192" t="str">
            <v>P45</v>
          </cell>
        </row>
        <row r="193">
          <cell r="A193">
            <v>222102</v>
          </cell>
          <cell r="B193" t="str">
            <v>杭頭処理</v>
          </cell>
          <cell r="C193" t="str">
            <v>350　処分費を含む</v>
          </cell>
          <cell r="D193" t="str">
            <v>本</v>
          </cell>
          <cell r="E193">
            <v>4600</v>
          </cell>
          <cell r="G193" t="str">
            <v>P45</v>
          </cell>
        </row>
        <row r="194">
          <cell r="A194">
            <v>222103</v>
          </cell>
          <cell r="B194" t="str">
            <v>杭頭処理</v>
          </cell>
          <cell r="C194" t="str">
            <v>400　処分費を含む</v>
          </cell>
          <cell r="D194" t="str">
            <v>本</v>
          </cell>
          <cell r="E194">
            <v>5430</v>
          </cell>
          <cell r="G194" t="str">
            <v>P45</v>
          </cell>
        </row>
        <row r="195">
          <cell r="A195">
            <v>222104</v>
          </cell>
          <cell r="B195" t="str">
            <v>杭頭処理</v>
          </cell>
          <cell r="C195" t="str">
            <v>450　処分費を含む</v>
          </cell>
          <cell r="D195" t="str">
            <v>本</v>
          </cell>
          <cell r="E195">
            <v>6260</v>
          </cell>
          <cell r="G195" t="str">
            <v>P45</v>
          </cell>
        </row>
        <row r="196">
          <cell r="A196">
            <v>222111</v>
          </cell>
          <cell r="B196" t="str">
            <v>杭頭補強</v>
          </cell>
          <cell r="C196">
            <v>300</v>
          </cell>
          <cell r="D196" t="str">
            <v>ヶ所</v>
          </cell>
          <cell r="E196">
            <v>2320</v>
          </cell>
          <cell r="G196" t="str">
            <v>P45</v>
          </cell>
        </row>
        <row r="197">
          <cell r="A197">
            <v>222112</v>
          </cell>
          <cell r="B197" t="str">
            <v>杭頭補強</v>
          </cell>
          <cell r="C197">
            <v>350</v>
          </cell>
          <cell r="D197" t="str">
            <v>ヶ所</v>
          </cell>
          <cell r="E197">
            <v>2720</v>
          </cell>
          <cell r="G197" t="str">
            <v>P45</v>
          </cell>
        </row>
        <row r="198">
          <cell r="A198">
            <v>222113</v>
          </cell>
          <cell r="B198" t="str">
            <v>杭頭補強</v>
          </cell>
          <cell r="C198">
            <v>400</v>
          </cell>
          <cell r="D198" t="str">
            <v>ヶ所</v>
          </cell>
          <cell r="E198">
            <v>3120</v>
          </cell>
          <cell r="G198" t="str">
            <v>P45</v>
          </cell>
        </row>
        <row r="199">
          <cell r="A199">
            <v>222114</v>
          </cell>
          <cell r="B199" t="str">
            <v>杭頭補強</v>
          </cell>
          <cell r="C199">
            <v>450</v>
          </cell>
          <cell r="D199" t="str">
            <v>ヶ所</v>
          </cell>
          <cell r="E199">
            <v>3520</v>
          </cell>
          <cell r="G199" t="str">
            <v>P45</v>
          </cell>
        </row>
        <row r="200">
          <cell r="A200" t="str">
            <v>コンクリート工事</v>
          </cell>
        </row>
        <row r="201">
          <cell r="A201">
            <v>231001</v>
          </cell>
          <cell r="B201" t="str">
            <v>捨てｺﾝｸﾘｰﾄ</v>
          </cell>
          <cell r="C201" t="str">
            <v>16Ｎ/m㎡・ｶｰﾄ打ち・材工共</v>
          </cell>
          <cell r="D201" t="str">
            <v>m3</v>
          </cell>
          <cell r="E201">
            <v>20500</v>
          </cell>
          <cell r="G201" t="str">
            <v>Ｐ46</v>
          </cell>
        </row>
        <row r="202">
          <cell r="A202">
            <v>231002</v>
          </cell>
          <cell r="B202" t="str">
            <v>捨てｺﾝｸﾘｰﾄ</v>
          </cell>
          <cell r="C202" t="str">
            <v>16Ｎ/m㎡・ﾎﾟﾝﾌﾟ打ち・材工共</v>
          </cell>
          <cell r="D202" t="str">
            <v>m3</v>
          </cell>
          <cell r="E202">
            <v>16200</v>
          </cell>
          <cell r="G202" t="str">
            <v>Ｐ46</v>
          </cell>
        </row>
        <row r="203">
          <cell r="A203">
            <v>231003</v>
          </cell>
          <cell r="B203" t="str">
            <v>捨てｺﾝｸﾘｰﾄ</v>
          </cell>
          <cell r="C203" t="str">
            <v>18Ｎ/m㎡・ｶｰﾄ打ち・材工共</v>
          </cell>
          <cell r="D203" t="str">
            <v>m3</v>
          </cell>
          <cell r="E203">
            <v>20800</v>
          </cell>
          <cell r="G203" t="str">
            <v>Ｐ46</v>
          </cell>
        </row>
        <row r="204">
          <cell r="A204">
            <v>231004</v>
          </cell>
          <cell r="B204" t="str">
            <v>捨てｺﾝｸﾘｰﾄ</v>
          </cell>
          <cell r="C204" t="str">
            <v>18Ｎ/m㎡・ﾎﾟﾝﾌﾟ打ち・材工共</v>
          </cell>
          <cell r="D204" t="str">
            <v>m3</v>
          </cell>
          <cell r="E204">
            <v>16500</v>
          </cell>
          <cell r="G204" t="str">
            <v>Ｐ46</v>
          </cell>
        </row>
        <row r="205">
          <cell r="A205">
            <v>231011</v>
          </cell>
          <cell r="B205" t="str">
            <v>土間ｺﾝｸﾘｰﾄ</v>
          </cell>
          <cell r="C205" t="str">
            <v>16Ｎ/m㎡・ｶｰﾄ打ち・材工共</v>
          </cell>
          <cell r="D205" t="str">
            <v>m3</v>
          </cell>
          <cell r="E205">
            <v>20300</v>
          </cell>
          <cell r="G205" t="str">
            <v>Ｐ46</v>
          </cell>
        </row>
        <row r="206">
          <cell r="A206">
            <v>231012</v>
          </cell>
          <cell r="B206" t="str">
            <v>土間ｺﾝｸﾘｰﾄ</v>
          </cell>
          <cell r="C206" t="str">
            <v>16Ｎ/m㎡・ﾎﾟﾝﾌﾟ打ち・材工共</v>
          </cell>
          <cell r="D206" t="str">
            <v>m3</v>
          </cell>
          <cell r="E206">
            <v>15800</v>
          </cell>
          <cell r="G206" t="str">
            <v>Ｐ46</v>
          </cell>
        </row>
        <row r="207">
          <cell r="A207">
            <v>231013</v>
          </cell>
          <cell r="B207" t="str">
            <v>土間ｺﾝｸﾘｰﾄ</v>
          </cell>
          <cell r="C207" t="str">
            <v>18Ｎ/m㎡・ｶｰﾄ打ち・材工共</v>
          </cell>
          <cell r="D207" t="str">
            <v>m3</v>
          </cell>
          <cell r="E207">
            <v>20600</v>
          </cell>
          <cell r="G207" t="str">
            <v>Ｐ46</v>
          </cell>
        </row>
        <row r="208">
          <cell r="A208">
            <v>231014</v>
          </cell>
          <cell r="B208" t="str">
            <v>土間ｺﾝｸﾘｰﾄ</v>
          </cell>
          <cell r="C208" t="str">
            <v>18Ｎ/m㎡・ﾎﾟﾝﾌﾟ打ち・材工共</v>
          </cell>
          <cell r="D208" t="str">
            <v>m3</v>
          </cell>
          <cell r="E208">
            <v>16100</v>
          </cell>
          <cell r="G208" t="str">
            <v>Ｐ46</v>
          </cell>
        </row>
        <row r="209">
          <cell r="A209">
            <v>231021</v>
          </cell>
          <cell r="B209" t="str">
            <v>基礎ｺﾝｸﾘｰﾄ</v>
          </cell>
          <cell r="C209" t="str">
            <v>18Ｎ/m㎡・ﾎﾟﾝﾌﾟ打ち・材工共・Ｓ造</v>
          </cell>
          <cell r="D209" t="str">
            <v>m3</v>
          </cell>
          <cell r="E209">
            <v>18000</v>
          </cell>
          <cell r="G209" t="str">
            <v>Ｐ46</v>
          </cell>
        </row>
        <row r="210">
          <cell r="A210">
            <v>231022</v>
          </cell>
          <cell r="B210" t="str">
            <v>基礎ｺﾝｸﾘｰﾄ</v>
          </cell>
          <cell r="C210" t="str">
            <v>21Ｎ/m㎡・ﾎﾟﾝﾌﾟ打ち・材工共・Ｓ造</v>
          </cell>
          <cell r="D210" t="str">
            <v>m3</v>
          </cell>
          <cell r="E210">
            <v>18300</v>
          </cell>
          <cell r="G210" t="str">
            <v>Ｐ46</v>
          </cell>
        </row>
        <row r="211">
          <cell r="A211">
            <v>231023</v>
          </cell>
          <cell r="B211" t="str">
            <v>基礎ｺﾝｸﾘｰﾄ</v>
          </cell>
          <cell r="C211" t="str">
            <v>21Ｎ/m㎡・ｶｰﾄ打ち・材工共・Ｓ造</v>
          </cell>
          <cell r="D211" t="str">
            <v>m3</v>
          </cell>
          <cell r="E211">
            <v>21100</v>
          </cell>
          <cell r="G211" t="str">
            <v>Ｐ46</v>
          </cell>
        </row>
        <row r="212">
          <cell r="A212">
            <v>231031</v>
          </cell>
          <cell r="B212" t="str">
            <v>地下く体ｺﾝｸﾘｰﾄ</v>
          </cell>
          <cell r="C212" t="str">
            <v>18Ｎ/m㎡・ﾎﾟﾝﾌﾟ打ち・材工共</v>
          </cell>
          <cell r="D212" t="str">
            <v>m3</v>
          </cell>
          <cell r="E212">
            <v>16800</v>
          </cell>
          <cell r="G212" t="str">
            <v>Ｐ46</v>
          </cell>
        </row>
        <row r="213">
          <cell r="A213">
            <v>231032</v>
          </cell>
          <cell r="B213" t="str">
            <v>地下く体ｺﾝｸﾘｰﾄ</v>
          </cell>
          <cell r="C213" t="str">
            <v>21Ｎ/m㎡・ﾎﾟﾝﾌﾟ打ち・材工共</v>
          </cell>
          <cell r="D213" t="str">
            <v>m3</v>
          </cell>
          <cell r="E213">
            <v>17100</v>
          </cell>
          <cell r="G213" t="str">
            <v>Ｐ46</v>
          </cell>
        </row>
        <row r="214">
          <cell r="A214">
            <v>231041</v>
          </cell>
          <cell r="B214" t="str">
            <v>上部く体ｺﾝｸﾘｰﾄ</v>
          </cell>
          <cell r="C214" t="str">
            <v>18Ｎ/m㎡・ﾎﾟﾝﾌﾟ打ち・材工共</v>
          </cell>
          <cell r="D214" t="str">
            <v>m3</v>
          </cell>
          <cell r="E214">
            <v>16800</v>
          </cell>
          <cell r="G214" t="str">
            <v>Ｐ46</v>
          </cell>
        </row>
        <row r="215">
          <cell r="A215">
            <v>231042</v>
          </cell>
          <cell r="B215" t="str">
            <v>上部く体ｺﾝｸﾘｰﾄ</v>
          </cell>
          <cell r="C215" t="str">
            <v>21Ｎ/m㎡・ﾎﾟﾝﾌﾟ打ち・材工共</v>
          </cell>
          <cell r="D215" t="str">
            <v>m3</v>
          </cell>
          <cell r="E215">
            <v>17100</v>
          </cell>
          <cell r="G215" t="str">
            <v>Ｐ46</v>
          </cell>
        </row>
        <row r="216">
          <cell r="A216">
            <v>231043</v>
          </cell>
          <cell r="B216" t="str">
            <v>上部く体ｺﾝｸﾘｰﾄ</v>
          </cell>
          <cell r="C216" t="str">
            <v>18Ｎ/m㎡・ﾎﾟﾝﾌﾟ打ち・材工共・打放し</v>
          </cell>
          <cell r="D216" t="str">
            <v>m3</v>
          </cell>
          <cell r="E216">
            <v>16800</v>
          </cell>
          <cell r="G216" t="str">
            <v>Ｐ46</v>
          </cell>
        </row>
        <row r="217">
          <cell r="A217">
            <v>231044</v>
          </cell>
          <cell r="B217" t="str">
            <v>上部く体ｺﾝｸﾘｰﾄ</v>
          </cell>
          <cell r="C217" t="str">
            <v>18Ｎ/m㎡・ﾎﾟﾝﾌﾟ打ち・材工共・打放し</v>
          </cell>
          <cell r="D217" t="str">
            <v>m3</v>
          </cell>
          <cell r="E217">
            <v>17100</v>
          </cell>
          <cell r="G217" t="str">
            <v>Ｐ46</v>
          </cell>
        </row>
        <row r="218">
          <cell r="A218">
            <v>231051</v>
          </cell>
          <cell r="B218" t="str">
            <v>軽量ｺﾝｸﾘｰﾄ</v>
          </cell>
          <cell r="C218" t="str">
            <v>厚さ40 [防水層押えにも適用]</v>
          </cell>
          <cell r="D218" t="str">
            <v>m2</v>
          </cell>
          <cell r="E218">
            <v>940</v>
          </cell>
          <cell r="G218" t="str">
            <v>Ｐ46</v>
          </cell>
        </row>
        <row r="219">
          <cell r="A219">
            <v>231052</v>
          </cell>
          <cell r="B219" t="str">
            <v>軽量ｺﾝｸﾘｰﾄ</v>
          </cell>
          <cell r="C219" t="str">
            <v>厚さ50 [防水層押えにも適用]</v>
          </cell>
          <cell r="D219" t="str">
            <v>m2</v>
          </cell>
          <cell r="E219">
            <v>1180</v>
          </cell>
          <cell r="G219" t="str">
            <v>Ｐ46</v>
          </cell>
        </row>
        <row r="220">
          <cell r="A220">
            <v>231053</v>
          </cell>
          <cell r="B220" t="str">
            <v>軽量ｺﾝｸﾘｰﾄ</v>
          </cell>
          <cell r="C220" t="str">
            <v>厚さ60 [防水層押えにも適用]</v>
          </cell>
          <cell r="D220" t="str">
            <v>m2</v>
          </cell>
          <cell r="E220">
            <v>1410</v>
          </cell>
          <cell r="G220" t="str">
            <v>Ｐ46</v>
          </cell>
        </row>
        <row r="221">
          <cell r="A221">
            <v>231054</v>
          </cell>
          <cell r="B221" t="str">
            <v>軽量ｺﾝｸﾘｰﾄ</v>
          </cell>
          <cell r="C221" t="str">
            <v>厚さ70 [防水層押えにも適用]</v>
          </cell>
          <cell r="D221" t="str">
            <v>m2</v>
          </cell>
          <cell r="E221">
            <v>1650</v>
          </cell>
          <cell r="G221" t="str">
            <v>Ｐ46</v>
          </cell>
        </row>
        <row r="222">
          <cell r="A222">
            <v>231061</v>
          </cell>
          <cell r="B222" t="str">
            <v>基礎ｺﾝｸﾘｰﾄ</v>
          </cell>
          <cell r="C222" t="str">
            <v>18Ｎ/m㎡・ｶｰﾄ打ち・材工共・Ｓ造</v>
          </cell>
          <cell r="D222" t="str">
            <v>m3</v>
          </cell>
          <cell r="E222">
            <v>20800</v>
          </cell>
          <cell r="G222" t="str">
            <v>Ｐ46</v>
          </cell>
        </row>
        <row r="223">
          <cell r="A223">
            <v>231062</v>
          </cell>
          <cell r="B223" t="str">
            <v>基礎ｺﾝｸﾘｰﾄ</v>
          </cell>
          <cell r="C223" t="str">
            <v>21Ｎ/m㎡・ｼｭｰﾄ打ち・材工共・Ｓ造</v>
          </cell>
          <cell r="D223" t="str">
            <v>m3</v>
          </cell>
          <cell r="E223">
            <v>18900</v>
          </cell>
          <cell r="G223" t="str">
            <v>Ｐ46</v>
          </cell>
        </row>
        <row r="224">
          <cell r="A224">
            <v>231071</v>
          </cell>
          <cell r="B224" t="str">
            <v>く体ｺﾝｸﾘｰﾄ</v>
          </cell>
          <cell r="C224" t="str">
            <v>18Ｎ/m㎡・ｶｰﾄ打ち・材工共</v>
          </cell>
          <cell r="D224" t="str">
            <v>m3</v>
          </cell>
          <cell r="E224">
            <v>20800</v>
          </cell>
          <cell r="G224" t="str">
            <v>Ｐ46</v>
          </cell>
        </row>
        <row r="225">
          <cell r="A225">
            <v>231072</v>
          </cell>
          <cell r="B225" t="str">
            <v>く体ｺﾝｸﾘｰﾄ</v>
          </cell>
          <cell r="C225" t="str">
            <v>21Ｎ/m㎡・ｶｰﾄ打ち・材工共</v>
          </cell>
          <cell r="D225" t="str">
            <v>m3</v>
          </cell>
          <cell r="E225">
            <v>21100</v>
          </cell>
          <cell r="G225" t="str">
            <v>Ｐ46</v>
          </cell>
        </row>
        <row r="226">
          <cell r="A226">
            <v>231081</v>
          </cell>
          <cell r="B226" t="str">
            <v>く体ｺﾝｸﾘｰﾄ（軽量）</v>
          </cell>
          <cell r="C226" t="str">
            <v>18Ｎ/m㎡・ｶｰﾄ打ち・材工共</v>
          </cell>
          <cell r="D226" t="str">
            <v>m3</v>
          </cell>
          <cell r="E226">
            <v>23600</v>
          </cell>
          <cell r="G226" t="str">
            <v>Ｐ46</v>
          </cell>
        </row>
        <row r="227">
          <cell r="A227">
            <v>231082</v>
          </cell>
          <cell r="B227" t="str">
            <v>く体ｺﾝｸﾘｰﾄ（軽量）</v>
          </cell>
          <cell r="C227" t="str">
            <v>18Ｎ/m㎡・ﾎﾟﾝﾌﾟ打ち・材工共</v>
          </cell>
          <cell r="D227" t="str">
            <v>m3</v>
          </cell>
          <cell r="E227">
            <v>21000</v>
          </cell>
          <cell r="G227" t="str">
            <v>Ｐ47</v>
          </cell>
        </row>
        <row r="229">
          <cell r="A229" t="str">
            <v>型枠工事</v>
          </cell>
        </row>
        <row r="230">
          <cell r="A230">
            <v>232001</v>
          </cell>
          <cell r="B230" t="str">
            <v>基礎型枠</v>
          </cell>
          <cell r="C230" t="str">
            <v>S造用</v>
          </cell>
          <cell r="D230" t="str">
            <v>㎡</v>
          </cell>
          <cell r="E230">
            <v>4050</v>
          </cell>
          <cell r="G230" t="str">
            <v>Ｐ48</v>
          </cell>
        </row>
        <row r="231">
          <cell r="A231">
            <v>232011</v>
          </cell>
          <cell r="B231" t="str">
            <v>く体型枠</v>
          </cell>
          <cell r="C231" t="str">
            <v>普通・ﾗｰﾒﾝ構造・階高2.3m程度</v>
          </cell>
          <cell r="D231" t="str">
            <v>㎡</v>
          </cell>
          <cell r="E231">
            <v>3850</v>
          </cell>
          <cell r="G231" t="str">
            <v>Ｐ48</v>
          </cell>
        </row>
        <row r="232">
          <cell r="A232">
            <v>232012</v>
          </cell>
          <cell r="B232" t="str">
            <v>く体型枠</v>
          </cell>
          <cell r="C232" t="str">
            <v>打放・ﾗｰﾒﾝ構造・階高2.3m程度</v>
          </cell>
          <cell r="D232" t="str">
            <v>㎡</v>
          </cell>
          <cell r="E232">
            <v>4380</v>
          </cell>
          <cell r="G232" t="str">
            <v>Ｐ48</v>
          </cell>
        </row>
        <row r="233">
          <cell r="A233">
            <v>232013</v>
          </cell>
          <cell r="B233" t="str">
            <v>く体型枠</v>
          </cell>
          <cell r="C233" t="str">
            <v>普通・ﾗｰﾒﾝ構造・階高3.5m程度</v>
          </cell>
          <cell r="D233" t="str">
            <v>㎡</v>
          </cell>
          <cell r="E233">
            <v>3920</v>
          </cell>
          <cell r="G233" t="str">
            <v>Ｐ48</v>
          </cell>
        </row>
        <row r="234">
          <cell r="A234">
            <v>232014</v>
          </cell>
          <cell r="B234" t="str">
            <v>く体型枠</v>
          </cell>
          <cell r="C234" t="str">
            <v>打放・ﾗｰﾒﾝ構造・階高3.5m程度</v>
          </cell>
          <cell r="D234" t="str">
            <v>㎡</v>
          </cell>
          <cell r="E234">
            <v>4650</v>
          </cell>
          <cell r="G234" t="str">
            <v>Ｐ48</v>
          </cell>
        </row>
        <row r="235">
          <cell r="A235">
            <v>232021</v>
          </cell>
          <cell r="B235" t="str">
            <v>く体型枠</v>
          </cell>
          <cell r="C235" t="str">
            <v>普通・壁構造・階高2.3m程度</v>
          </cell>
          <cell r="D235" t="str">
            <v>㎡</v>
          </cell>
          <cell r="E235">
            <v>4390</v>
          </cell>
          <cell r="G235" t="str">
            <v>Ｐ48</v>
          </cell>
        </row>
        <row r="236">
          <cell r="A236">
            <v>232022</v>
          </cell>
          <cell r="B236" t="str">
            <v>く体型枠</v>
          </cell>
          <cell r="C236" t="str">
            <v>打放・壁構造・階高2.3m程度</v>
          </cell>
          <cell r="D236" t="str">
            <v>㎡</v>
          </cell>
          <cell r="E236">
            <v>4940</v>
          </cell>
          <cell r="G236" t="str">
            <v>Ｐ48</v>
          </cell>
        </row>
        <row r="237">
          <cell r="A237">
            <v>232031</v>
          </cell>
          <cell r="B237" t="str">
            <v>く体型枠</v>
          </cell>
          <cell r="C237" t="str">
            <v>曲面型枠</v>
          </cell>
          <cell r="D237" t="str">
            <v>㎡</v>
          </cell>
          <cell r="E237">
            <v>12600</v>
          </cell>
          <cell r="G237" t="str">
            <v>Ｐ48</v>
          </cell>
        </row>
        <row r="238">
          <cell r="A238">
            <v>232041</v>
          </cell>
          <cell r="B238" t="str">
            <v>く体型枠</v>
          </cell>
          <cell r="C238" t="str">
            <v>無筋型枠</v>
          </cell>
          <cell r="D238" t="str">
            <v>㎡</v>
          </cell>
          <cell r="E238">
            <v>2550</v>
          </cell>
          <cell r="G238" t="str">
            <v>Ｐ48</v>
          </cell>
        </row>
        <row r="239">
          <cell r="A239" t="str">
            <v>鉄筋工事</v>
          </cell>
        </row>
        <row r="240">
          <cell r="A240">
            <v>233001</v>
          </cell>
          <cell r="B240" t="str">
            <v>鉄筋・加工・組立</v>
          </cell>
          <cell r="C240" t="str">
            <v>ﾗｰﾒﾝ構造・使用規模5ｔ程度・材工共</v>
          </cell>
          <cell r="D240" t="str">
            <v>ｔ</v>
          </cell>
          <cell r="E240">
            <v>131100</v>
          </cell>
          <cell r="G240" t="str">
            <v>Ｐ49</v>
          </cell>
        </row>
        <row r="241">
          <cell r="A241">
            <v>233002</v>
          </cell>
          <cell r="B241" t="str">
            <v>鉄筋・加工・組立</v>
          </cell>
          <cell r="C241" t="str">
            <v>ﾗｰﾒﾝ構造・使用規模50ｔ程度・材工共</v>
          </cell>
          <cell r="D241" t="str">
            <v>ｔ</v>
          </cell>
          <cell r="E241">
            <v>128900</v>
          </cell>
          <cell r="G241" t="str">
            <v>Ｐ49</v>
          </cell>
        </row>
        <row r="242">
          <cell r="A242">
            <v>233003</v>
          </cell>
          <cell r="B242" t="str">
            <v>鉄筋・加工・組立</v>
          </cell>
          <cell r="C242" t="str">
            <v>ﾗｰﾒﾝ構造・使用規模100ｔ程度・材工共</v>
          </cell>
          <cell r="D242" t="str">
            <v>ｔ</v>
          </cell>
          <cell r="E242">
            <v>115400</v>
          </cell>
          <cell r="G242" t="str">
            <v>Ｐ49</v>
          </cell>
        </row>
        <row r="243">
          <cell r="A243">
            <v>233004</v>
          </cell>
          <cell r="B243" t="str">
            <v>鉄筋・加工・組立</v>
          </cell>
          <cell r="C243" t="str">
            <v>ﾗｰﾒﾝ構造・使用規模200ｔ程度・材工共</v>
          </cell>
          <cell r="D243" t="str">
            <v>ｔ</v>
          </cell>
          <cell r="E243">
            <v>115400</v>
          </cell>
          <cell r="G243" t="str">
            <v>Ｐ49</v>
          </cell>
        </row>
        <row r="244">
          <cell r="A244">
            <v>233005</v>
          </cell>
          <cell r="B244" t="str">
            <v>鉄筋・加工・組立</v>
          </cell>
          <cell r="C244" t="str">
            <v>ﾗｰﾒﾝ構造・使用規模500ｔ程度・材工共</v>
          </cell>
          <cell r="D244" t="str">
            <v>ｔ</v>
          </cell>
          <cell r="E244">
            <v>115400</v>
          </cell>
          <cell r="G244" t="str">
            <v>Ｐ49</v>
          </cell>
        </row>
        <row r="245">
          <cell r="A245">
            <v>233011</v>
          </cell>
          <cell r="B245" t="str">
            <v>鉄筋・加工・組立</v>
          </cell>
          <cell r="C245" t="str">
            <v>壁構造・使用規模20ｔ程度・材工共</v>
          </cell>
          <cell r="D245" t="str">
            <v>ｔ</v>
          </cell>
          <cell r="E245">
            <v>145100</v>
          </cell>
          <cell r="G245" t="str">
            <v>Ｐ49</v>
          </cell>
        </row>
        <row r="246">
          <cell r="A246">
            <v>233012</v>
          </cell>
          <cell r="B246" t="str">
            <v>鉄筋・加工・組立</v>
          </cell>
          <cell r="C246" t="str">
            <v>壁構造・使用規模50ｔ程度・材工共</v>
          </cell>
          <cell r="D246" t="str">
            <v>ｔ</v>
          </cell>
          <cell r="E246">
            <v>145100</v>
          </cell>
          <cell r="G246" t="str">
            <v>Ｐ49</v>
          </cell>
        </row>
        <row r="247">
          <cell r="A247">
            <v>233013</v>
          </cell>
          <cell r="B247" t="str">
            <v>鉄筋・加工・組立</v>
          </cell>
          <cell r="C247" t="str">
            <v>壁構造・使用規模100ｔ程度・材工共</v>
          </cell>
          <cell r="D247" t="str">
            <v>ｔ</v>
          </cell>
          <cell r="E247">
            <v>131700</v>
          </cell>
          <cell r="G247" t="str">
            <v>Ｐ49</v>
          </cell>
        </row>
        <row r="248">
          <cell r="A248">
            <v>233014</v>
          </cell>
          <cell r="B248" t="str">
            <v>鉄筋・加工・組立</v>
          </cell>
          <cell r="C248" t="str">
            <v>壁構造・使用規模200ｔ程度・材工共</v>
          </cell>
          <cell r="D248" t="str">
            <v>ｔ</v>
          </cell>
          <cell r="E248">
            <v>131700</v>
          </cell>
          <cell r="G248" t="str">
            <v>Ｐ49</v>
          </cell>
        </row>
        <row r="249">
          <cell r="A249">
            <v>233015</v>
          </cell>
          <cell r="B249" t="str">
            <v>鉄筋・加工・組立</v>
          </cell>
          <cell r="C249" t="str">
            <v>壁構造・使用規模500ｔ程度・材工共</v>
          </cell>
          <cell r="D249" t="str">
            <v>ｔ</v>
          </cell>
          <cell r="E249">
            <v>131700</v>
          </cell>
          <cell r="G249" t="str">
            <v>Ｐ49</v>
          </cell>
        </row>
        <row r="250">
          <cell r="A250">
            <v>233021</v>
          </cell>
          <cell r="B250" t="str">
            <v>溶接金網敷き</v>
          </cell>
          <cell r="C250" t="str">
            <v>3.2×100×100　ｽﾍﾟｰｻｰ共</v>
          </cell>
          <cell r="D250" t="str">
            <v>㎡</v>
          </cell>
          <cell r="E250">
            <v>740</v>
          </cell>
          <cell r="G250" t="str">
            <v>Ｐ49</v>
          </cell>
        </row>
        <row r="251">
          <cell r="A251">
            <v>233022</v>
          </cell>
          <cell r="B251" t="str">
            <v>溶接金網敷き</v>
          </cell>
          <cell r="C251" t="str">
            <v>5.0×100×100　ｽﾍﾟｰｻｰ共</v>
          </cell>
          <cell r="D251" t="str">
            <v>㎡</v>
          </cell>
          <cell r="E251">
            <v>950</v>
          </cell>
          <cell r="G251" t="str">
            <v>Ｐ49</v>
          </cell>
        </row>
        <row r="252">
          <cell r="A252">
            <v>233023</v>
          </cell>
          <cell r="B252" t="str">
            <v>溶接金網敷き</v>
          </cell>
          <cell r="C252" t="str">
            <v>5.0×150×150　ｽﾍﾟｰｻｰ共</v>
          </cell>
          <cell r="D252" t="str">
            <v>㎡</v>
          </cell>
          <cell r="E252">
            <v>820</v>
          </cell>
          <cell r="G252" t="str">
            <v>Ｐ49</v>
          </cell>
        </row>
        <row r="253">
          <cell r="A253">
            <v>233024</v>
          </cell>
          <cell r="B253" t="str">
            <v>溶接金網敷き</v>
          </cell>
          <cell r="C253" t="str">
            <v>6.0×100×100　ｽﾍﾟｰｻｰ共</v>
          </cell>
          <cell r="D253" t="str">
            <v>㎡</v>
          </cell>
          <cell r="E253">
            <v>1130</v>
          </cell>
          <cell r="G253" t="str">
            <v>Ｐ49</v>
          </cell>
        </row>
        <row r="254">
          <cell r="A254">
            <v>233025</v>
          </cell>
          <cell r="B254" t="str">
            <v>溶接金網敷き</v>
          </cell>
          <cell r="C254" t="str">
            <v>6.0×150×150　ｿﾍﾟｰｻｰ共</v>
          </cell>
          <cell r="D254" t="str">
            <v>㎡</v>
          </cell>
          <cell r="E254">
            <v>950</v>
          </cell>
          <cell r="G254" t="str">
            <v>Ｐ49</v>
          </cell>
        </row>
        <row r="255">
          <cell r="A255" t="str">
            <v>鉄骨工事</v>
          </cell>
        </row>
        <row r="256">
          <cell r="A256">
            <v>241001</v>
          </cell>
          <cell r="B256" t="str">
            <v>鋼材費[材料費のみ]</v>
          </cell>
          <cell r="C256" t="str">
            <v>重量S造ﾛｰﾙH・住宅用50ｔ未満</v>
          </cell>
          <cell r="D256" t="str">
            <v>ｔ</v>
          </cell>
          <cell r="E256">
            <v>71500</v>
          </cell>
          <cell r="G256" t="str">
            <v>Ｐ50</v>
          </cell>
        </row>
        <row r="257">
          <cell r="A257">
            <v>241002</v>
          </cell>
          <cell r="B257" t="str">
            <v>鋼材費[材料費のみ]</v>
          </cell>
          <cell r="C257" t="str">
            <v>重量S造ﾛｰﾙH・住宅用50ｔ以上</v>
          </cell>
          <cell r="D257" t="str">
            <v>ｔ</v>
          </cell>
          <cell r="E257">
            <v>68000</v>
          </cell>
          <cell r="G257" t="str">
            <v>Ｐ50</v>
          </cell>
        </row>
        <row r="258">
          <cell r="A258">
            <v>241011</v>
          </cell>
          <cell r="B258" t="str">
            <v>鋼材費[材料費のみ]</v>
          </cell>
          <cell r="C258" t="str">
            <v>重量S造ﾛｰﾙH・事務所、店舗用50ｔ未満</v>
          </cell>
          <cell r="D258" t="str">
            <v>ｔ</v>
          </cell>
          <cell r="E258">
            <v>71500</v>
          </cell>
          <cell r="G258" t="str">
            <v>Ｐ50</v>
          </cell>
        </row>
        <row r="259">
          <cell r="A259">
            <v>241012</v>
          </cell>
          <cell r="B259" t="str">
            <v>鋼材費[材料費のみ]</v>
          </cell>
          <cell r="C259" t="str">
            <v>重量S造ﾛｰﾙH・事務所、店舗用50ｔ以上</v>
          </cell>
          <cell r="D259" t="str">
            <v>ｔ</v>
          </cell>
          <cell r="E259">
            <v>68000</v>
          </cell>
          <cell r="G259" t="str">
            <v>Ｐ50</v>
          </cell>
        </row>
        <row r="260">
          <cell r="A260">
            <v>241021</v>
          </cell>
          <cell r="B260" t="str">
            <v>鋼材費[材料費のみ]</v>
          </cell>
          <cell r="C260" t="str">
            <v>重量S造ﾛｰﾙH・工場、倉庫用50ｔ未満</v>
          </cell>
          <cell r="D260" t="str">
            <v>ｔ</v>
          </cell>
          <cell r="E260">
            <v>57000</v>
          </cell>
          <cell r="G260" t="str">
            <v>Ｐ50</v>
          </cell>
        </row>
        <row r="261">
          <cell r="A261">
            <v>241022</v>
          </cell>
          <cell r="B261" t="str">
            <v>鋼材費[材料費のみ]</v>
          </cell>
          <cell r="C261" t="str">
            <v>重量S造ﾛｰﾙH・工場、倉庫用50ｔ以上</v>
          </cell>
          <cell r="D261" t="str">
            <v>ｔ</v>
          </cell>
          <cell r="E261">
            <v>54000</v>
          </cell>
          <cell r="G261" t="str">
            <v>Ｐ50</v>
          </cell>
        </row>
        <row r="262">
          <cell r="A262">
            <v>241031</v>
          </cell>
          <cell r="B262" t="str">
            <v>鋼材費[材料費のみ]</v>
          </cell>
          <cell r="C262" t="str">
            <v>軽量S造・住宅用</v>
          </cell>
          <cell r="D262" t="str">
            <v>ｔ</v>
          </cell>
          <cell r="E262">
            <v>69500</v>
          </cell>
          <cell r="G262" t="str">
            <v>Ｐ50</v>
          </cell>
        </row>
        <row r="263">
          <cell r="A263">
            <v>241032</v>
          </cell>
          <cell r="B263" t="str">
            <v>鋼材費[材料費のみ]</v>
          </cell>
          <cell r="C263" t="str">
            <v>軽量S造・事務所、店舗用</v>
          </cell>
          <cell r="D263" t="str">
            <v>ｔ</v>
          </cell>
          <cell r="E263">
            <v>83500</v>
          </cell>
          <cell r="G263" t="str">
            <v>Ｐ50</v>
          </cell>
        </row>
        <row r="264">
          <cell r="A264">
            <v>241033</v>
          </cell>
          <cell r="B264" t="str">
            <v>鋼材費[材料費のみ]</v>
          </cell>
          <cell r="C264" t="str">
            <v>軽量S造・工場、倉庫用</v>
          </cell>
          <cell r="D264" t="str">
            <v>ｔ</v>
          </cell>
          <cell r="E264">
            <v>71000</v>
          </cell>
          <cell r="G264" t="str">
            <v>Ｐ50</v>
          </cell>
        </row>
        <row r="265">
          <cell r="A265">
            <v>241041</v>
          </cell>
          <cell r="B265" t="str">
            <v>ﾎﾞﾙﾄ類</v>
          </cell>
          <cell r="D265" t="str">
            <v>ｔ</v>
          </cell>
          <cell r="E265">
            <v>6670</v>
          </cell>
          <cell r="G265" t="str">
            <v>Ｐ50</v>
          </cell>
        </row>
        <row r="266">
          <cell r="A266">
            <v>241051</v>
          </cell>
          <cell r="B266" t="str">
            <v>工場加工[材料費含まず]</v>
          </cell>
          <cell r="C266" t="str">
            <v>重量S造ﾛｰﾙH・住宅用50ｔ未満</v>
          </cell>
          <cell r="D266" t="str">
            <v>ｔ</v>
          </cell>
          <cell r="E266">
            <v>207800</v>
          </cell>
          <cell r="G266" t="str">
            <v>Ｐ50</v>
          </cell>
        </row>
        <row r="267">
          <cell r="A267">
            <v>241052</v>
          </cell>
          <cell r="B267" t="str">
            <v>工場加工[材料費含まず]</v>
          </cell>
          <cell r="C267" t="str">
            <v>重量S造ﾛｰﾙH・住宅用50ｔ以上100ｔ未満</v>
          </cell>
          <cell r="D267" t="str">
            <v>ｔ</v>
          </cell>
          <cell r="E267">
            <v>194200</v>
          </cell>
          <cell r="G267" t="str">
            <v>Ｐ50</v>
          </cell>
        </row>
        <row r="268">
          <cell r="A268">
            <v>241053</v>
          </cell>
          <cell r="B268" t="str">
            <v>工場加工[材料費含まず]</v>
          </cell>
          <cell r="C268" t="str">
            <v>重量S造ﾛｰﾙH・住宅用100ｔ以上200ｔ未満</v>
          </cell>
          <cell r="D268" t="str">
            <v>ｔ</v>
          </cell>
          <cell r="E268">
            <v>185100</v>
          </cell>
          <cell r="G268" t="str">
            <v>Ｐ50</v>
          </cell>
        </row>
        <row r="269">
          <cell r="A269">
            <v>241054</v>
          </cell>
          <cell r="B269" t="str">
            <v>工場加工[材料費含まず]</v>
          </cell>
          <cell r="C269" t="str">
            <v>重量S造ﾛｰﾙH・住宅用200ｔ以上</v>
          </cell>
          <cell r="D269" t="str">
            <v>ｔ</v>
          </cell>
          <cell r="E269">
            <v>172800</v>
          </cell>
          <cell r="G269" t="str">
            <v>Ｐ50</v>
          </cell>
        </row>
        <row r="270">
          <cell r="A270">
            <v>241061</v>
          </cell>
          <cell r="B270" t="str">
            <v>工場加工[材料費含まず]</v>
          </cell>
          <cell r="C270" t="str">
            <v>重量S造ﾛｰﾙH・事務所、店舗用50ｔ未満</v>
          </cell>
          <cell r="D270" t="str">
            <v>ｔ</v>
          </cell>
          <cell r="E270">
            <v>189100</v>
          </cell>
          <cell r="G270" t="str">
            <v>Ｐ50</v>
          </cell>
        </row>
        <row r="271">
          <cell r="A271">
            <v>241062</v>
          </cell>
          <cell r="B271" t="str">
            <v>工場加工[材料費含まず]</v>
          </cell>
          <cell r="C271" t="str">
            <v>重量S造ﾛｰﾙH・事務所、店舗用50ｔ以上100ｔ未満</v>
          </cell>
          <cell r="D271" t="str">
            <v>ｔ</v>
          </cell>
          <cell r="E271">
            <v>176800</v>
          </cell>
          <cell r="G271" t="str">
            <v>Ｐ50</v>
          </cell>
        </row>
        <row r="272">
          <cell r="A272">
            <v>241063</v>
          </cell>
          <cell r="B272" t="str">
            <v>工場加工[材料費含まず]</v>
          </cell>
          <cell r="C272" t="str">
            <v>重量S造ﾛｰﾙH・事務所、店舗用100ｔ以上200ｔ未満</v>
          </cell>
          <cell r="D272" t="str">
            <v>ｔ</v>
          </cell>
          <cell r="E272">
            <v>168500</v>
          </cell>
          <cell r="G272" t="str">
            <v>Ｐ50</v>
          </cell>
        </row>
        <row r="273">
          <cell r="A273">
            <v>241064</v>
          </cell>
          <cell r="B273" t="str">
            <v>工場加工[材料費含まず]</v>
          </cell>
          <cell r="C273" t="str">
            <v>重量S造ﾛｰﾙH・事務所、店舗用200ｔ以上</v>
          </cell>
          <cell r="D273" t="str">
            <v>ｔ</v>
          </cell>
          <cell r="E273">
            <v>157300</v>
          </cell>
          <cell r="G273" t="str">
            <v>Ｐ50</v>
          </cell>
        </row>
        <row r="274">
          <cell r="A274">
            <v>241071</v>
          </cell>
          <cell r="B274" t="str">
            <v>工場加工[材料費含まず]</v>
          </cell>
          <cell r="C274" t="str">
            <v>重量S造ﾛｰﾙH・工場、倉庫用50ｔ未満</v>
          </cell>
          <cell r="D274" t="str">
            <v>ｔ</v>
          </cell>
          <cell r="E274">
            <v>171600</v>
          </cell>
          <cell r="G274" t="str">
            <v>Ｐ50</v>
          </cell>
        </row>
        <row r="275">
          <cell r="A275">
            <v>241072</v>
          </cell>
          <cell r="B275" t="str">
            <v>工場加工[材料費含まず]</v>
          </cell>
          <cell r="C275" t="str">
            <v>重量S造ﾛｰﾙH・工場、倉庫用50ｔ以上100ｔ未満</v>
          </cell>
          <cell r="D275" t="str">
            <v>ｔ</v>
          </cell>
          <cell r="E275">
            <v>160400</v>
          </cell>
          <cell r="G275" t="str">
            <v>Ｐ50</v>
          </cell>
        </row>
        <row r="276">
          <cell r="A276">
            <v>241073</v>
          </cell>
          <cell r="B276" t="str">
            <v>工場加工[材料費含まず]</v>
          </cell>
          <cell r="C276" t="str">
            <v>重量S造ﾛｰﾙH・工場、倉庫用100ｔ以上200ｔ未満</v>
          </cell>
          <cell r="D276" t="str">
            <v>ｔ</v>
          </cell>
          <cell r="E276">
            <v>153000</v>
          </cell>
          <cell r="G276" t="str">
            <v>Ｐ50</v>
          </cell>
        </row>
        <row r="277">
          <cell r="A277">
            <v>241074</v>
          </cell>
          <cell r="B277" t="str">
            <v>工場加工[材料費含まず]</v>
          </cell>
          <cell r="C277" t="str">
            <v>重量S造ﾛｰﾙH・工場、倉庫用200ｔ以上</v>
          </cell>
          <cell r="D277" t="str">
            <v>ｔ</v>
          </cell>
          <cell r="E277">
            <v>142600</v>
          </cell>
          <cell r="G277" t="str">
            <v>Ｐ50</v>
          </cell>
        </row>
        <row r="278">
          <cell r="A278">
            <v>241081</v>
          </cell>
          <cell r="B278" t="str">
            <v>工場加工[材料費含まず]</v>
          </cell>
          <cell r="C278" t="str">
            <v>軽量S造・住宅用</v>
          </cell>
          <cell r="D278" t="str">
            <v>ｔ</v>
          </cell>
          <cell r="E278">
            <v>207800</v>
          </cell>
          <cell r="G278" t="str">
            <v>Ｐ50</v>
          </cell>
        </row>
        <row r="279">
          <cell r="A279">
            <v>241082</v>
          </cell>
          <cell r="B279" t="str">
            <v>工場加工[材料費含まず]</v>
          </cell>
          <cell r="C279" t="str">
            <v>軽量S造・事務所、店舗用</v>
          </cell>
          <cell r="D279" t="str">
            <v>ｔ</v>
          </cell>
          <cell r="E279">
            <v>189100</v>
          </cell>
          <cell r="G279" t="str">
            <v>Ｐ50</v>
          </cell>
        </row>
        <row r="280">
          <cell r="A280">
            <v>241083</v>
          </cell>
          <cell r="B280" t="str">
            <v>工場加工[材料費含まず]</v>
          </cell>
          <cell r="C280" t="str">
            <v>軽量S造・工場、倉庫用</v>
          </cell>
          <cell r="D280" t="str">
            <v>ｔ</v>
          </cell>
          <cell r="E280">
            <v>171600</v>
          </cell>
          <cell r="G280" t="str">
            <v>Ｐ50</v>
          </cell>
        </row>
        <row r="281">
          <cell r="A281">
            <v>241091</v>
          </cell>
          <cell r="B281" t="str">
            <v>現場建方[材料費含まず]</v>
          </cell>
          <cell r="C281" t="str">
            <v>重量S造・50ｔ未満</v>
          </cell>
          <cell r="D281" t="str">
            <v>ｔ</v>
          </cell>
          <cell r="E281">
            <v>44900</v>
          </cell>
          <cell r="G281" t="str">
            <v>Ｐ50</v>
          </cell>
        </row>
        <row r="282">
          <cell r="A282">
            <v>241092</v>
          </cell>
          <cell r="B282" t="str">
            <v>現場建方[材料費含まず]</v>
          </cell>
          <cell r="C282" t="str">
            <v>重量S造・50ｔ以上100ｔ未満</v>
          </cell>
          <cell r="D282" t="str">
            <v>ｔ</v>
          </cell>
          <cell r="E282">
            <v>42800</v>
          </cell>
          <cell r="G282" t="str">
            <v>Ｐ51</v>
          </cell>
        </row>
        <row r="283">
          <cell r="A283">
            <v>241093</v>
          </cell>
          <cell r="B283" t="str">
            <v>現場建方[材料費含まず]</v>
          </cell>
          <cell r="C283" t="str">
            <v>重量S造・100ｔ以上200ｔ未満</v>
          </cell>
          <cell r="D283" t="str">
            <v>ｔ</v>
          </cell>
          <cell r="E283">
            <v>39300</v>
          </cell>
          <cell r="G283" t="str">
            <v>Ｐ51</v>
          </cell>
        </row>
        <row r="284">
          <cell r="A284">
            <v>241094</v>
          </cell>
          <cell r="B284" t="str">
            <v>現場建方[材料費含まず]</v>
          </cell>
          <cell r="C284" t="str">
            <v>重量S造・200ｔ以上</v>
          </cell>
          <cell r="D284" t="str">
            <v>ｔ</v>
          </cell>
          <cell r="E284">
            <v>38400</v>
          </cell>
          <cell r="G284" t="str">
            <v>Ｐ51</v>
          </cell>
        </row>
        <row r="285">
          <cell r="A285">
            <v>241101</v>
          </cell>
          <cell r="B285" t="str">
            <v>現場建方[材料費含まず]</v>
          </cell>
          <cell r="C285" t="str">
            <v>軽量S造</v>
          </cell>
          <cell r="D285" t="str">
            <v>ｔ</v>
          </cell>
          <cell r="E285">
            <v>51900</v>
          </cell>
          <cell r="G285" t="str">
            <v>Ｐ51</v>
          </cell>
        </row>
        <row r="286">
          <cell r="A286">
            <v>241111</v>
          </cell>
          <cell r="B286" t="str">
            <v>ﾍﾞｰｽﾓﾙﾀﾙ</v>
          </cell>
          <cell r="C286" t="str">
            <v>300角</v>
          </cell>
          <cell r="D286" t="str">
            <v>ヶ所</v>
          </cell>
          <cell r="E286">
            <v>1060</v>
          </cell>
          <cell r="G286" t="str">
            <v>Ｐ51</v>
          </cell>
        </row>
        <row r="287">
          <cell r="A287">
            <v>241112</v>
          </cell>
          <cell r="B287" t="str">
            <v>ﾍﾞｰｽﾓﾙﾀﾙ</v>
          </cell>
          <cell r="C287" t="str">
            <v>400角</v>
          </cell>
          <cell r="D287" t="str">
            <v>ヶ所</v>
          </cell>
          <cell r="E287">
            <v>2640</v>
          </cell>
          <cell r="G287" t="str">
            <v>Ｐ51</v>
          </cell>
        </row>
        <row r="288">
          <cell r="A288">
            <v>241113</v>
          </cell>
          <cell r="B288" t="str">
            <v>ﾍﾞｰｽﾓﾙﾀﾙ</v>
          </cell>
          <cell r="C288" t="str">
            <v>500角</v>
          </cell>
          <cell r="D288" t="str">
            <v>ヶ所</v>
          </cell>
          <cell r="E288">
            <v>3180</v>
          </cell>
          <cell r="G288" t="str">
            <v>Ｐ51</v>
          </cell>
        </row>
        <row r="289">
          <cell r="A289">
            <v>241114</v>
          </cell>
          <cell r="B289" t="str">
            <v>ﾍﾞｰｽﾓﾙﾀﾙ</v>
          </cell>
          <cell r="C289" t="str">
            <v>600角</v>
          </cell>
          <cell r="D289" t="str">
            <v>ヶ所</v>
          </cell>
          <cell r="E289">
            <v>3520</v>
          </cell>
          <cell r="G289" t="str">
            <v>Ｐ51</v>
          </cell>
        </row>
        <row r="290">
          <cell r="A290">
            <v>241115</v>
          </cell>
          <cell r="B290" t="str">
            <v>ﾍﾞｰｽﾓﾙﾀﾙ</v>
          </cell>
          <cell r="C290" t="str">
            <v>700角</v>
          </cell>
          <cell r="D290" t="str">
            <v>ヶ所</v>
          </cell>
          <cell r="E290">
            <v>4080</v>
          </cell>
          <cell r="G290" t="str">
            <v>Ｐ51</v>
          </cell>
        </row>
        <row r="291">
          <cell r="A291">
            <v>241121</v>
          </cell>
          <cell r="B291" t="str">
            <v>耐火被覆</v>
          </cell>
          <cell r="C291" t="str">
            <v>吹付ﾛｯｸｳｰﾙ（乾式）柱・梁・1時間耐火</v>
          </cell>
          <cell r="D291" t="str">
            <v>㎡</v>
          </cell>
          <cell r="E291">
            <v>1200</v>
          </cell>
          <cell r="G291" t="str">
            <v>Ｐ51</v>
          </cell>
        </row>
        <row r="292">
          <cell r="A292">
            <v>241122</v>
          </cell>
          <cell r="B292" t="str">
            <v>耐火被覆</v>
          </cell>
          <cell r="C292" t="str">
            <v>吹付ﾛｯｸｳｰﾙ（乾式）柱・梁・2時間耐火</v>
          </cell>
          <cell r="D292" t="str">
            <v>㎡</v>
          </cell>
          <cell r="E292">
            <v>1850</v>
          </cell>
          <cell r="G292" t="str">
            <v>Ｐ51</v>
          </cell>
        </row>
        <row r="293">
          <cell r="A293">
            <v>241123</v>
          </cell>
          <cell r="B293" t="str">
            <v>耐火被覆</v>
          </cell>
          <cell r="C293" t="str">
            <v>吹付ﾛｯｸｳｰﾙ（乾式）柱・梁・30分耐火</v>
          </cell>
          <cell r="D293" t="str">
            <v>㎡</v>
          </cell>
          <cell r="E293">
            <v>950</v>
          </cell>
          <cell r="G293" t="str">
            <v>Ｐ51</v>
          </cell>
        </row>
        <row r="294">
          <cell r="A294">
            <v>241124</v>
          </cell>
          <cell r="B294" t="str">
            <v>耐火被覆</v>
          </cell>
          <cell r="C294" t="str">
            <v>吹付ﾛｯｸｳｰﾙ（乾式）非耐力壁・1時間耐火</v>
          </cell>
          <cell r="D294" t="str">
            <v>㎡</v>
          </cell>
          <cell r="E294">
            <v>1100</v>
          </cell>
          <cell r="G294" t="str">
            <v>Ｐ51</v>
          </cell>
        </row>
        <row r="295">
          <cell r="A295">
            <v>241125</v>
          </cell>
          <cell r="B295" t="str">
            <v>耐火被覆</v>
          </cell>
          <cell r="C295" t="str">
            <v>吹付ﾛｯｸｳｰﾙ（乾式）床・天井・1時間耐火</v>
          </cell>
          <cell r="D295" t="str">
            <v>㎡</v>
          </cell>
          <cell r="E295">
            <v>800</v>
          </cell>
          <cell r="G295" t="str">
            <v>Ｐ51</v>
          </cell>
        </row>
        <row r="296">
          <cell r="A296">
            <v>241126</v>
          </cell>
          <cell r="B296" t="str">
            <v>耐火被覆</v>
          </cell>
          <cell r="C296" t="str">
            <v>吹付ﾛｯｸｳｰﾙ（乾式）床・天井・2時間耐火</v>
          </cell>
          <cell r="D296" t="str">
            <v>㎡</v>
          </cell>
          <cell r="E296">
            <v>900</v>
          </cell>
          <cell r="G296" t="str">
            <v>Ｐ51</v>
          </cell>
        </row>
        <row r="297">
          <cell r="A297">
            <v>241127</v>
          </cell>
          <cell r="B297" t="str">
            <v>耐火被覆</v>
          </cell>
          <cell r="C297" t="str">
            <v>吹付ﾛｯｸｳｰﾙ（乾式）屋根・30分耐火</v>
          </cell>
          <cell r="D297" t="str">
            <v>㎡</v>
          </cell>
          <cell r="E297">
            <v>800</v>
          </cell>
          <cell r="G297" t="str">
            <v>Ｐ51</v>
          </cell>
        </row>
        <row r="298">
          <cell r="A298">
            <v>241128</v>
          </cell>
          <cell r="B298" t="str">
            <v>耐火被覆</v>
          </cell>
          <cell r="C298" t="str">
            <v>吹付ﾛｯｸｳｰﾙ（湿式）柱・1時間耐火</v>
          </cell>
          <cell r="D298" t="str">
            <v>㎡</v>
          </cell>
          <cell r="E298">
            <v>2550</v>
          </cell>
          <cell r="G298" t="str">
            <v>Ｐ51</v>
          </cell>
        </row>
        <row r="299">
          <cell r="A299">
            <v>241129</v>
          </cell>
          <cell r="B299" t="str">
            <v>耐火被覆</v>
          </cell>
          <cell r="C299" t="str">
            <v>吹付ﾛｯｸｳｰﾙ（湿式）柱・2時間耐火</v>
          </cell>
          <cell r="D299" t="str">
            <v>㎡</v>
          </cell>
          <cell r="E299">
            <v>3050</v>
          </cell>
          <cell r="G299" t="str">
            <v>Ｐ51</v>
          </cell>
        </row>
        <row r="300">
          <cell r="A300">
            <v>241130</v>
          </cell>
          <cell r="B300" t="str">
            <v>耐火被覆</v>
          </cell>
          <cell r="C300" t="str">
            <v>吹付ﾛｯｸｳｰﾙ（湿式）梁・1時間耐火</v>
          </cell>
          <cell r="D300" t="str">
            <v>㎡</v>
          </cell>
          <cell r="E300">
            <v>2450</v>
          </cell>
          <cell r="G300" t="str">
            <v>Ｐ51</v>
          </cell>
        </row>
        <row r="301">
          <cell r="A301">
            <v>241131</v>
          </cell>
          <cell r="B301" t="str">
            <v>耐火被覆</v>
          </cell>
          <cell r="C301" t="str">
            <v>吹付ﾛｯｸｳｰﾙ（湿式）梁・2時間耐火</v>
          </cell>
          <cell r="D301" t="str">
            <v>㎡</v>
          </cell>
          <cell r="E301">
            <v>2950</v>
          </cell>
          <cell r="G301" t="str">
            <v>Ｐ51</v>
          </cell>
        </row>
        <row r="302">
          <cell r="A302">
            <v>241132</v>
          </cell>
          <cell r="B302" t="str">
            <v>耐火被覆</v>
          </cell>
          <cell r="C302" t="str">
            <v>石綿けい酸ｶﾙｼｳﾑ板（仕上用）柱・1時間耐火</v>
          </cell>
          <cell r="D302" t="str">
            <v>㎡</v>
          </cell>
          <cell r="E302">
            <v>5500</v>
          </cell>
          <cell r="G302" t="str">
            <v>Ｐ51</v>
          </cell>
        </row>
        <row r="303">
          <cell r="A303">
            <v>241133</v>
          </cell>
          <cell r="B303" t="str">
            <v>耐火被覆</v>
          </cell>
          <cell r="C303" t="str">
            <v>石綿けい酸ｶﾙｼｳﾑ板（仕上用）柱・2時間耐火</v>
          </cell>
          <cell r="D303" t="str">
            <v>㎡</v>
          </cell>
          <cell r="E303">
            <v>7300</v>
          </cell>
          <cell r="G303" t="str">
            <v>Ｐ51</v>
          </cell>
        </row>
        <row r="304">
          <cell r="A304">
            <v>241134</v>
          </cell>
          <cell r="B304" t="str">
            <v>耐火被覆</v>
          </cell>
          <cell r="C304" t="str">
            <v>石綿けい酸ｶﾙｼｳﾑ板（仕上用）梁・1時間耐火</v>
          </cell>
          <cell r="D304" t="str">
            <v>㎡</v>
          </cell>
          <cell r="E304">
            <v>5550</v>
          </cell>
          <cell r="G304" t="str">
            <v>Ｐ51</v>
          </cell>
        </row>
        <row r="305">
          <cell r="A305">
            <v>241135</v>
          </cell>
          <cell r="B305" t="str">
            <v>耐火被覆</v>
          </cell>
          <cell r="C305" t="str">
            <v>石綿けい酸ｶﾙｼｳﾑ板（仕上用）梁・2時間耐火</v>
          </cell>
          <cell r="D305" t="str">
            <v>㎡</v>
          </cell>
          <cell r="E305">
            <v>6750</v>
          </cell>
          <cell r="G305" t="str">
            <v>Ｐ51</v>
          </cell>
        </row>
        <row r="306">
          <cell r="A306">
            <v>241136</v>
          </cell>
          <cell r="B306" t="str">
            <v>耐火被覆</v>
          </cell>
          <cell r="C306" t="str">
            <v>石綿けい酸ｶﾙｼｳﾑ板（一般用）柱・1時間耐火</v>
          </cell>
          <cell r="D306" t="str">
            <v>㎡</v>
          </cell>
          <cell r="E306">
            <v>4100</v>
          </cell>
          <cell r="G306" t="str">
            <v>Ｐ51</v>
          </cell>
        </row>
        <row r="307">
          <cell r="A307">
            <v>241137</v>
          </cell>
          <cell r="B307" t="str">
            <v>耐火被覆</v>
          </cell>
          <cell r="C307" t="str">
            <v>石綿けい酸ｶﾙｼｳﾑ板（一般用）柱・2時間耐火</v>
          </cell>
          <cell r="D307" t="str">
            <v>㎡</v>
          </cell>
          <cell r="E307">
            <v>5100</v>
          </cell>
          <cell r="G307" t="str">
            <v>Ｐ51</v>
          </cell>
        </row>
        <row r="308">
          <cell r="A308">
            <v>241138</v>
          </cell>
          <cell r="B308" t="str">
            <v>耐火被覆</v>
          </cell>
          <cell r="C308" t="str">
            <v>石綿けい酸ｶﾙｼｳﾑ板（一般用）梁・1時間耐火</v>
          </cell>
          <cell r="D308" t="str">
            <v>㎡</v>
          </cell>
          <cell r="E308">
            <v>4150</v>
          </cell>
          <cell r="G308" t="str">
            <v>P52</v>
          </cell>
        </row>
        <row r="309">
          <cell r="A309">
            <v>241139</v>
          </cell>
          <cell r="B309" t="str">
            <v>耐火被覆</v>
          </cell>
          <cell r="C309" t="str">
            <v>石綿けい酸ｶﾙｼｳﾑ板（一般用）梁・2時間耐火</v>
          </cell>
          <cell r="D309" t="str">
            <v>㎡</v>
          </cell>
          <cell r="E309">
            <v>4800</v>
          </cell>
          <cell r="G309" t="str">
            <v>P52</v>
          </cell>
        </row>
        <row r="310">
          <cell r="A310">
            <v>241150</v>
          </cell>
          <cell r="B310" t="str">
            <v>ｱﾝｶｰﾎﾞﾙﾄ</v>
          </cell>
          <cell r="C310" t="str">
            <v>13φ</v>
          </cell>
          <cell r="D310" t="str">
            <v>本</v>
          </cell>
          <cell r="E310">
            <v>1000</v>
          </cell>
          <cell r="G310" t="str">
            <v>P52</v>
          </cell>
        </row>
        <row r="311">
          <cell r="A311">
            <v>241151</v>
          </cell>
          <cell r="B311" t="str">
            <v>ｱﾝｶｰﾎﾞﾙﾄ</v>
          </cell>
          <cell r="C311" t="str">
            <v>16φ</v>
          </cell>
          <cell r="D311" t="str">
            <v>本</v>
          </cell>
          <cell r="E311">
            <v>1280</v>
          </cell>
          <cell r="G311" t="str">
            <v>P52</v>
          </cell>
        </row>
        <row r="312">
          <cell r="A312">
            <v>241152</v>
          </cell>
          <cell r="B312" t="str">
            <v>ｱﾝｶｰﾎﾞﾙﾄ</v>
          </cell>
          <cell r="C312" t="str">
            <v>19φ</v>
          </cell>
          <cell r="D312" t="str">
            <v>本</v>
          </cell>
          <cell r="E312">
            <v>1280</v>
          </cell>
          <cell r="G312" t="str">
            <v>P52</v>
          </cell>
        </row>
        <row r="313">
          <cell r="A313">
            <v>241153</v>
          </cell>
          <cell r="B313" t="str">
            <v>ｱﾝｶｰﾎﾞﾙﾄ</v>
          </cell>
          <cell r="C313" t="str">
            <v>22φ</v>
          </cell>
          <cell r="D313" t="str">
            <v>本</v>
          </cell>
          <cell r="E313">
            <v>1580</v>
          </cell>
          <cell r="G313" t="str">
            <v>P52</v>
          </cell>
        </row>
        <row r="314">
          <cell r="A314" t="str">
            <v>既製コンクリート工事</v>
          </cell>
        </row>
        <row r="315">
          <cell r="A315">
            <v>251001</v>
          </cell>
          <cell r="B315" t="str">
            <v>ALC板</v>
          </cell>
          <cell r="C315" t="str">
            <v>屋根・厚75（80）取付金物・目地鉄筋･ﾓﾙﾀﾙ</v>
          </cell>
          <cell r="D315" t="str">
            <v>㎡</v>
          </cell>
          <cell r="E315">
            <v>5510</v>
          </cell>
          <cell r="G315" t="str">
            <v>P53</v>
          </cell>
        </row>
        <row r="316">
          <cell r="A316">
            <v>251002</v>
          </cell>
          <cell r="B316" t="str">
            <v>ALC板</v>
          </cell>
          <cell r="C316" t="str">
            <v>壁・厚75（80）取付金物・目地鉄筋･ﾓﾙﾀﾙ共</v>
          </cell>
          <cell r="D316" t="str">
            <v>㎡</v>
          </cell>
          <cell r="E316">
            <v>6870</v>
          </cell>
          <cell r="G316" t="str">
            <v>P53</v>
          </cell>
        </row>
        <row r="317">
          <cell r="A317">
            <v>251011</v>
          </cell>
          <cell r="B317" t="str">
            <v>ALC板</v>
          </cell>
          <cell r="C317" t="str">
            <v>屋根・厚100・取付金物・目地鉄筋･ﾓﾙﾀﾙ共</v>
          </cell>
          <cell r="D317" t="str">
            <v>㎡</v>
          </cell>
          <cell r="E317">
            <v>6390</v>
          </cell>
          <cell r="G317" t="str">
            <v>P53</v>
          </cell>
        </row>
        <row r="318">
          <cell r="A318">
            <v>251012</v>
          </cell>
          <cell r="B318" t="str">
            <v>ALC板</v>
          </cell>
          <cell r="C318" t="str">
            <v>壁・厚100・取付金物・目地鉄筋･ﾓﾙﾀﾙ共</v>
          </cell>
          <cell r="D318" t="str">
            <v>㎡</v>
          </cell>
          <cell r="E318">
            <v>8010</v>
          </cell>
          <cell r="G318" t="str">
            <v>P53</v>
          </cell>
        </row>
        <row r="319">
          <cell r="A319">
            <v>251013</v>
          </cell>
          <cell r="B319" t="str">
            <v>ALC板</v>
          </cell>
          <cell r="C319" t="str">
            <v>床・厚100・取付金物・目地鉄筋･ﾓﾙﾀﾙ共</v>
          </cell>
          <cell r="D319" t="str">
            <v>㎡</v>
          </cell>
          <cell r="E319">
            <v>6430</v>
          </cell>
          <cell r="G319" t="str">
            <v>P53</v>
          </cell>
        </row>
        <row r="320">
          <cell r="A320">
            <v>251021</v>
          </cell>
          <cell r="B320" t="str">
            <v>ALC板</v>
          </cell>
          <cell r="C320" t="str">
            <v>屋根・厚120・取付金物・目地鉄筋･ﾓﾙﾀﾙ共</v>
          </cell>
          <cell r="D320" t="str">
            <v>㎡</v>
          </cell>
          <cell r="E320">
            <v>7790</v>
          </cell>
          <cell r="G320" t="str">
            <v>P53</v>
          </cell>
        </row>
        <row r="321">
          <cell r="A321">
            <v>251022</v>
          </cell>
          <cell r="B321" t="str">
            <v>ALC板</v>
          </cell>
          <cell r="C321" t="str">
            <v>壁・厚120・取付金物・目地鉄筋･ﾓﾙﾀﾙ共</v>
          </cell>
          <cell r="D321" t="str">
            <v>㎡</v>
          </cell>
          <cell r="E321">
            <v>9370</v>
          </cell>
          <cell r="G321" t="str">
            <v>P53</v>
          </cell>
        </row>
        <row r="322">
          <cell r="A322">
            <v>251023</v>
          </cell>
          <cell r="B322" t="str">
            <v>ALC板</v>
          </cell>
          <cell r="C322" t="str">
            <v>床・厚120・取付金物・目地鉄筋･ﾓﾙﾀﾙ共</v>
          </cell>
          <cell r="D322" t="str">
            <v>㎡</v>
          </cell>
          <cell r="E322">
            <v>7860</v>
          </cell>
          <cell r="G322" t="str">
            <v>P53</v>
          </cell>
        </row>
        <row r="323">
          <cell r="A323">
            <v>251031</v>
          </cell>
          <cell r="B323" t="str">
            <v>ALC板</v>
          </cell>
          <cell r="C323" t="str">
            <v>屋根・厚150・取付金物・目地鉄筋･ﾓﾙﾀﾙ共</v>
          </cell>
          <cell r="D323" t="str">
            <v>㎡</v>
          </cell>
          <cell r="E323">
            <v>9150</v>
          </cell>
          <cell r="G323" t="str">
            <v>P53</v>
          </cell>
        </row>
        <row r="324">
          <cell r="A324">
            <v>251032</v>
          </cell>
          <cell r="B324" t="str">
            <v>ALC板</v>
          </cell>
          <cell r="C324" t="str">
            <v>壁・厚150・取付金物・目地鉄筋･ﾓﾙﾀﾙ共</v>
          </cell>
          <cell r="D324" t="str">
            <v>㎡</v>
          </cell>
          <cell r="E324">
            <v>10900</v>
          </cell>
          <cell r="G324" t="str">
            <v>P53</v>
          </cell>
        </row>
        <row r="325">
          <cell r="A325">
            <v>251033</v>
          </cell>
          <cell r="B325" t="str">
            <v>ALC板</v>
          </cell>
          <cell r="C325" t="str">
            <v>床・厚150・取付金物・目地鉄筋･ﾓﾙﾀﾙ共</v>
          </cell>
          <cell r="D325" t="str">
            <v>㎡</v>
          </cell>
          <cell r="E325">
            <v>9330</v>
          </cell>
          <cell r="G325" t="str">
            <v>P53</v>
          </cell>
        </row>
        <row r="326">
          <cell r="A326">
            <v>251041</v>
          </cell>
          <cell r="B326" t="str">
            <v>ALC板[幅広]</v>
          </cell>
          <cell r="C326" t="str">
            <v>壁・厚125・幅1500～1800・標準金物</v>
          </cell>
          <cell r="D326" t="str">
            <v>㎡</v>
          </cell>
          <cell r="E326">
            <v>17100</v>
          </cell>
          <cell r="G326" t="str">
            <v>P53</v>
          </cell>
        </row>
        <row r="327">
          <cell r="A327">
            <v>251042</v>
          </cell>
          <cell r="B327" t="str">
            <v>ALC板[開口部付]</v>
          </cell>
          <cell r="C327" t="str">
            <v>壁・厚125・幅1500～1800・標準金物</v>
          </cell>
          <cell r="D327" t="str">
            <v>㎡</v>
          </cell>
          <cell r="E327">
            <v>34600</v>
          </cell>
          <cell r="G327" t="str">
            <v>P53</v>
          </cell>
        </row>
        <row r="328">
          <cell r="A328">
            <v>251051</v>
          </cell>
          <cell r="B328" t="str">
            <v>穴あきPC板</v>
          </cell>
          <cell r="C328" t="str">
            <v>壁・厚100・流し鉄筋・ﾓﾙﾀﾙ共</v>
          </cell>
          <cell r="D328" t="str">
            <v>㎡</v>
          </cell>
          <cell r="E328">
            <v>9560</v>
          </cell>
          <cell r="G328" t="str">
            <v>P53</v>
          </cell>
        </row>
        <row r="329">
          <cell r="A329">
            <v>251052</v>
          </cell>
          <cell r="B329" t="str">
            <v>穴あきPC板</v>
          </cell>
          <cell r="C329" t="str">
            <v>床・厚100・流し鉄筋・ﾓﾙﾀﾙ共</v>
          </cell>
          <cell r="D329" t="str">
            <v>㎡</v>
          </cell>
          <cell r="E329">
            <v>9530</v>
          </cell>
          <cell r="G329" t="str">
            <v>P53</v>
          </cell>
        </row>
        <row r="330">
          <cell r="A330">
            <v>251061</v>
          </cell>
          <cell r="B330" t="str">
            <v>穴あきPC板</v>
          </cell>
          <cell r="C330" t="str">
            <v>壁・厚120・流し鉄筋・ﾓﾙﾀﾙ共</v>
          </cell>
          <cell r="D330" t="str">
            <v>㎡</v>
          </cell>
          <cell r="E330">
            <v>12600</v>
          </cell>
          <cell r="G330" t="str">
            <v>P53</v>
          </cell>
        </row>
        <row r="331">
          <cell r="A331">
            <v>251062</v>
          </cell>
          <cell r="B331" t="str">
            <v>穴あきPC板</v>
          </cell>
          <cell r="C331" t="str">
            <v>床・厚120・流し鉄筋・ﾓﾙﾀﾙ共</v>
          </cell>
          <cell r="D331" t="str">
            <v>㎡</v>
          </cell>
          <cell r="E331">
            <v>10300</v>
          </cell>
          <cell r="G331" t="str">
            <v>P53</v>
          </cell>
        </row>
        <row r="332">
          <cell r="A332">
            <v>251071</v>
          </cell>
          <cell r="B332" t="str">
            <v>穴あきPC板</v>
          </cell>
          <cell r="C332" t="str">
            <v>壁・厚150・流し鉄筋・ﾓﾙﾀﾙ共</v>
          </cell>
          <cell r="D332" t="str">
            <v>㎡</v>
          </cell>
          <cell r="E332">
            <v>13900</v>
          </cell>
          <cell r="G332" t="str">
            <v>P53</v>
          </cell>
        </row>
        <row r="333">
          <cell r="A333">
            <v>251072</v>
          </cell>
          <cell r="B333" t="str">
            <v>穴あきPC板</v>
          </cell>
          <cell r="C333" t="str">
            <v>床・厚150・流し鉄筋・ﾓﾙﾀﾙ共</v>
          </cell>
          <cell r="D333" t="str">
            <v>㎡</v>
          </cell>
          <cell r="E333">
            <v>11000</v>
          </cell>
          <cell r="G333" t="str">
            <v>P53</v>
          </cell>
        </row>
        <row r="334">
          <cell r="A334">
            <v>251081</v>
          </cell>
          <cell r="B334" t="str">
            <v>押出成型ｾﾒﾝﾄ板</v>
          </cell>
          <cell r="C334" t="str">
            <v>壁・厚35・取付金物・ﾎﾞﾙﾄ・ﾅｯﾄ共</v>
          </cell>
          <cell r="D334" t="str">
            <v>㎡</v>
          </cell>
          <cell r="E334">
            <v>8270</v>
          </cell>
          <cell r="G334" t="str">
            <v>P53</v>
          </cell>
        </row>
        <row r="335">
          <cell r="A335">
            <v>251082</v>
          </cell>
          <cell r="B335" t="str">
            <v>押出成型ｾﾒﾝﾄ板</v>
          </cell>
          <cell r="C335" t="str">
            <v>壁・厚50・取付金物・ﾎﾞﾙﾄ・ﾅｯﾄ共</v>
          </cell>
          <cell r="D335" t="str">
            <v>㎡</v>
          </cell>
          <cell r="E335">
            <v>10100</v>
          </cell>
          <cell r="G335" t="str">
            <v>P53</v>
          </cell>
        </row>
        <row r="336">
          <cell r="A336">
            <v>251083</v>
          </cell>
          <cell r="B336" t="str">
            <v>押出成型ｾﾒﾝﾄ板</v>
          </cell>
          <cell r="C336" t="str">
            <v>壁・厚60・取付金物・ﾎﾞﾙﾄ・ﾅｯﾄ共</v>
          </cell>
          <cell r="D336" t="str">
            <v>㎡</v>
          </cell>
          <cell r="E336">
            <v>11200</v>
          </cell>
          <cell r="G336" t="str">
            <v>P53</v>
          </cell>
        </row>
        <row r="337">
          <cell r="A337">
            <v>251084</v>
          </cell>
          <cell r="B337" t="str">
            <v>押出成型ｾﾒﾝﾄ板</v>
          </cell>
          <cell r="C337" t="str">
            <v>壁・厚75・取付金物・ﾎﾞﾙﾄ・ﾅｯﾄ共</v>
          </cell>
          <cell r="D337" t="str">
            <v>㎡</v>
          </cell>
          <cell r="E337">
            <v>13600</v>
          </cell>
          <cell r="G337" t="str">
            <v>P53</v>
          </cell>
        </row>
        <row r="338">
          <cell r="A338">
            <v>251101</v>
          </cell>
          <cell r="B338" t="str">
            <v>ﾌﾞﾛｯｸ積化粧目地仕上</v>
          </cell>
          <cell r="C338" t="str">
            <v>両面</v>
          </cell>
          <cell r="D338" t="str">
            <v>㎡</v>
          </cell>
          <cell r="E338">
            <v>610</v>
          </cell>
          <cell r="G338" t="str">
            <v>P53</v>
          </cell>
        </row>
        <row r="339">
          <cell r="A339">
            <v>251102</v>
          </cell>
          <cell r="B339" t="str">
            <v>ﾌﾞﾛｯｸ積化粧目地仕上</v>
          </cell>
          <cell r="C339" t="str">
            <v>片面</v>
          </cell>
          <cell r="D339" t="str">
            <v>㎡</v>
          </cell>
          <cell r="E339">
            <v>410</v>
          </cell>
          <cell r="G339" t="str">
            <v>P53</v>
          </cell>
        </row>
        <row r="340">
          <cell r="A340">
            <v>251201</v>
          </cell>
          <cell r="B340" t="str">
            <v>コンクリートブロック積</v>
          </cell>
          <cell r="C340" t="str">
            <v>A種・厚100・化粧目地無・モルタル共</v>
          </cell>
          <cell r="D340" t="str">
            <v>㎡</v>
          </cell>
          <cell r="E340">
            <v>6150</v>
          </cell>
          <cell r="G340" t="str">
            <v>Ｐ53</v>
          </cell>
        </row>
        <row r="341">
          <cell r="A341">
            <v>251202</v>
          </cell>
          <cell r="B341" t="str">
            <v>コンクリートブロック積</v>
          </cell>
          <cell r="C341" t="str">
            <v>A種・厚100・両面化粧目地・モルタル共</v>
          </cell>
          <cell r="D341" t="str">
            <v>㎡</v>
          </cell>
          <cell r="E341">
            <v>6600</v>
          </cell>
          <cell r="G341" t="str">
            <v>Ｐ54</v>
          </cell>
        </row>
        <row r="342">
          <cell r="A342">
            <v>251203</v>
          </cell>
          <cell r="B342" t="str">
            <v>コンクリートブロック積</v>
          </cell>
          <cell r="C342" t="str">
            <v>A種・厚100・片面化粧目地・モルタル共</v>
          </cell>
          <cell r="D342" t="str">
            <v>㎡</v>
          </cell>
          <cell r="E342">
            <v>6460</v>
          </cell>
          <cell r="G342" t="str">
            <v>Ｐ54</v>
          </cell>
        </row>
        <row r="343">
          <cell r="A343">
            <v>251204</v>
          </cell>
          <cell r="B343" t="str">
            <v>コンクリートブロック積</v>
          </cell>
          <cell r="C343" t="str">
            <v>A種・厚120・化粧目地無・モルタル共</v>
          </cell>
          <cell r="D343" t="str">
            <v>㎡</v>
          </cell>
          <cell r="E343">
            <v>7140</v>
          </cell>
          <cell r="G343" t="str">
            <v>Ｐ54</v>
          </cell>
        </row>
        <row r="344">
          <cell r="A344">
            <v>251205</v>
          </cell>
          <cell r="B344" t="str">
            <v>コンクリートブロック積</v>
          </cell>
          <cell r="C344" t="str">
            <v>A種・厚120・両面化粧目地・モルタル共</v>
          </cell>
          <cell r="D344" t="str">
            <v>㎡</v>
          </cell>
          <cell r="E344">
            <v>7600</v>
          </cell>
          <cell r="G344" t="str">
            <v>Ｐ54</v>
          </cell>
        </row>
        <row r="345">
          <cell r="A345">
            <v>251206</v>
          </cell>
          <cell r="B345" t="str">
            <v>コンクリートブロック積</v>
          </cell>
          <cell r="C345" t="str">
            <v>A種・厚120・片面化粧目地・モルタル共</v>
          </cell>
          <cell r="D345" t="str">
            <v>㎡</v>
          </cell>
          <cell r="E345">
            <v>7450</v>
          </cell>
          <cell r="G345" t="str">
            <v>Ｐ54</v>
          </cell>
        </row>
        <row r="346">
          <cell r="A346">
            <v>251207</v>
          </cell>
          <cell r="B346" t="str">
            <v>コンクリートブロック積</v>
          </cell>
          <cell r="C346" t="str">
            <v>A種・厚150・化粧目地無・モルタル共</v>
          </cell>
          <cell r="D346" t="str">
            <v>㎡</v>
          </cell>
          <cell r="E346">
            <v>8140</v>
          </cell>
          <cell r="G346" t="str">
            <v>Ｐ54</v>
          </cell>
        </row>
        <row r="347">
          <cell r="A347">
            <v>251208</v>
          </cell>
          <cell r="B347" t="str">
            <v>コンクリートブロック積</v>
          </cell>
          <cell r="C347" t="str">
            <v>A種・厚150・両面化粧目地・モルタル共</v>
          </cell>
          <cell r="D347" t="str">
            <v>㎡</v>
          </cell>
          <cell r="E347">
            <v>8590</v>
          </cell>
          <cell r="G347" t="str">
            <v>Ｐ54</v>
          </cell>
        </row>
        <row r="348">
          <cell r="A348">
            <v>251209</v>
          </cell>
          <cell r="B348" t="str">
            <v>コンクリートブロック積</v>
          </cell>
          <cell r="C348" t="str">
            <v>A種・厚150・片面化粧目地・モルタル共</v>
          </cell>
          <cell r="D348" t="str">
            <v>㎡</v>
          </cell>
          <cell r="E348">
            <v>8450</v>
          </cell>
          <cell r="G348" t="str">
            <v>Ｐ54</v>
          </cell>
        </row>
        <row r="349">
          <cell r="A349">
            <v>251210</v>
          </cell>
          <cell r="B349" t="str">
            <v>コンクリートブロック積</v>
          </cell>
          <cell r="C349" t="str">
            <v>A種・厚190・化粧目地無・モルタル共</v>
          </cell>
          <cell r="D349" t="str">
            <v>㎡</v>
          </cell>
          <cell r="E349">
            <v>10500</v>
          </cell>
          <cell r="G349" t="str">
            <v>Ｐ54</v>
          </cell>
        </row>
        <row r="350">
          <cell r="A350">
            <v>251211</v>
          </cell>
          <cell r="B350" t="str">
            <v>コンクリートブロック積</v>
          </cell>
          <cell r="C350" t="str">
            <v>A種・厚190・両面化粧目地・モルタル共</v>
          </cell>
          <cell r="D350" t="str">
            <v>㎡</v>
          </cell>
          <cell r="E350">
            <v>10900</v>
          </cell>
          <cell r="G350" t="str">
            <v>Ｐ54</v>
          </cell>
        </row>
        <row r="351">
          <cell r="A351">
            <v>251212</v>
          </cell>
          <cell r="B351" t="str">
            <v>コンクリートブロック積</v>
          </cell>
          <cell r="C351" t="str">
            <v>A種・厚190・片面化粧目地・モルタル共</v>
          </cell>
          <cell r="D351" t="str">
            <v>㎡</v>
          </cell>
          <cell r="E351">
            <v>10800</v>
          </cell>
          <cell r="G351" t="str">
            <v>Ｐ54</v>
          </cell>
        </row>
        <row r="352">
          <cell r="A352">
            <v>251301</v>
          </cell>
          <cell r="B352" t="str">
            <v>コンクリートブロック積</v>
          </cell>
          <cell r="C352" t="str">
            <v>B種・厚100・化粧目地無・モルタル共</v>
          </cell>
          <cell r="D352" t="str">
            <v>㎡</v>
          </cell>
          <cell r="E352">
            <v>6430</v>
          </cell>
          <cell r="G352" t="str">
            <v>Ｐ54</v>
          </cell>
        </row>
        <row r="353">
          <cell r="A353">
            <v>251302</v>
          </cell>
          <cell r="B353" t="str">
            <v>コンクリートブロック積</v>
          </cell>
          <cell r="C353" t="str">
            <v>B種・厚100・両面化粧目地・モルタル共</v>
          </cell>
          <cell r="D353" t="str">
            <v>㎡</v>
          </cell>
          <cell r="E353">
            <v>6880</v>
          </cell>
          <cell r="G353" t="str">
            <v>Ｐ54</v>
          </cell>
        </row>
        <row r="354">
          <cell r="A354">
            <v>251303</v>
          </cell>
          <cell r="B354" t="str">
            <v>コンクリートブロック積</v>
          </cell>
          <cell r="C354" t="str">
            <v>B種・厚100・片面化粧目地・モルタル共</v>
          </cell>
          <cell r="D354" t="str">
            <v>㎡</v>
          </cell>
          <cell r="E354">
            <v>6740</v>
          </cell>
          <cell r="G354" t="str">
            <v>Ｐ54</v>
          </cell>
        </row>
        <row r="355">
          <cell r="A355">
            <v>251304</v>
          </cell>
          <cell r="B355" t="str">
            <v>コンクリートブロック積</v>
          </cell>
          <cell r="C355" t="str">
            <v>B種・厚120・化粧目地無・モルタル共</v>
          </cell>
          <cell r="D355" t="str">
            <v>㎡</v>
          </cell>
          <cell r="E355">
            <v>7530</v>
          </cell>
          <cell r="G355" t="str">
            <v>Ｐ54</v>
          </cell>
        </row>
        <row r="356">
          <cell r="A356">
            <v>251305</v>
          </cell>
          <cell r="B356" t="str">
            <v>コンクリートブロック積</v>
          </cell>
          <cell r="C356" t="str">
            <v>B種・厚120・両面化粧目地・モルタル共</v>
          </cell>
          <cell r="D356" t="str">
            <v>㎡</v>
          </cell>
          <cell r="E356">
            <v>7980</v>
          </cell>
          <cell r="G356" t="str">
            <v>Ｐ54</v>
          </cell>
        </row>
        <row r="357">
          <cell r="A357">
            <v>251306</v>
          </cell>
          <cell r="B357" t="str">
            <v>コンクリートブロック積</v>
          </cell>
          <cell r="C357" t="str">
            <v>B種・厚120・片面化粧目地・モルタル共</v>
          </cell>
          <cell r="D357" t="str">
            <v>㎡</v>
          </cell>
          <cell r="E357">
            <v>7840</v>
          </cell>
          <cell r="G357" t="str">
            <v>Ｐ54</v>
          </cell>
        </row>
        <row r="358">
          <cell r="A358">
            <v>251307</v>
          </cell>
          <cell r="B358" t="str">
            <v>コンクリートブロック積</v>
          </cell>
          <cell r="C358" t="str">
            <v>B種・厚150・化粧目地無・モルタル共</v>
          </cell>
          <cell r="D358" t="str">
            <v>㎡</v>
          </cell>
          <cell r="E358">
            <v>8630</v>
          </cell>
          <cell r="G358" t="str">
            <v>Ｐ54</v>
          </cell>
        </row>
        <row r="359">
          <cell r="A359">
            <v>251308</v>
          </cell>
          <cell r="B359" t="str">
            <v>コンクリートブロック積</v>
          </cell>
          <cell r="C359" t="str">
            <v>B種・厚150・両面化粧目地・モルタル共</v>
          </cell>
          <cell r="D359" t="str">
            <v>㎡</v>
          </cell>
          <cell r="E359">
            <v>9090</v>
          </cell>
          <cell r="G359" t="str">
            <v>Ｐ54</v>
          </cell>
        </row>
        <row r="360">
          <cell r="A360">
            <v>251309</v>
          </cell>
          <cell r="B360" t="str">
            <v>コンクリートブロック積</v>
          </cell>
          <cell r="C360" t="str">
            <v>B種・厚150・片面化粧目地・モルタル共</v>
          </cell>
          <cell r="D360" t="str">
            <v>㎡</v>
          </cell>
          <cell r="E360">
            <v>8940</v>
          </cell>
          <cell r="G360" t="str">
            <v>Ｐ54</v>
          </cell>
        </row>
        <row r="361">
          <cell r="A361">
            <v>251310</v>
          </cell>
          <cell r="B361" t="str">
            <v>コンクリートブロック積</v>
          </cell>
          <cell r="C361" t="str">
            <v>B種・厚190・化粧目地無・モルタル共</v>
          </cell>
          <cell r="D361" t="str">
            <v>㎡</v>
          </cell>
          <cell r="E361">
            <v>10900</v>
          </cell>
          <cell r="G361" t="str">
            <v>Ｐ54</v>
          </cell>
        </row>
        <row r="362">
          <cell r="A362">
            <v>251311</v>
          </cell>
          <cell r="B362" t="str">
            <v>コンクリートブロック積</v>
          </cell>
          <cell r="C362" t="str">
            <v>B種・厚190・両面化粧目地・モルタル共</v>
          </cell>
          <cell r="D362" t="str">
            <v>㎡</v>
          </cell>
          <cell r="E362">
            <v>11300</v>
          </cell>
          <cell r="G362" t="str">
            <v>Ｐ54</v>
          </cell>
        </row>
        <row r="363">
          <cell r="A363">
            <v>251312</v>
          </cell>
          <cell r="B363" t="str">
            <v>コンクリートブロック積</v>
          </cell>
          <cell r="C363" t="str">
            <v>B種・厚190・片面化粧目地・モルタル共</v>
          </cell>
          <cell r="D363" t="str">
            <v>㎡</v>
          </cell>
          <cell r="E363">
            <v>11200</v>
          </cell>
          <cell r="G363" t="str">
            <v>Ｐ54</v>
          </cell>
        </row>
        <row r="364">
          <cell r="A364">
            <v>251401</v>
          </cell>
          <cell r="B364" t="str">
            <v>コンクリートブロック積</v>
          </cell>
          <cell r="C364" t="str">
            <v>C種・厚100・化粧目地無・モルタル共</v>
          </cell>
          <cell r="D364" t="str">
            <v>㎡</v>
          </cell>
          <cell r="E364">
            <v>6500</v>
          </cell>
          <cell r="G364" t="str">
            <v>Ｐ54</v>
          </cell>
        </row>
        <row r="365">
          <cell r="A365">
            <v>251402</v>
          </cell>
          <cell r="B365" t="str">
            <v>コンクリートブロック積</v>
          </cell>
          <cell r="C365" t="str">
            <v>C種・厚100・両面化粧目地・モルタル共</v>
          </cell>
          <cell r="D365" t="str">
            <v>㎡</v>
          </cell>
          <cell r="E365">
            <v>6950</v>
          </cell>
          <cell r="G365" t="str">
            <v>Ｐ54</v>
          </cell>
        </row>
        <row r="366">
          <cell r="A366">
            <v>251403</v>
          </cell>
          <cell r="B366" t="str">
            <v>コンクリートブロック積</v>
          </cell>
          <cell r="C366" t="str">
            <v>C種・厚100・片面化粧目地・モルタル共</v>
          </cell>
          <cell r="D366" t="str">
            <v>㎡</v>
          </cell>
          <cell r="E366">
            <v>6810</v>
          </cell>
          <cell r="G366" t="str">
            <v>Ｐ54</v>
          </cell>
        </row>
        <row r="367">
          <cell r="A367">
            <v>251404</v>
          </cell>
          <cell r="B367" t="str">
            <v>コンクリートブロック積</v>
          </cell>
          <cell r="C367" t="str">
            <v>C種・厚120・化粧目地無・モルタル共</v>
          </cell>
          <cell r="D367" t="str">
            <v>㎡</v>
          </cell>
          <cell r="E367">
            <v>7350</v>
          </cell>
          <cell r="G367" t="str">
            <v>Ｐ55</v>
          </cell>
        </row>
        <row r="368">
          <cell r="A368">
            <v>251405</v>
          </cell>
          <cell r="B368" t="str">
            <v>コンクリートブロック積</v>
          </cell>
          <cell r="C368" t="str">
            <v>C種・厚120・両面化粧目地・モルタル共</v>
          </cell>
          <cell r="D368" t="str">
            <v>㎡</v>
          </cell>
          <cell r="E368">
            <v>7800</v>
          </cell>
          <cell r="G368" t="str">
            <v>Ｐ55</v>
          </cell>
        </row>
        <row r="369">
          <cell r="A369">
            <v>251406</v>
          </cell>
          <cell r="B369" t="str">
            <v>コンクリートブロック積</v>
          </cell>
          <cell r="C369" t="str">
            <v>C種・厚120・片面化粧目地・モルタル共</v>
          </cell>
          <cell r="D369" t="str">
            <v>㎡</v>
          </cell>
          <cell r="E369">
            <v>7660</v>
          </cell>
          <cell r="G369" t="str">
            <v>Ｐ55</v>
          </cell>
        </row>
        <row r="370">
          <cell r="A370">
            <v>251407</v>
          </cell>
          <cell r="B370" t="str">
            <v>コンクリートブロック積</v>
          </cell>
          <cell r="C370" t="str">
            <v>C種・厚150・化粧目地無・モルタル共</v>
          </cell>
          <cell r="D370" t="str">
            <v>㎡</v>
          </cell>
          <cell r="E370">
            <v>7780</v>
          </cell>
          <cell r="G370" t="str">
            <v>Ｐ55</v>
          </cell>
        </row>
        <row r="371">
          <cell r="A371">
            <v>251408</v>
          </cell>
          <cell r="B371" t="str">
            <v>コンクリートブロック積</v>
          </cell>
          <cell r="C371" t="str">
            <v>C種・厚150・両面化粧目地・モルタル共</v>
          </cell>
          <cell r="D371" t="str">
            <v>㎡</v>
          </cell>
          <cell r="E371">
            <v>8230</v>
          </cell>
          <cell r="G371" t="str">
            <v>Ｐ55</v>
          </cell>
        </row>
        <row r="372">
          <cell r="A372">
            <v>251409</v>
          </cell>
          <cell r="B372" t="str">
            <v>コンクリートブロック積</v>
          </cell>
          <cell r="C372" t="str">
            <v>C種・厚150・片面化粧目地・モルタル共</v>
          </cell>
          <cell r="D372" t="str">
            <v>㎡</v>
          </cell>
          <cell r="E372">
            <v>8090</v>
          </cell>
          <cell r="G372" t="str">
            <v>Ｐ55</v>
          </cell>
        </row>
        <row r="373">
          <cell r="A373">
            <v>251410</v>
          </cell>
          <cell r="B373" t="str">
            <v>コンクリートブロック積</v>
          </cell>
          <cell r="C373" t="str">
            <v>C種・厚190・化粧目地無・モルタル共</v>
          </cell>
          <cell r="D373" t="str">
            <v>㎡</v>
          </cell>
          <cell r="E373">
            <v>9700</v>
          </cell>
          <cell r="G373" t="str">
            <v>Ｐ55</v>
          </cell>
        </row>
        <row r="374">
          <cell r="A374">
            <v>251411</v>
          </cell>
          <cell r="B374" t="str">
            <v>コンクリートブロック積</v>
          </cell>
          <cell r="C374" t="str">
            <v>C種・厚190・両面化粧目地・モルタル共</v>
          </cell>
          <cell r="D374" t="str">
            <v>㎡</v>
          </cell>
          <cell r="E374">
            <v>10100</v>
          </cell>
          <cell r="G374" t="str">
            <v>Ｐ55</v>
          </cell>
        </row>
        <row r="375">
          <cell r="A375">
            <v>251412</v>
          </cell>
          <cell r="B375" t="str">
            <v>コンクリートブロック積</v>
          </cell>
          <cell r="C375" t="str">
            <v>C種・厚190・片面化粧目地・モルタル共</v>
          </cell>
          <cell r="D375" t="str">
            <v>㎡</v>
          </cell>
          <cell r="E375">
            <v>10000</v>
          </cell>
          <cell r="G375" t="str">
            <v>Ｐ55</v>
          </cell>
        </row>
        <row r="376">
          <cell r="A376">
            <v>251501</v>
          </cell>
          <cell r="B376" t="str">
            <v>コンクリートブロック積</v>
          </cell>
          <cell r="C376" t="str">
            <v>防水・厚100・化粧目地無・モルタル共</v>
          </cell>
          <cell r="D376" t="str">
            <v>㎡</v>
          </cell>
          <cell r="E376">
            <v>7640</v>
          </cell>
          <cell r="G376" t="str">
            <v>Ｐ55</v>
          </cell>
        </row>
        <row r="377">
          <cell r="A377">
            <v>251502</v>
          </cell>
          <cell r="B377" t="str">
            <v>コンクリートブロック積</v>
          </cell>
          <cell r="C377" t="str">
            <v>防水・厚100・両面化粧目地・モルタル共</v>
          </cell>
          <cell r="D377" t="str">
            <v>㎡</v>
          </cell>
          <cell r="E377">
            <v>8100</v>
          </cell>
          <cell r="G377" t="str">
            <v>Ｐ55</v>
          </cell>
        </row>
        <row r="378">
          <cell r="A378">
            <v>251503</v>
          </cell>
          <cell r="B378" t="str">
            <v>コンクリートブロック積</v>
          </cell>
          <cell r="C378" t="str">
            <v>防水・厚100・片面化粧目地・モルタル共</v>
          </cell>
          <cell r="D378" t="str">
            <v>㎡</v>
          </cell>
          <cell r="E378">
            <v>7950</v>
          </cell>
          <cell r="G378" t="str">
            <v>Ｐ55</v>
          </cell>
        </row>
        <row r="379">
          <cell r="A379">
            <v>251504</v>
          </cell>
          <cell r="B379" t="str">
            <v>コンクリートブロック積</v>
          </cell>
          <cell r="C379" t="str">
            <v>防水・厚120・化粧目地無・モルタル共</v>
          </cell>
          <cell r="D379" t="str">
            <v>㎡</v>
          </cell>
          <cell r="E379">
            <v>8490</v>
          </cell>
          <cell r="G379" t="str">
            <v>Ｐ55</v>
          </cell>
        </row>
        <row r="380">
          <cell r="A380">
            <v>251505</v>
          </cell>
          <cell r="B380" t="str">
            <v>コンクリートブロック積</v>
          </cell>
          <cell r="C380" t="str">
            <v>防水・厚120・両面化粧目地・モルタル共</v>
          </cell>
          <cell r="D380" t="str">
            <v>㎡</v>
          </cell>
          <cell r="E380">
            <v>8950</v>
          </cell>
          <cell r="G380" t="str">
            <v>Ｐ55</v>
          </cell>
        </row>
        <row r="381">
          <cell r="A381">
            <v>251506</v>
          </cell>
          <cell r="B381" t="str">
            <v>コンクリートブロック積</v>
          </cell>
          <cell r="C381" t="str">
            <v>防水・厚120・片面化粧目地・モルタル共</v>
          </cell>
          <cell r="D381" t="str">
            <v>㎡</v>
          </cell>
          <cell r="E381">
            <v>8810</v>
          </cell>
          <cell r="G381" t="str">
            <v>Ｐ55</v>
          </cell>
        </row>
        <row r="382">
          <cell r="A382">
            <v>251507</v>
          </cell>
          <cell r="B382" t="str">
            <v>コンクリートブロック積</v>
          </cell>
          <cell r="C382" t="str">
            <v>防水・厚150・化粧目地無・モルタル共</v>
          </cell>
          <cell r="D382" t="str">
            <v>㎡</v>
          </cell>
          <cell r="E382">
            <v>9490</v>
          </cell>
          <cell r="G382" t="str">
            <v>Ｐ55</v>
          </cell>
        </row>
        <row r="383">
          <cell r="A383">
            <v>251508</v>
          </cell>
          <cell r="B383" t="str">
            <v>コンクリートブロック積</v>
          </cell>
          <cell r="C383" t="str">
            <v>防水・厚150・両面化粧目地・モルタル共</v>
          </cell>
          <cell r="D383" t="str">
            <v>㎡</v>
          </cell>
          <cell r="E383">
            <v>9940</v>
          </cell>
          <cell r="G383" t="str">
            <v>Ｐ55</v>
          </cell>
        </row>
        <row r="384">
          <cell r="A384">
            <v>251509</v>
          </cell>
          <cell r="B384" t="str">
            <v>コンクリートブロック積</v>
          </cell>
          <cell r="C384" t="str">
            <v>防水・厚150・片面化粧目地・モルタル共</v>
          </cell>
          <cell r="D384" t="str">
            <v>㎡</v>
          </cell>
          <cell r="E384">
            <v>9800</v>
          </cell>
          <cell r="G384" t="str">
            <v>Ｐ55</v>
          </cell>
        </row>
        <row r="385">
          <cell r="A385">
            <v>251510</v>
          </cell>
          <cell r="B385" t="str">
            <v>コンクリートブロック積</v>
          </cell>
          <cell r="C385" t="str">
            <v>防水・厚190・化粧目地無・モルタル共</v>
          </cell>
          <cell r="D385" t="str">
            <v>㎡</v>
          </cell>
          <cell r="E385">
            <v>11800</v>
          </cell>
          <cell r="G385" t="str">
            <v>Ｐ55</v>
          </cell>
        </row>
        <row r="386">
          <cell r="A386">
            <v>251511</v>
          </cell>
          <cell r="B386" t="str">
            <v>コンクリートブロック積</v>
          </cell>
          <cell r="C386" t="str">
            <v>防水・厚190・両面化粧目地・モルタル共</v>
          </cell>
          <cell r="D386" t="str">
            <v>㎡</v>
          </cell>
          <cell r="E386">
            <v>12300</v>
          </cell>
          <cell r="G386" t="str">
            <v>Ｐ55</v>
          </cell>
        </row>
        <row r="387">
          <cell r="A387">
            <v>251512</v>
          </cell>
          <cell r="B387" t="str">
            <v>コンクリートブロック積</v>
          </cell>
          <cell r="C387" t="str">
            <v>防水・厚190・片面化粧目地・モルタル共</v>
          </cell>
          <cell r="D387" t="str">
            <v>㎡</v>
          </cell>
          <cell r="E387">
            <v>12100</v>
          </cell>
          <cell r="G387" t="str">
            <v>Ｐ55</v>
          </cell>
        </row>
        <row r="388">
          <cell r="A388">
            <v>251601</v>
          </cell>
          <cell r="B388" t="str">
            <v>れんが積化粧目地仕上</v>
          </cell>
          <cell r="C388" t="str">
            <v>両面</v>
          </cell>
          <cell r="D388" t="str">
            <v>㎡</v>
          </cell>
          <cell r="E388">
            <v>4640</v>
          </cell>
          <cell r="G388" t="str">
            <v>Ｐ56</v>
          </cell>
        </row>
        <row r="389">
          <cell r="A389">
            <v>251602</v>
          </cell>
          <cell r="B389" t="str">
            <v>れんが積化粧目地仕上</v>
          </cell>
          <cell r="C389" t="str">
            <v>片面</v>
          </cell>
          <cell r="D389" t="str">
            <v>㎡</v>
          </cell>
          <cell r="E389">
            <v>2830</v>
          </cell>
          <cell r="G389" t="str">
            <v>Ｐ56</v>
          </cell>
        </row>
        <row r="390">
          <cell r="A390">
            <v>251701</v>
          </cell>
          <cell r="B390" t="str">
            <v>れんが積[自立壁]</v>
          </cell>
          <cell r="C390" t="str">
            <v>普通れんが・半枚積み・化粧目地無・ﾓﾙﾀﾙ共</v>
          </cell>
          <cell r="D390" t="str">
            <v>㎡</v>
          </cell>
          <cell r="E390">
            <v>14100</v>
          </cell>
          <cell r="G390" t="str">
            <v>Ｐ56</v>
          </cell>
        </row>
        <row r="391">
          <cell r="A391">
            <v>251702</v>
          </cell>
          <cell r="B391" t="str">
            <v>れんが積[自立壁]</v>
          </cell>
          <cell r="C391" t="str">
            <v>普通れんが・半枚積み・両面化粧目地・ﾓﾙﾀﾙ共</v>
          </cell>
          <cell r="D391" t="str">
            <v>㎡</v>
          </cell>
          <cell r="E391">
            <v>19200</v>
          </cell>
          <cell r="G391" t="str">
            <v>Ｐ56</v>
          </cell>
        </row>
        <row r="392">
          <cell r="A392">
            <v>251703</v>
          </cell>
          <cell r="B392" t="str">
            <v>れんが積[自立壁]</v>
          </cell>
          <cell r="C392" t="str">
            <v>普通れんが・半枚積み・片面化粧目地・ﾓﾙﾀﾙ共</v>
          </cell>
          <cell r="D392" t="str">
            <v>㎡</v>
          </cell>
          <cell r="E392">
            <v>17200</v>
          </cell>
          <cell r="G392" t="str">
            <v>Ｐ56</v>
          </cell>
        </row>
        <row r="393">
          <cell r="A393">
            <v>251711</v>
          </cell>
          <cell r="B393" t="str">
            <v>れんが積[自立壁]</v>
          </cell>
          <cell r="C393" t="str">
            <v>普通れんが・1枚積み・化粧目地無・ﾓﾙﾀﾙ共</v>
          </cell>
          <cell r="D393" t="str">
            <v>㎡</v>
          </cell>
          <cell r="E393">
            <v>26700</v>
          </cell>
          <cell r="G393" t="str">
            <v>Ｐ56</v>
          </cell>
        </row>
        <row r="394">
          <cell r="A394">
            <v>251712</v>
          </cell>
          <cell r="B394" t="str">
            <v>れんが積[自立壁]</v>
          </cell>
          <cell r="C394" t="str">
            <v>普通れんが・1枚積み・両面化粧目地・ﾓﾙﾀﾙ共</v>
          </cell>
          <cell r="D394" t="str">
            <v>㎡</v>
          </cell>
          <cell r="E394">
            <v>31800</v>
          </cell>
          <cell r="G394" t="str">
            <v>Ｐ56</v>
          </cell>
        </row>
        <row r="395">
          <cell r="A395">
            <v>251713</v>
          </cell>
          <cell r="B395" t="str">
            <v>れんが積[自立壁]</v>
          </cell>
          <cell r="C395" t="str">
            <v>普通れんが・1枚積み・片面化粧目地・ﾓﾙﾀﾙ共</v>
          </cell>
          <cell r="D395" t="str">
            <v>㎡</v>
          </cell>
          <cell r="E395">
            <v>29800</v>
          </cell>
          <cell r="G395" t="str">
            <v>Ｐ56</v>
          </cell>
        </row>
        <row r="396">
          <cell r="A396">
            <v>251721</v>
          </cell>
          <cell r="B396" t="str">
            <v>れんが積[自立壁]</v>
          </cell>
          <cell r="C396" t="str">
            <v>普通れんが・1枚半積み・化粧目地無・ﾓﾙﾀﾙ共</v>
          </cell>
          <cell r="D396" t="str">
            <v>㎡</v>
          </cell>
          <cell r="E396">
            <v>41100</v>
          </cell>
          <cell r="G396" t="str">
            <v>Ｐ56</v>
          </cell>
        </row>
        <row r="397">
          <cell r="A397">
            <v>251722</v>
          </cell>
          <cell r="B397" t="str">
            <v>れんが積[自立壁]</v>
          </cell>
          <cell r="C397" t="str">
            <v>普通れんが・1枚半積み・両面化粧目地・ﾓﾙﾀﾙ共</v>
          </cell>
          <cell r="D397" t="str">
            <v>㎡</v>
          </cell>
          <cell r="E397">
            <v>46200</v>
          </cell>
          <cell r="G397" t="str">
            <v>Ｐ56</v>
          </cell>
        </row>
        <row r="398">
          <cell r="A398">
            <v>251723</v>
          </cell>
          <cell r="B398" t="str">
            <v>れんが積[自立壁]</v>
          </cell>
          <cell r="C398" t="str">
            <v>普通れんが・1枚半積み・片面化粧目地・ﾓﾙﾀﾙ共</v>
          </cell>
          <cell r="D398" t="str">
            <v>㎡</v>
          </cell>
          <cell r="E398">
            <v>44300</v>
          </cell>
          <cell r="G398" t="str">
            <v>Ｐ56</v>
          </cell>
        </row>
        <row r="399">
          <cell r="A399">
            <v>251801</v>
          </cell>
          <cell r="B399" t="str">
            <v>れんが積[自立壁]</v>
          </cell>
          <cell r="C399" t="str">
            <v>焼過れんが・半枚積み・化粧目地無・ﾓﾙﾀﾙ共</v>
          </cell>
          <cell r="D399" t="str">
            <v>㎡</v>
          </cell>
          <cell r="E399">
            <v>14800</v>
          </cell>
          <cell r="G399" t="str">
            <v>Ｐ56</v>
          </cell>
        </row>
        <row r="400">
          <cell r="A400">
            <v>251802</v>
          </cell>
          <cell r="B400" t="str">
            <v>れんが積[自立壁]</v>
          </cell>
          <cell r="C400" t="str">
            <v>焼過れんが・半枚積み・両面化粧目地・ﾓﾙﾀﾙ共</v>
          </cell>
          <cell r="D400" t="str">
            <v>㎡</v>
          </cell>
          <cell r="E400">
            <v>20000</v>
          </cell>
          <cell r="G400" t="str">
            <v>Ｐ56</v>
          </cell>
        </row>
        <row r="401">
          <cell r="A401">
            <v>251803</v>
          </cell>
          <cell r="B401" t="str">
            <v>れんが積[自立壁]</v>
          </cell>
          <cell r="C401" t="str">
            <v>焼過れんが・半枚積み・片面化粧目地・ﾓﾙﾀﾙ共</v>
          </cell>
          <cell r="D401" t="str">
            <v>㎡</v>
          </cell>
          <cell r="E401">
            <v>18000</v>
          </cell>
          <cell r="G401" t="str">
            <v>Ｐ56</v>
          </cell>
        </row>
        <row r="402">
          <cell r="A402">
            <v>251811</v>
          </cell>
          <cell r="B402" t="str">
            <v>れんが積[自立壁]</v>
          </cell>
          <cell r="C402" t="str">
            <v>焼過れんが・1枚積み・化粧目地無・ﾓﾙﾀﾙ共</v>
          </cell>
          <cell r="D402" t="str">
            <v>㎡</v>
          </cell>
          <cell r="E402">
            <v>28200</v>
          </cell>
          <cell r="G402" t="str">
            <v>Ｐ56</v>
          </cell>
        </row>
        <row r="403">
          <cell r="A403">
            <v>251812</v>
          </cell>
          <cell r="B403" t="str">
            <v>れんが積[自立壁]</v>
          </cell>
          <cell r="C403" t="str">
            <v>焼過れんが・1枚積み・両面化粧目地・ﾓﾙﾀﾙ共</v>
          </cell>
          <cell r="D403" t="str">
            <v>㎡</v>
          </cell>
          <cell r="E403">
            <v>33300</v>
          </cell>
          <cell r="G403" t="str">
            <v>Ｐ56</v>
          </cell>
        </row>
        <row r="404">
          <cell r="A404">
            <v>251813</v>
          </cell>
          <cell r="B404" t="str">
            <v>れんが積[自立壁]</v>
          </cell>
          <cell r="C404" t="str">
            <v>焼過れんが・1枚積み・片面化粧目地・ﾓﾙﾀﾙ共</v>
          </cell>
          <cell r="D404" t="str">
            <v>㎡</v>
          </cell>
          <cell r="E404">
            <v>31300</v>
          </cell>
          <cell r="G404" t="str">
            <v>Ｐ56</v>
          </cell>
        </row>
        <row r="405">
          <cell r="A405">
            <v>251821</v>
          </cell>
          <cell r="B405" t="str">
            <v>れんが積[自立壁]</v>
          </cell>
          <cell r="C405" t="str">
            <v>焼過れんが・1枚半積み・化粧目地無・ﾓﾙﾀﾙ共</v>
          </cell>
          <cell r="D405" t="str">
            <v>㎡</v>
          </cell>
          <cell r="E405">
            <v>43400</v>
          </cell>
          <cell r="G405" t="str">
            <v>Ｐ56</v>
          </cell>
        </row>
        <row r="406">
          <cell r="A406">
            <v>251822</v>
          </cell>
          <cell r="B406" t="str">
            <v>れんが積[自立壁]</v>
          </cell>
          <cell r="C406" t="str">
            <v>焼過れんが・1枚半積み・両面化粧目地・ﾓﾙﾀﾙ共</v>
          </cell>
          <cell r="D406" t="str">
            <v>㎡</v>
          </cell>
          <cell r="E406">
            <v>48500</v>
          </cell>
          <cell r="G406" t="str">
            <v>Ｐ56</v>
          </cell>
        </row>
        <row r="407">
          <cell r="A407">
            <v>251823</v>
          </cell>
          <cell r="B407" t="str">
            <v>れんが積[自立壁]</v>
          </cell>
          <cell r="C407" t="str">
            <v>焼過れんが・1枚半積み・片面化粧目地・ﾓﾙﾀﾙ共</v>
          </cell>
          <cell r="D407" t="str">
            <v>㎡</v>
          </cell>
          <cell r="E407">
            <v>46500</v>
          </cell>
          <cell r="G407" t="str">
            <v>Ｐ56</v>
          </cell>
        </row>
        <row r="408">
          <cell r="A408">
            <v>251831</v>
          </cell>
          <cell r="B408" t="str">
            <v>れんが積[く体張付]</v>
          </cell>
          <cell r="C408" t="str">
            <v>普通れんが・半枚積み・化粧目地無・ﾓﾙﾀﾙ共</v>
          </cell>
          <cell r="D408" t="str">
            <v>㎡</v>
          </cell>
          <cell r="E408">
            <v>14100</v>
          </cell>
          <cell r="G408" t="str">
            <v>Ｐ56</v>
          </cell>
        </row>
        <row r="409">
          <cell r="A409">
            <v>251832</v>
          </cell>
          <cell r="B409" t="str">
            <v>れんが積[く体張付]</v>
          </cell>
          <cell r="C409" t="str">
            <v>普通れんが・半枚積み・片面化粧目地・ﾓﾙﾀﾙ共</v>
          </cell>
          <cell r="D409" t="str">
            <v>㎡</v>
          </cell>
          <cell r="E409">
            <v>17200</v>
          </cell>
          <cell r="G409" t="str">
            <v>Ｐ56</v>
          </cell>
        </row>
        <row r="410">
          <cell r="A410">
            <v>251841</v>
          </cell>
          <cell r="B410" t="str">
            <v>れんが積[く体張付]</v>
          </cell>
          <cell r="C410" t="str">
            <v>普通れんが・1枚積み・化粧目地無・ﾓﾙﾀﾙ共</v>
          </cell>
          <cell r="D410" t="str">
            <v>㎡</v>
          </cell>
          <cell r="E410">
            <v>26700</v>
          </cell>
          <cell r="G410" t="str">
            <v>Ｐ56</v>
          </cell>
        </row>
        <row r="411">
          <cell r="A411">
            <v>251842</v>
          </cell>
          <cell r="B411" t="str">
            <v>れんが積[く体張付]</v>
          </cell>
          <cell r="C411" t="str">
            <v>普通れんが・1枚積み・片面化粧目地・ﾓﾙﾀﾙ共</v>
          </cell>
          <cell r="D411" t="str">
            <v>㎡</v>
          </cell>
          <cell r="E411">
            <v>29800</v>
          </cell>
          <cell r="G411" t="str">
            <v>Ｐ56</v>
          </cell>
        </row>
        <row r="412">
          <cell r="A412">
            <v>251851</v>
          </cell>
          <cell r="B412" t="str">
            <v>れんが積[く体張付]</v>
          </cell>
          <cell r="C412" t="str">
            <v>焼過れんが・半枚積み・化粧目地無・ﾓﾙﾀﾙ共</v>
          </cell>
          <cell r="D412" t="str">
            <v>㎡</v>
          </cell>
          <cell r="E412">
            <v>14800</v>
          </cell>
          <cell r="G412" t="str">
            <v>Ｐ56</v>
          </cell>
        </row>
        <row r="413">
          <cell r="A413">
            <v>251852</v>
          </cell>
          <cell r="B413" t="str">
            <v>れんが積[く体張付]</v>
          </cell>
          <cell r="C413" t="str">
            <v>焼過れんが・半枚積み・片面化粧目地・ﾓﾙﾀﾙ共</v>
          </cell>
          <cell r="D413" t="str">
            <v>㎡</v>
          </cell>
          <cell r="E413">
            <v>18000</v>
          </cell>
          <cell r="G413" t="str">
            <v>Ｐ56</v>
          </cell>
        </row>
        <row r="414">
          <cell r="A414">
            <v>251861</v>
          </cell>
          <cell r="B414" t="str">
            <v>れんが積[く体張付]</v>
          </cell>
          <cell r="C414" t="str">
            <v>焼過れんが・1枚積み・化粧目地無・ﾓﾙﾀﾙ共</v>
          </cell>
          <cell r="D414" t="str">
            <v>㎡</v>
          </cell>
          <cell r="E414">
            <v>28200</v>
          </cell>
          <cell r="G414" t="str">
            <v>Ｐ56</v>
          </cell>
        </row>
        <row r="415">
          <cell r="A415">
            <v>251862</v>
          </cell>
          <cell r="B415" t="str">
            <v>れんが積[く体張付]</v>
          </cell>
          <cell r="C415" t="str">
            <v>焼過れんが・1枚積み・片面化粧目地・ﾓﾙﾀﾙ共</v>
          </cell>
          <cell r="D415" t="str">
            <v>㎡</v>
          </cell>
          <cell r="E415">
            <v>31300</v>
          </cell>
          <cell r="G415" t="str">
            <v>Ｐ56</v>
          </cell>
        </row>
        <row r="416">
          <cell r="A416">
            <v>251871</v>
          </cell>
          <cell r="B416" t="str">
            <v>ALC板</v>
          </cell>
          <cell r="C416" t="str">
            <v>屋根・厚50・取付金物･目地鉄筋・ﾓﾙﾀﾙ共</v>
          </cell>
          <cell r="D416" t="str">
            <v>㎡</v>
          </cell>
          <cell r="E416">
            <v>3680</v>
          </cell>
          <cell r="G416" t="str">
            <v>Ｐ56</v>
          </cell>
        </row>
        <row r="417">
          <cell r="A417">
            <v>251872</v>
          </cell>
          <cell r="B417" t="str">
            <v>ALC板</v>
          </cell>
          <cell r="C417" t="str">
            <v>壁・厚50・取付金物･目地鉄筋・ﾓﾙﾀﾙ共</v>
          </cell>
          <cell r="D417" t="str">
            <v>㎡</v>
          </cell>
          <cell r="E417">
            <v>4480</v>
          </cell>
          <cell r="G417" t="str">
            <v>Ｐ56</v>
          </cell>
        </row>
        <row r="418">
          <cell r="A418">
            <v>251881</v>
          </cell>
          <cell r="B418" t="str">
            <v>床下換気孔ﾌﾞﾛｯｸ</v>
          </cell>
          <cell r="C418" t="str">
            <v>普及ﾀｲﾌﾟ</v>
          </cell>
          <cell r="D418" t="str">
            <v>ヶ所</v>
          </cell>
          <cell r="E418">
            <v>670</v>
          </cell>
          <cell r="G418" t="str">
            <v>Ｐ56</v>
          </cell>
        </row>
        <row r="419">
          <cell r="A419">
            <v>251891</v>
          </cell>
          <cell r="B419" t="str">
            <v>花型ブロック積</v>
          </cell>
          <cell r="C419" t="str">
            <v>100×190×190・角型1/2直角型</v>
          </cell>
          <cell r="D419" t="str">
            <v>㎡</v>
          </cell>
          <cell r="E419">
            <v>9540</v>
          </cell>
          <cell r="G419" t="str">
            <v>Ｐ57</v>
          </cell>
        </row>
        <row r="420">
          <cell r="A420">
            <v>251892</v>
          </cell>
          <cell r="B420" t="str">
            <v>花型ブロック積</v>
          </cell>
          <cell r="C420" t="str">
            <v>100×190×390・角型（Aタイプ）</v>
          </cell>
          <cell r="D420" t="str">
            <v>㎡</v>
          </cell>
          <cell r="E420">
            <v>6580</v>
          </cell>
          <cell r="G420" t="str">
            <v>Ｐ57</v>
          </cell>
        </row>
        <row r="421">
          <cell r="A421">
            <v>251901</v>
          </cell>
          <cell r="B421" t="str">
            <v>断熱ﾌﾞﾛｯｸ敷き</v>
          </cell>
          <cell r="C421" t="str">
            <v>100×190×390・角型（Aタイプ）</v>
          </cell>
          <cell r="D421" t="str">
            <v>㎡</v>
          </cell>
          <cell r="E421">
            <v>7150</v>
          </cell>
          <cell r="G421" t="str">
            <v>Ｐ57</v>
          </cell>
        </row>
        <row r="422">
          <cell r="A422" t="str">
            <v>防水工事</v>
          </cell>
        </row>
        <row r="423">
          <cell r="A423">
            <v>252001</v>
          </cell>
          <cell r="B423" t="str">
            <v>塩ビｼｰﾄ</v>
          </cell>
          <cell r="C423" t="str">
            <v>ﾊｲﾄﾝﾄﾝ程度</v>
          </cell>
          <cell r="D423" t="str">
            <v>㎡</v>
          </cell>
          <cell r="E423">
            <v>320</v>
          </cell>
          <cell r="G423" t="str">
            <v>Ｐ58</v>
          </cell>
        </row>
        <row r="424">
          <cell r="A424">
            <v>252011</v>
          </cell>
          <cell r="B424" t="str">
            <v>ｱｽﾌｧﾙﾄﾌｪﾙﾄ</v>
          </cell>
          <cell r="C424" t="str">
            <v>17kg品</v>
          </cell>
          <cell r="D424" t="str">
            <v>㎡</v>
          </cell>
          <cell r="E424">
            <v>330</v>
          </cell>
          <cell r="G424" t="str">
            <v>Ｐ58</v>
          </cell>
        </row>
        <row r="425">
          <cell r="A425">
            <v>252012</v>
          </cell>
          <cell r="B425" t="str">
            <v>ｱｽﾌｧﾙﾄﾌｪﾙﾄ</v>
          </cell>
          <cell r="C425" t="str">
            <v>430（旧20ｋｇ品)</v>
          </cell>
          <cell r="D425" t="str">
            <v>㎡</v>
          </cell>
          <cell r="E425">
            <v>350</v>
          </cell>
          <cell r="G425" t="str">
            <v>Ｐ58</v>
          </cell>
        </row>
        <row r="426">
          <cell r="A426">
            <v>252013</v>
          </cell>
          <cell r="B426" t="str">
            <v>ｱｽﾌｧﾙﾄﾌｪﾙﾄ</v>
          </cell>
          <cell r="C426" t="str">
            <v>650（旧30ｋｇ品)</v>
          </cell>
          <cell r="D426" t="str">
            <v>㎡</v>
          </cell>
          <cell r="E426">
            <v>410</v>
          </cell>
          <cell r="G426" t="str">
            <v>Ｐ58</v>
          </cell>
        </row>
        <row r="427">
          <cell r="A427">
            <v>252021</v>
          </cell>
          <cell r="B427" t="str">
            <v>ｱｽﾌｧﾙﾄﾙｰﾌｨﾝｸﾞ</v>
          </cell>
          <cell r="C427" t="str">
            <v>940（旧22ｋｇ品)</v>
          </cell>
          <cell r="D427" t="str">
            <v>㎡</v>
          </cell>
          <cell r="E427">
            <v>380</v>
          </cell>
          <cell r="G427" t="str">
            <v>Ｐ58</v>
          </cell>
        </row>
        <row r="428">
          <cell r="A428">
            <v>252111</v>
          </cell>
          <cell r="B428" t="str">
            <v>ｱｽﾌｧﾙﾄ防水</v>
          </cell>
          <cell r="C428" t="str">
            <v>保護防水層・密着工法・A-2･平面</v>
          </cell>
          <cell r="D428" t="str">
            <v>㎡</v>
          </cell>
          <cell r="E428">
            <v>3410</v>
          </cell>
          <cell r="G428" t="str">
            <v>Ｐ58</v>
          </cell>
        </row>
        <row r="429">
          <cell r="A429">
            <v>252112</v>
          </cell>
          <cell r="B429" t="str">
            <v>ｱｽﾌｧﾙﾄ防水</v>
          </cell>
          <cell r="C429" t="str">
            <v>保護防水層・密着工法・A-2･立上がり</v>
          </cell>
          <cell r="D429" t="str">
            <v>㎡</v>
          </cell>
          <cell r="E429">
            <v>4830</v>
          </cell>
          <cell r="G429" t="str">
            <v>Ｐ58</v>
          </cell>
        </row>
        <row r="430">
          <cell r="A430">
            <v>252113</v>
          </cell>
          <cell r="B430" t="str">
            <v>ｱｽﾌｧﾙﾄ防水</v>
          </cell>
          <cell r="C430" t="str">
            <v>保護防水層・密着工法A-2･平面・ならしﾓﾙﾀﾙ共</v>
          </cell>
          <cell r="D430" t="str">
            <v>㎡</v>
          </cell>
          <cell r="E430">
            <v>5380</v>
          </cell>
          <cell r="G430" t="str">
            <v>Ｐ58</v>
          </cell>
        </row>
        <row r="431">
          <cell r="A431">
            <v>252114</v>
          </cell>
          <cell r="B431" t="str">
            <v>ｱｽﾌｧﾙﾄ防水</v>
          </cell>
          <cell r="C431" t="str">
            <v>保護防水層・密着工法A-2･立上・ならしﾓﾙﾀﾙ共</v>
          </cell>
          <cell r="D431" t="str">
            <v>㎡</v>
          </cell>
          <cell r="E431">
            <v>9490</v>
          </cell>
          <cell r="G431" t="str">
            <v>Ｐ58</v>
          </cell>
        </row>
        <row r="432">
          <cell r="A432">
            <v>252121</v>
          </cell>
          <cell r="B432" t="str">
            <v>ｱｽﾌｧﾙﾄ防水</v>
          </cell>
          <cell r="C432" t="str">
            <v>保護防水層・絶縁工法・B-2･平面</v>
          </cell>
          <cell r="D432" t="str">
            <v>㎡</v>
          </cell>
          <cell r="E432">
            <v>4120</v>
          </cell>
          <cell r="G432" t="str">
            <v>Ｐ58</v>
          </cell>
        </row>
        <row r="433">
          <cell r="A433">
            <v>252122</v>
          </cell>
          <cell r="B433" t="str">
            <v>ｱｽﾌｧﾙﾄ防水</v>
          </cell>
          <cell r="C433" t="str">
            <v>保護防水層・絶縁工法・B-2･立上がり</v>
          </cell>
          <cell r="D433" t="str">
            <v>㎡</v>
          </cell>
          <cell r="E433">
            <v>5940</v>
          </cell>
          <cell r="G433" t="str">
            <v>Ｐ58</v>
          </cell>
        </row>
        <row r="434">
          <cell r="A434">
            <v>252123</v>
          </cell>
          <cell r="B434" t="str">
            <v>ｱｽﾌｧﾙﾄ防水</v>
          </cell>
          <cell r="C434" t="str">
            <v>保護防水層・絶縁工法B-2･平面・ならしﾓﾙﾀﾙ共</v>
          </cell>
          <cell r="D434" t="str">
            <v>㎡</v>
          </cell>
          <cell r="E434">
            <v>6090</v>
          </cell>
          <cell r="G434" t="str">
            <v>Ｐ58</v>
          </cell>
        </row>
        <row r="435">
          <cell r="A435">
            <v>252124</v>
          </cell>
          <cell r="B435" t="str">
            <v>ｱｽﾌｧﾙﾄ防水</v>
          </cell>
          <cell r="C435" t="str">
            <v>保護防水層・絶縁工法B-2･立上・ならしﾓﾙﾀﾙ共</v>
          </cell>
          <cell r="D435" t="str">
            <v>㎡</v>
          </cell>
          <cell r="E435">
            <v>10600</v>
          </cell>
          <cell r="G435" t="str">
            <v>Ｐ58</v>
          </cell>
        </row>
        <row r="436">
          <cell r="A436">
            <v>252131</v>
          </cell>
          <cell r="B436" t="str">
            <v>ｱｽﾌｧﾙﾄ防水</v>
          </cell>
          <cell r="C436" t="str">
            <v>露出防水層・密着工法・C-2･平面</v>
          </cell>
          <cell r="D436" t="str">
            <v>㎡</v>
          </cell>
          <cell r="E436">
            <v>3680</v>
          </cell>
          <cell r="G436" t="str">
            <v>Ｐ58</v>
          </cell>
        </row>
        <row r="437">
          <cell r="A437">
            <v>252132</v>
          </cell>
          <cell r="B437" t="str">
            <v>ｱｽﾌｧﾙﾄ防水</v>
          </cell>
          <cell r="C437" t="str">
            <v>露出防水層・密着工法・C-2･立上がり</v>
          </cell>
          <cell r="D437" t="str">
            <v>㎡</v>
          </cell>
          <cell r="E437">
            <v>5460</v>
          </cell>
          <cell r="G437" t="str">
            <v>Ｐ58</v>
          </cell>
        </row>
        <row r="438">
          <cell r="A438">
            <v>252133</v>
          </cell>
          <cell r="B438" t="str">
            <v>ｱｽﾌｧﾙﾄ防水</v>
          </cell>
          <cell r="C438" t="str">
            <v>露出防水層・密着工法C-2･平面・ならしﾓﾙﾀﾙ共</v>
          </cell>
          <cell r="D438" t="str">
            <v>㎡</v>
          </cell>
          <cell r="E438">
            <v>5650</v>
          </cell>
          <cell r="G438" t="str">
            <v>Ｐ58</v>
          </cell>
        </row>
        <row r="439">
          <cell r="A439">
            <v>252134</v>
          </cell>
          <cell r="B439" t="str">
            <v>ｱｽﾌｧﾙﾄ防水</v>
          </cell>
          <cell r="C439" t="str">
            <v>露出防水層・密着工法C-2･立上・ならしﾓﾙﾀﾙ共</v>
          </cell>
          <cell r="D439" t="str">
            <v>㎡</v>
          </cell>
          <cell r="E439">
            <v>10100</v>
          </cell>
          <cell r="G439" t="str">
            <v>Ｐ58</v>
          </cell>
        </row>
        <row r="440">
          <cell r="A440">
            <v>252141</v>
          </cell>
          <cell r="B440" t="str">
            <v>ｱｽﾌｧﾙﾄ防水</v>
          </cell>
          <cell r="C440" t="str">
            <v>露出防水層・絶縁工法・D-2･平面</v>
          </cell>
          <cell r="D440" t="str">
            <v>㎡</v>
          </cell>
          <cell r="E440">
            <v>4190</v>
          </cell>
          <cell r="G440" t="str">
            <v>Ｐ58</v>
          </cell>
        </row>
        <row r="441">
          <cell r="A441">
            <v>252142</v>
          </cell>
          <cell r="B441" t="str">
            <v>ｱｽﾌｧﾙﾄ防水</v>
          </cell>
          <cell r="C441" t="str">
            <v>露出防水層・絶縁工法・D-2･立上がり</v>
          </cell>
          <cell r="D441" t="str">
            <v>㎡</v>
          </cell>
          <cell r="E441">
            <v>6550</v>
          </cell>
          <cell r="G441" t="str">
            <v>Ｐ58</v>
          </cell>
        </row>
        <row r="442">
          <cell r="A442">
            <v>252143</v>
          </cell>
          <cell r="B442" t="str">
            <v>ｱｽﾌｧﾙﾄ防水</v>
          </cell>
          <cell r="C442" t="str">
            <v>露出防水層・絶縁工法D-2･平面・ならしﾓﾙﾀﾙ共</v>
          </cell>
          <cell r="D442" t="str">
            <v>㎡</v>
          </cell>
          <cell r="E442">
            <v>6160</v>
          </cell>
          <cell r="G442" t="str">
            <v>Ｐ58</v>
          </cell>
        </row>
        <row r="443">
          <cell r="A443">
            <v>252144</v>
          </cell>
          <cell r="B443" t="str">
            <v>ｱｽﾌｧﾙﾄ防水</v>
          </cell>
          <cell r="C443" t="str">
            <v>絶縁防水層・絶縁工法D-2･立上・ならしﾓﾙﾀﾙ共</v>
          </cell>
          <cell r="D443" t="str">
            <v>㎡</v>
          </cell>
          <cell r="E443">
            <v>11200</v>
          </cell>
          <cell r="G443" t="str">
            <v>Ｐ58</v>
          </cell>
        </row>
        <row r="444">
          <cell r="A444">
            <v>252145</v>
          </cell>
          <cell r="B444" t="str">
            <v>ｱｽﾌｧﾙﾄ防水</v>
          </cell>
          <cell r="C444" t="str">
            <v>E-1</v>
          </cell>
          <cell r="D444" t="str">
            <v>㎡</v>
          </cell>
          <cell r="E444">
            <v>3020</v>
          </cell>
          <cell r="G444" t="str">
            <v>Ｐ58</v>
          </cell>
        </row>
        <row r="445">
          <cell r="A445">
            <v>252146</v>
          </cell>
          <cell r="B445" t="str">
            <v>ｱｽﾌｧﾙﾄ防水</v>
          </cell>
          <cell r="C445" t="str">
            <v>E-2</v>
          </cell>
          <cell r="D445" t="str">
            <v>㎡</v>
          </cell>
          <cell r="E445">
            <v>2370</v>
          </cell>
          <cell r="G445" t="str">
            <v>Ｐ58</v>
          </cell>
        </row>
        <row r="446">
          <cell r="A446">
            <v>252147</v>
          </cell>
          <cell r="B446" t="str">
            <v>ｱｽﾌｧﾙﾄ防水</v>
          </cell>
          <cell r="C446" t="str">
            <v>ID-20・田島ﾙｰﾌｨﾝｸﾞ</v>
          </cell>
          <cell r="D446" t="str">
            <v>㎡</v>
          </cell>
          <cell r="E446">
            <v>2540</v>
          </cell>
          <cell r="G446" t="str">
            <v>Ｐ58</v>
          </cell>
        </row>
        <row r="447">
          <cell r="A447">
            <v>252201</v>
          </cell>
          <cell r="B447" t="str">
            <v>ｼｰﾄ防水</v>
          </cell>
          <cell r="C447" t="str">
            <v>軽歩行用・厚1mm</v>
          </cell>
          <cell r="D447" t="str">
            <v>㎡</v>
          </cell>
          <cell r="E447">
            <v>2270</v>
          </cell>
          <cell r="G447" t="str">
            <v>Ｐ58</v>
          </cell>
        </row>
        <row r="448">
          <cell r="A448">
            <v>252202</v>
          </cell>
          <cell r="B448" t="str">
            <v>ｼｰﾄ防水</v>
          </cell>
          <cell r="C448" t="str">
            <v>軽歩行用・厚2mm</v>
          </cell>
          <cell r="D448" t="str">
            <v>㎡</v>
          </cell>
          <cell r="E448">
            <v>2830</v>
          </cell>
          <cell r="G448" t="str">
            <v>Ｐ58</v>
          </cell>
        </row>
        <row r="449">
          <cell r="A449">
            <v>252203</v>
          </cell>
          <cell r="B449" t="str">
            <v>ｼｰﾄ防水</v>
          </cell>
          <cell r="C449" t="str">
            <v>非歩行用・厚1mm</v>
          </cell>
          <cell r="D449" t="str">
            <v>㎡</v>
          </cell>
          <cell r="E449">
            <v>3050</v>
          </cell>
          <cell r="G449" t="str">
            <v>P59</v>
          </cell>
        </row>
        <row r="450">
          <cell r="A450">
            <v>252204</v>
          </cell>
          <cell r="B450" t="str">
            <v>ｼｰﾄ防水</v>
          </cell>
          <cell r="C450" t="str">
            <v>非歩行用・厚2mm</v>
          </cell>
          <cell r="D450" t="str">
            <v>㎡</v>
          </cell>
          <cell r="E450">
            <v>3490</v>
          </cell>
          <cell r="G450" t="str">
            <v>P59</v>
          </cell>
        </row>
        <row r="451">
          <cell r="A451">
            <v>252205</v>
          </cell>
          <cell r="B451" t="str">
            <v>ｼｰﾄ防水</v>
          </cell>
          <cell r="C451" t="str">
            <v>軽歩行用・厚1mm・ならしﾓﾙﾀﾙ共</v>
          </cell>
          <cell r="D451" t="str">
            <v>㎡</v>
          </cell>
          <cell r="E451">
            <v>4240</v>
          </cell>
          <cell r="G451" t="str">
            <v>P59</v>
          </cell>
        </row>
        <row r="452">
          <cell r="A452">
            <v>252206</v>
          </cell>
          <cell r="B452" t="str">
            <v>ｼｰﾄ防水</v>
          </cell>
          <cell r="C452" t="str">
            <v>軽歩行用・厚2mm・ならしﾓﾙﾀﾙ共</v>
          </cell>
          <cell r="D452" t="str">
            <v>㎡</v>
          </cell>
          <cell r="E452">
            <v>4800</v>
          </cell>
          <cell r="G452" t="str">
            <v>P59</v>
          </cell>
        </row>
        <row r="453">
          <cell r="A453">
            <v>252207</v>
          </cell>
          <cell r="B453" t="str">
            <v>ｼｰﾄ防水</v>
          </cell>
          <cell r="C453" t="str">
            <v>非歩行用・厚1mm・ならしﾓﾙﾀﾙ共</v>
          </cell>
          <cell r="D453" t="str">
            <v>㎡</v>
          </cell>
          <cell r="E453">
            <v>5020</v>
          </cell>
          <cell r="G453" t="str">
            <v>P59</v>
          </cell>
        </row>
        <row r="454">
          <cell r="A454">
            <v>252208</v>
          </cell>
          <cell r="B454" t="str">
            <v>ｼｰﾄ防水</v>
          </cell>
          <cell r="C454" t="str">
            <v>非歩行用・厚2mm・ならしﾓﾙﾀﾙ共</v>
          </cell>
          <cell r="D454" t="str">
            <v>㎡</v>
          </cell>
          <cell r="E454">
            <v>5460</v>
          </cell>
          <cell r="G454" t="str">
            <v>P59</v>
          </cell>
        </row>
        <row r="455">
          <cell r="A455">
            <v>252301</v>
          </cell>
          <cell r="B455" t="str">
            <v>ﾓﾙﾀﾙ防水</v>
          </cell>
          <cell r="C455" t="str">
            <v>ｳｫｰﾀｲﾄB-1（屋上）</v>
          </cell>
          <cell r="D455" t="str">
            <v>㎡</v>
          </cell>
          <cell r="E455">
            <v>3980</v>
          </cell>
          <cell r="G455" t="str">
            <v>P59</v>
          </cell>
        </row>
        <row r="456">
          <cell r="A456">
            <v>252302</v>
          </cell>
          <cell r="B456" t="str">
            <v>ﾓﾙﾀﾙ防水</v>
          </cell>
          <cell r="C456" t="str">
            <v>ｳｫｰﾀｲﾄB-2（地下）</v>
          </cell>
          <cell r="D456" t="str">
            <v>㎡</v>
          </cell>
          <cell r="E456">
            <v>3300</v>
          </cell>
          <cell r="G456" t="str">
            <v>P59</v>
          </cell>
        </row>
        <row r="457">
          <cell r="A457">
            <v>252401</v>
          </cell>
          <cell r="B457" t="str">
            <v>ｼｰﾘﾝｸﾞ防水</v>
          </cell>
          <cell r="C457" t="str">
            <v>ｱｸﾘﾙ・10×10</v>
          </cell>
          <cell r="D457" t="str">
            <v>m</v>
          </cell>
          <cell r="E457">
            <v>660</v>
          </cell>
          <cell r="G457" t="str">
            <v>P59</v>
          </cell>
        </row>
        <row r="458">
          <cell r="A458">
            <v>252402</v>
          </cell>
          <cell r="B458" t="str">
            <v>ｼｰﾘﾝｸﾞ防水</v>
          </cell>
          <cell r="C458" t="str">
            <v>油性・10×10</v>
          </cell>
          <cell r="D458" t="str">
            <v>m</v>
          </cell>
          <cell r="E458">
            <v>650</v>
          </cell>
          <cell r="G458" t="str">
            <v>P59</v>
          </cell>
        </row>
        <row r="459">
          <cell r="A459">
            <v>252403</v>
          </cell>
          <cell r="B459" t="str">
            <v>ｼｰﾘﾝｸﾞ防水</v>
          </cell>
          <cell r="C459" t="str">
            <v>ﾎﾟﾘｻﾙﾌｧｲﾄﾞ・10×10</v>
          </cell>
          <cell r="D459" t="str">
            <v>m</v>
          </cell>
          <cell r="E459">
            <v>820</v>
          </cell>
          <cell r="G459" t="str">
            <v>P59</v>
          </cell>
        </row>
        <row r="460">
          <cell r="A460">
            <v>252501</v>
          </cell>
          <cell r="B460" t="str">
            <v>塗膜防水</v>
          </cell>
          <cell r="C460" t="str">
            <v>厚3mm・ﾛﾊﾞｽｺｰﾄT程度</v>
          </cell>
          <cell r="D460" t="str">
            <v>㎡</v>
          </cell>
          <cell r="E460">
            <v>3650</v>
          </cell>
          <cell r="G460" t="str">
            <v>P59</v>
          </cell>
        </row>
        <row r="461">
          <cell r="A461">
            <v>252511</v>
          </cell>
          <cell r="B461" t="str">
            <v>ｼｰﾄ防水</v>
          </cell>
          <cell r="C461" t="str">
            <v>厚1.2mm・保護仕上げ</v>
          </cell>
          <cell r="D461" t="str">
            <v>㎡</v>
          </cell>
          <cell r="E461">
            <v>3840</v>
          </cell>
          <cell r="G461" t="str">
            <v>P59</v>
          </cell>
        </row>
        <row r="462">
          <cell r="A462">
            <v>252512</v>
          </cell>
          <cell r="B462" t="str">
            <v>ｼｰﾄ防水</v>
          </cell>
          <cell r="C462" t="str">
            <v>厚1.0mm</v>
          </cell>
          <cell r="D462" t="str">
            <v>㎡</v>
          </cell>
          <cell r="E462">
            <v>3430</v>
          </cell>
          <cell r="G462" t="str">
            <v>P59</v>
          </cell>
        </row>
        <row r="463">
          <cell r="A463">
            <v>252513</v>
          </cell>
          <cell r="B463" t="str">
            <v>ｼｰﾄ防水</v>
          </cell>
          <cell r="C463" t="str">
            <v>厚2.0mm・露出防水</v>
          </cell>
          <cell r="D463" t="str">
            <v>㎡</v>
          </cell>
          <cell r="E463">
            <v>4050</v>
          </cell>
          <cell r="G463" t="str">
            <v>P59</v>
          </cell>
        </row>
        <row r="464">
          <cell r="A464">
            <v>252521</v>
          </cell>
          <cell r="B464" t="str">
            <v>塗膜防水</v>
          </cell>
          <cell r="C464" t="str">
            <v>非歩行用・厚3.5mm</v>
          </cell>
          <cell r="D464" t="str">
            <v>㎡</v>
          </cell>
          <cell r="E464">
            <v>3650</v>
          </cell>
          <cell r="G464" t="str">
            <v>P59</v>
          </cell>
        </row>
        <row r="465">
          <cell r="A465">
            <v>252522</v>
          </cell>
          <cell r="B465" t="str">
            <v>塗膜防水</v>
          </cell>
          <cell r="C465" t="str">
            <v>歩行用・厚5.0mm</v>
          </cell>
          <cell r="D465" t="str">
            <v>㎡</v>
          </cell>
          <cell r="E465">
            <v>5670</v>
          </cell>
          <cell r="G465" t="str">
            <v>P59</v>
          </cell>
        </row>
        <row r="466">
          <cell r="A466">
            <v>252523</v>
          </cell>
          <cell r="B466" t="str">
            <v>塗膜防水</v>
          </cell>
          <cell r="C466" t="str">
            <v>ﾏﾅﾀｲﾄ・A工法</v>
          </cell>
          <cell r="D466" t="str">
            <v>㎡</v>
          </cell>
          <cell r="E466">
            <v>3650</v>
          </cell>
          <cell r="G466" t="str">
            <v>P59</v>
          </cell>
        </row>
        <row r="467">
          <cell r="A467">
            <v>252524</v>
          </cell>
          <cell r="B467" t="str">
            <v>塗膜防水</v>
          </cell>
          <cell r="C467" t="str">
            <v>ﾏﾅﾀｲﾄ・B工法</v>
          </cell>
          <cell r="D467" t="str">
            <v>㎡</v>
          </cell>
          <cell r="E467">
            <v>3650</v>
          </cell>
          <cell r="G467" t="str">
            <v>P59</v>
          </cell>
        </row>
        <row r="468">
          <cell r="A468">
            <v>252525</v>
          </cell>
          <cell r="B468" t="str">
            <v>塗膜防水</v>
          </cell>
          <cell r="C468" t="str">
            <v>ﾏﾅﾀｲﾄ・C工法</v>
          </cell>
          <cell r="D468" t="str">
            <v>㎡</v>
          </cell>
          <cell r="E468">
            <v>3650</v>
          </cell>
          <cell r="G468" t="str">
            <v>P59</v>
          </cell>
        </row>
        <row r="469">
          <cell r="A469" t="str">
            <v>屋根工事</v>
          </cell>
        </row>
        <row r="470">
          <cell r="A470">
            <v>253001</v>
          </cell>
          <cell r="B470" t="str">
            <v>木毛ｾﾒﾝﾄ板</v>
          </cell>
          <cell r="C470" t="str">
            <v>厚25</v>
          </cell>
          <cell r="D470" t="str">
            <v>㎡</v>
          </cell>
          <cell r="E470">
            <v>2000</v>
          </cell>
          <cell r="G470" t="str">
            <v>P60</v>
          </cell>
        </row>
        <row r="471">
          <cell r="A471">
            <v>253002</v>
          </cell>
          <cell r="B471" t="str">
            <v>木毛ｾﾒﾝﾄ板</v>
          </cell>
          <cell r="C471" t="str">
            <v>厚20</v>
          </cell>
          <cell r="D471" t="str">
            <v>㎡</v>
          </cell>
          <cell r="E471">
            <v>1850</v>
          </cell>
          <cell r="G471" t="str">
            <v>P60</v>
          </cell>
        </row>
        <row r="472">
          <cell r="A472">
            <v>253003</v>
          </cell>
          <cell r="B472" t="str">
            <v>こけら葺</v>
          </cell>
          <cell r="C472" t="str">
            <v>ｺﾛｼｰﾄ程度</v>
          </cell>
          <cell r="D472" t="str">
            <v>㎡</v>
          </cell>
          <cell r="E472">
            <v>780</v>
          </cell>
          <cell r="G472" t="str">
            <v>P60</v>
          </cell>
        </row>
        <row r="473">
          <cell r="A473">
            <v>253011</v>
          </cell>
          <cell r="B473" t="str">
            <v>ｶﾗｰ鉄板瓦棒葺</v>
          </cell>
          <cell r="C473" t="str">
            <v>厚0.35・標準役物含む・下地別途</v>
          </cell>
          <cell r="D473" t="str">
            <v>㎡</v>
          </cell>
          <cell r="E473">
            <v>3450</v>
          </cell>
          <cell r="G473" t="str">
            <v>P60</v>
          </cell>
        </row>
        <row r="474">
          <cell r="A474">
            <v>253012</v>
          </cell>
          <cell r="B474" t="str">
            <v>ｶﾗｰ鉄板瓦棒葺</v>
          </cell>
          <cell r="C474" t="str">
            <v>厚0.4・標準役物含む・下地別途</v>
          </cell>
          <cell r="D474" t="str">
            <v>㎡</v>
          </cell>
          <cell r="E474">
            <v>3600</v>
          </cell>
          <cell r="G474" t="str">
            <v>P60</v>
          </cell>
        </row>
        <row r="475">
          <cell r="A475">
            <v>253013</v>
          </cell>
          <cell r="B475" t="str">
            <v>銅板瓦棒葺</v>
          </cell>
          <cell r="C475" t="str">
            <v>厚0.4・役物・下地別途</v>
          </cell>
          <cell r="D475" t="str">
            <v>㎡</v>
          </cell>
          <cell r="E475">
            <v>5810</v>
          </cell>
          <cell r="G475" t="str">
            <v>P60</v>
          </cell>
        </row>
        <row r="476">
          <cell r="A476">
            <v>253014</v>
          </cell>
          <cell r="B476" t="str">
            <v>ｶﾗｰ鉄板瓦棒葺</v>
          </cell>
          <cell r="C476" t="str">
            <v>厚0.35・小屋組木造・野地板ﾗﾜﾝ厚12</v>
          </cell>
          <cell r="D476" t="str">
            <v>㎡</v>
          </cell>
          <cell r="E476">
            <v>16900</v>
          </cell>
          <cell r="G476" t="str">
            <v>P60</v>
          </cell>
        </row>
        <row r="477">
          <cell r="A477">
            <v>253015</v>
          </cell>
          <cell r="B477" t="str">
            <v>ｶﾗｰ鉄板瓦棒葺</v>
          </cell>
          <cell r="C477" t="str">
            <v>厚0.4・小屋組木造・野地板ﾗﾜﾝ厚12</v>
          </cell>
          <cell r="D477" t="str">
            <v>㎡</v>
          </cell>
          <cell r="E477">
            <v>17000</v>
          </cell>
          <cell r="G477" t="str">
            <v>P60</v>
          </cell>
        </row>
        <row r="478">
          <cell r="A478">
            <v>253016</v>
          </cell>
          <cell r="B478" t="str">
            <v>銅板瓦棒葺</v>
          </cell>
          <cell r="C478" t="str">
            <v>厚0.4・小屋組木造・野地板ﾗﾜﾝ厚12</v>
          </cell>
          <cell r="D478" t="str">
            <v>㎡</v>
          </cell>
          <cell r="E478">
            <v>19200</v>
          </cell>
          <cell r="G478" t="str">
            <v>P60</v>
          </cell>
        </row>
        <row r="479">
          <cell r="A479">
            <v>253017</v>
          </cell>
          <cell r="B479" t="str">
            <v>ｶﾗｰ鉄板瓦棒葺</v>
          </cell>
          <cell r="C479" t="str">
            <v>厚0.35・木毛ｾﾒﾝﾄ板ｱｽﾌｧﾙﾄﾙｰﾌｨﾝｸﾞ</v>
          </cell>
          <cell r="D479" t="str">
            <v>㎡</v>
          </cell>
          <cell r="E479">
            <v>5770</v>
          </cell>
          <cell r="G479" t="str">
            <v>P60</v>
          </cell>
        </row>
        <row r="480">
          <cell r="A480">
            <v>253018</v>
          </cell>
          <cell r="B480" t="str">
            <v>ｶﾗｰ鉄板瓦棒葺</v>
          </cell>
          <cell r="C480" t="str">
            <v>厚0.4・木毛ｾﾒﾝﾄ板ｱｽﾌｧﾙﾄﾙｰﾌｨﾝｸﾞ</v>
          </cell>
          <cell r="D480" t="str">
            <v>㎡</v>
          </cell>
          <cell r="E480">
            <v>5920</v>
          </cell>
          <cell r="G480" t="str">
            <v>P60</v>
          </cell>
        </row>
        <row r="481">
          <cell r="A481">
            <v>253019</v>
          </cell>
          <cell r="B481" t="str">
            <v>銅板瓦棒葺</v>
          </cell>
          <cell r="C481" t="str">
            <v>厚0.4・木毛ｾﾒﾝﾄ板ｱｽﾌｧﾙﾄﾙｰﾌｨﾝｸﾞ</v>
          </cell>
          <cell r="D481" t="str">
            <v>㎡</v>
          </cell>
          <cell r="E481">
            <v>8130</v>
          </cell>
          <cell r="G481" t="str">
            <v>P60</v>
          </cell>
        </row>
        <row r="482">
          <cell r="A482">
            <v>253021</v>
          </cell>
          <cell r="B482" t="str">
            <v>ｶﾗｰ鉄板平板葺</v>
          </cell>
          <cell r="C482" t="str">
            <v>厚0.4・四つ切り・一文字・役物・下地別途</v>
          </cell>
          <cell r="D482" t="str">
            <v>㎡</v>
          </cell>
          <cell r="E482">
            <v>3290</v>
          </cell>
          <cell r="G482" t="str">
            <v>P60</v>
          </cell>
        </row>
        <row r="483">
          <cell r="A483">
            <v>253022</v>
          </cell>
          <cell r="B483" t="str">
            <v>銅板平板瓦棒葺</v>
          </cell>
          <cell r="C483" t="str">
            <v>厚0.3・四つ切り・一文字・役物・下地別途</v>
          </cell>
          <cell r="D483" t="str">
            <v>㎡</v>
          </cell>
          <cell r="E483">
            <v>11400</v>
          </cell>
          <cell r="G483" t="str">
            <v>P60</v>
          </cell>
        </row>
        <row r="484">
          <cell r="A484">
            <v>253023</v>
          </cell>
          <cell r="B484" t="str">
            <v>ｶﾗｰ鉄板平板葺</v>
          </cell>
          <cell r="C484" t="str">
            <v>厚0.4・小屋組木造・野地板ﾗﾜﾝ厚12</v>
          </cell>
          <cell r="D484" t="str">
            <v>㎡</v>
          </cell>
          <cell r="E484">
            <v>20600</v>
          </cell>
          <cell r="G484" t="str">
            <v>P60</v>
          </cell>
        </row>
        <row r="485">
          <cell r="A485">
            <v>253024</v>
          </cell>
          <cell r="B485" t="str">
            <v>銅板平板瓦棒葺</v>
          </cell>
          <cell r="C485" t="str">
            <v>厚0.3・小屋組木造・野地板ﾗﾜﾝ厚12</v>
          </cell>
          <cell r="D485" t="str">
            <v>㎡</v>
          </cell>
          <cell r="E485">
            <v>28700</v>
          </cell>
          <cell r="G485" t="str">
            <v>P60</v>
          </cell>
        </row>
        <row r="486">
          <cell r="A486">
            <v>253031</v>
          </cell>
          <cell r="B486" t="str">
            <v>ｶﾗｰ鉄板波板葺</v>
          </cell>
          <cell r="C486" t="str">
            <v>小波・厚0.35・釘止め・木造下地別途</v>
          </cell>
          <cell r="D486" t="str">
            <v>㎡</v>
          </cell>
          <cell r="E486">
            <v>1740</v>
          </cell>
          <cell r="G486" t="str">
            <v>P60</v>
          </cell>
        </row>
        <row r="487">
          <cell r="A487">
            <v>253032</v>
          </cell>
          <cell r="B487" t="str">
            <v>ｶﾗｰ鉄板波板葺</v>
          </cell>
          <cell r="C487" t="str">
            <v>小波・厚0.4・釘止め・木造下地別途</v>
          </cell>
          <cell r="D487" t="str">
            <v>㎡</v>
          </cell>
          <cell r="E487">
            <v>1810</v>
          </cell>
          <cell r="G487" t="str">
            <v>P60</v>
          </cell>
        </row>
        <row r="488">
          <cell r="A488">
            <v>253033</v>
          </cell>
          <cell r="B488" t="str">
            <v>ｶﾗｰ鉄板波板葺</v>
          </cell>
          <cell r="C488" t="str">
            <v>大波・厚0.35・ﾌｯｸ止め・鉄骨下地別途</v>
          </cell>
          <cell r="D488" t="str">
            <v>㎡</v>
          </cell>
          <cell r="E488">
            <v>2050</v>
          </cell>
          <cell r="G488" t="str">
            <v>P60</v>
          </cell>
        </row>
        <row r="489">
          <cell r="A489">
            <v>253101</v>
          </cell>
          <cell r="B489" t="str">
            <v>ｶﾗｰ鉄板折板葺</v>
          </cell>
          <cell r="C489" t="str">
            <v>厚0.6・山高85・ﾀｲﾄﾌﾚｰﾑ棟包面戸別途</v>
          </cell>
          <cell r="D489" t="str">
            <v>㎡</v>
          </cell>
          <cell r="E489">
            <v>3290</v>
          </cell>
          <cell r="G489" t="str">
            <v>P60</v>
          </cell>
        </row>
        <row r="490">
          <cell r="A490">
            <v>253102</v>
          </cell>
          <cell r="B490" t="str">
            <v>ｶﾗｰ鉄板折板葺</v>
          </cell>
          <cell r="C490" t="str">
            <v>厚0.8・山高85・ﾀｲﾄﾌﾚｰﾑ棟包面戸別途</v>
          </cell>
          <cell r="D490" t="str">
            <v>㎡</v>
          </cell>
          <cell r="E490">
            <v>3700</v>
          </cell>
          <cell r="G490" t="str">
            <v>P60</v>
          </cell>
        </row>
        <row r="491">
          <cell r="A491">
            <v>253103</v>
          </cell>
          <cell r="B491" t="str">
            <v>ｶﾗｰ鉄板折板葺</v>
          </cell>
          <cell r="C491" t="str">
            <v>厚0.6・山高150・ﾀｲﾄﾌﾚｰﾑ棟包面戸別途</v>
          </cell>
          <cell r="D491" t="str">
            <v>㎡</v>
          </cell>
          <cell r="E491">
            <v>3430</v>
          </cell>
          <cell r="G491" t="str">
            <v>P60</v>
          </cell>
        </row>
        <row r="492">
          <cell r="A492">
            <v>253104</v>
          </cell>
          <cell r="B492" t="str">
            <v>ｶﾗｰ鉄板折板葺</v>
          </cell>
          <cell r="C492" t="str">
            <v>厚0.8・山高150・ﾀｲﾄﾌﾚｰﾑ棟包面戸別途</v>
          </cell>
          <cell r="D492" t="str">
            <v>㎡</v>
          </cell>
          <cell r="E492">
            <v>3950</v>
          </cell>
          <cell r="G492" t="str">
            <v>P60</v>
          </cell>
        </row>
        <row r="493">
          <cell r="A493">
            <v>253105</v>
          </cell>
          <cell r="B493" t="str">
            <v>ｶﾗｰ鉄板折板葺</v>
          </cell>
          <cell r="C493" t="str">
            <v>厚0.8・山高170・ﾀｲﾄﾌﾚｰﾑ棟包面戸別途</v>
          </cell>
          <cell r="D493" t="str">
            <v>㎡</v>
          </cell>
          <cell r="E493">
            <v>4560</v>
          </cell>
          <cell r="G493" t="str">
            <v>P60</v>
          </cell>
        </row>
        <row r="494">
          <cell r="A494">
            <v>253106</v>
          </cell>
          <cell r="B494" t="str">
            <v>ｶﾗｰ鉄板折板葺</v>
          </cell>
          <cell r="C494" t="str">
            <v>厚1.0・山高170・ﾀｲﾄﾌﾚｰﾑ棟包面戸別途</v>
          </cell>
          <cell r="D494" t="str">
            <v>㎡</v>
          </cell>
          <cell r="E494">
            <v>5400</v>
          </cell>
          <cell r="G494" t="str">
            <v>P60</v>
          </cell>
        </row>
        <row r="495">
          <cell r="A495">
            <v>253111</v>
          </cell>
          <cell r="B495" t="str">
            <v>塩ビ鋼板折板葺</v>
          </cell>
          <cell r="C495" t="str">
            <v>厚0.6・山高85</v>
          </cell>
          <cell r="D495" t="str">
            <v>㎡</v>
          </cell>
          <cell r="E495">
            <v>3870</v>
          </cell>
          <cell r="G495" t="str">
            <v>P60</v>
          </cell>
        </row>
        <row r="496">
          <cell r="A496">
            <v>253112</v>
          </cell>
          <cell r="B496" t="str">
            <v>塩ビ鋼板折板葺</v>
          </cell>
          <cell r="C496" t="str">
            <v>厚0.8・山高85</v>
          </cell>
          <cell r="D496" t="str">
            <v>㎡</v>
          </cell>
        </row>
        <row r="497">
          <cell r="A497">
            <v>253113</v>
          </cell>
          <cell r="B497" t="str">
            <v>塩ビ鋼板折板葺</v>
          </cell>
          <cell r="C497" t="str">
            <v>厚0.6・山高150</v>
          </cell>
          <cell r="D497" t="str">
            <v>㎡</v>
          </cell>
        </row>
        <row r="498">
          <cell r="A498">
            <v>253114</v>
          </cell>
          <cell r="B498" t="str">
            <v>塩ビ鋼板折板葺</v>
          </cell>
          <cell r="C498" t="str">
            <v>厚0.8・山高150</v>
          </cell>
          <cell r="D498" t="str">
            <v>㎡</v>
          </cell>
        </row>
        <row r="499">
          <cell r="A499">
            <v>253115</v>
          </cell>
          <cell r="B499" t="str">
            <v>塩ビ鋼板折板葺</v>
          </cell>
          <cell r="C499" t="str">
            <v>厚0.8・山高170</v>
          </cell>
          <cell r="D499" t="str">
            <v>㎡</v>
          </cell>
        </row>
        <row r="500">
          <cell r="A500">
            <v>253116</v>
          </cell>
          <cell r="B500" t="str">
            <v>塩ビ鋼板折板葺</v>
          </cell>
          <cell r="C500" t="str">
            <v>厚1.0・山高170</v>
          </cell>
          <cell r="D500" t="str">
            <v>㎡</v>
          </cell>
        </row>
        <row r="501">
          <cell r="A501">
            <v>253201</v>
          </cell>
          <cell r="B501" t="str">
            <v>ﾀｲﾄﾌﾚｰﾑ</v>
          </cell>
          <cell r="C501" t="str">
            <v>折板用・山高85・ｶﾗｰ鉄板用</v>
          </cell>
          <cell r="D501" t="str">
            <v>m</v>
          </cell>
        </row>
        <row r="502">
          <cell r="A502">
            <v>253202</v>
          </cell>
          <cell r="B502" t="str">
            <v>ﾀｲﾄﾌﾚｰﾑ</v>
          </cell>
          <cell r="C502" t="str">
            <v>折板用・山高150・ｶﾗｰ鉄板用</v>
          </cell>
          <cell r="D502" t="str">
            <v>m</v>
          </cell>
        </row>
        <row r="503">
          <cell r="A503">
            <v>253203</v>
          </cell>
          <cell r="B503" t="str">
            <v>ﾀｲﾄﾌﾚｰﾑ</v>
          </cell>
          <cell r="C503" t="str">
            <v>折板用・山高170・ｶﾗｰ鉄板用</v>
          </cell>
          <cell r="D503" t="str">
            <v>m</v>
          </cell>
        </row>
        <row r="504">
          <cell r="A504">
            <v>253211</v>
          </cell>
          <cell r="B504" t="str">
            <v>止面戸</v>
          </cell>
          <cell r="C504" t="str">
            <v>折板用・山高85・ｶﾗｰ鉄板用</v>
          </cell>
          <cell r="D504" t="str">
            <v>m</v>
          </cell>
        </row>
        <row r="505">
          <cell r="A505">
            <v>253212</v>
          </cell>
          <cell r="B505" t="str">
            <v>止面戸</v>
          </cell>
          <cell r="C505" t="str">
            <v>折板用・山高150・ｶﾗｰ鉄板用</v>
          </cell>
          <cell r="D505" t="str">
            <v>m</v>
          </cell>
        </row>
        <row r="506">
          <cell r="A506">
            <v>253213</v>
          </cell>
          <cell r="B506" t="str">
            <v>止面戸</v>
          </cell>
          <cell r="C506" t="str">
            <v>折板用・山高170・ｶﾗｰ鉄板用</v>
          </cell>
          <cell r="D506" t="str">
            <v>m</v>
          </cell>
        </row>
        <row r="507">
          <cell r="A507">
            <v>253221</v>
          </cell>
          <cell r="B507" t="str">
            <v>棟包[ｴﾌﾟﾛﾝ無し]</v>
          </cell>
          <cell r="C507" t="str">
            <v>折板用・山高85・ｶﾗｰ鉄板用</v>
          </cell>
          <cell r="D507" t="str">
            <v>m</v>
          </cell>
        </row>
        <row r="508">
          <cell r="A508">
            <v>253222</v>
          </cell>
          <cell r="B508" t="str">
            <v>棟包[ｴﾌﾟﾛﾝ無し]</v>
          </cell>
          <cell r="C508" t="str">
            <v>折板用・山高150・ｶﾗｰ鉄板用</v>
          </cell>
          <cell r="D508" t="str">
            <v>m</v>
          </cell>
        </row>
        <row r="509">
          <cell r="A509">
            <v>253223</v>
          </cell>
          <cell r="B509" t="str">
            <v>棟包[ｴﾌﾟﾛﾝ無し]</v>
          </cell>
          <cell r="C509" t="str">
            <v>折板用・山高170・ｶﾗｰ鉄板用</v>
          </cell>
          <cell r="D509" t="str">
            <v>m</v>
          </cell>
        </row>
        <row r="510">
          <cell r="A510">
            <v>253301</v>
          </cell>
          <cell r="B510" t="str">
            <v>波板ﾜｲﾔｶﾞﾗｽ</v>
          </cell>
          <cell r="C510" t="str">
            <v>厚6・小波重ね葺き</v>
          </cell>
          <cell r="D510" t="str">
            <v>㎡</v>
          </cell>
        </row>
        <row r="511">
          <cell r="A511">
            <v>253302</v>
          </cell>
          <cell r="B511" t="str">
            <v>波板ﾜｲﾔｶﾞﾗｽ</v>
          </cell>
          <cell r="C511" t="str">
            <v>厚6・小波平葺き</v>
          </cell>
          <cell r="D511" t="str">
            <v>㎡</v>
          </cell>
        </row>
        <row r="512">
          <cell r="A512">
            <v>253303</v>
          </cell>
          <cell r="B512" t="str">
            <v>波板ﾜｲﾔｶﾞﾗｽ</v>
          </cell>
          <cell r="C512" t="str">
            <v>厚7・大波平葺き</v>
          </cell>
          <cell r="D512" t="str">
            <v>㎡</v>
          </cell>
        </row>
        <row r="513">
          <cell r="A513">
            <v>253304</v>
          </cell>
          <cell r="B513" t="str">
            <v>波板ﾜｲﾔｶﾞﾗｽ</v>
          </cell>
          <cell r="C513" t="str">
            <v>厚7・特大波</v>
          </cell>
          <cell r="D513" t="str">
            <v>㎡</v>
          </cell>
        </row>
        <row r="514">
          <cell r="A514">
            <v>253311</v>
          </cell>
          <cell r="B514" t="str">
            <v>硬質塩ビ波板葺</v>
          </cell>
          <cell r="C514" t="str">
            <v>厚0.8・32波</v>
          </cell>
          <cell r="D514" t="str">
            <v>㎡</v>
          </cell>
          <cell r="E514">
            <v>2120</v>
          </cell>
          <cell r="G514" t="str">
            <v>P61</v>
          </cell>
        </row>
        <row r="515">
          <cell r="A515">
            <v>253312</v>
          </cell>
          <cell r="B515" t="str">
            <v>硬質塩ビ波板葺</v>
          </cell>
          <cell r="C515" t="str">
            <v>厚1.0・76波</v>
          </cell>
          <cell r="D515" t="str">
            <v>㎡</v>
          </cell>
          <cell r="E515">
            <v>2530</v>
          </cell>
          <cell r="G515" t="str">
            <v>P61</v>
          </cell>
        </row>
        <row r="516">
          <cell r="A516">
            <v>253313</v>
          </cell>
          <cell r="B516" t="str">
            <v>硬質塩ビ波板葺</v>
          </cell>
          <cell r="C516" t="str">
            <v>厚1.0・63波</v>
          </cell>
          <cell r="D516" t="str">
            <v>㎡</v>
          </cell>
          <cell r="E516">
            <v>2530</v>
          </cell>
          <cell r="G516" t="str">
            <v>P61</v>
          </cell>
        </row>
        <row r="517">
          <cell r="A517">
            <v>253314</v>
          </cell>
          <cell r="B517" t="str">
            <v>硬質塩ビ波板葺</v>
          </cell>
          <cell r="C517" t="str">
            <v>厚1.0・130波</v>
          </cell>
          <cell r="D517" t="str">
            <v>㎡</v>
          </cell>
          <cell r="E517">
            <v>2510</v>
          </cell>
          <cell r="G517" t="str">
            <v>P61</v>
          </cell>
        </row>
        <row r="518">
          <cell r="A518">
            <v>253321</v>
          </cell>
          <cell r="B518" t="str">
            <v>ｶﾞﾗｽ繊維強化ポリ板葺</v>
          </cell>
          <cell r="C518" t="str">
            <v>厚0.8・32波</v>
          </cell>
          <cell r="D518" t="str">
            <v>㎡</v>
          </cell>
        </row>
        <row r="519">
          <cell r="A519">
            <v>253322</v>
          </cell>
          <cell r="B519" t="str">
            <v>ｶﾞﾗｽ繊維強化ポリ板葺</v>
          </cell>
          <cell r="C519" t="str">
            <v>厚1.2・76波</v>
          </cell>
          <cell r="D519" t="str">
            <v>㎡</v>
          </cell>
        </row>
        <row r="520">
          <cell r="A520">
            <v>253323</v>
          </cell>
          <cell r="B520" t="str">
            <v>ｶﾞﾗｽ繊維強化ポリ板葺</v>
          </cell>
          <cell r="C520" t="str">
            <v>厚1.0・63波</v>
          </cell>
          <cell r="D520" t="str">
            <v>㎡</v>
          </cell>
        </row>
        <row r="521">
          <cell r="A521">
            <v>253324</v>
          </cell>
          <cell r="B521" t="str">
            <v>ｶﾞﾗｽ繊維強化ポリ板葺</v>
          </cell>
          <cell r="C521" t="str">
            <v>厚1.2・130波</v>
          </cell>
          <cell r="D521" t="str">
            <v>㎡</v>
          </cell>
        </row>
        <row r="522">
          <cell r="A522">
            <v>253325</v>
          </cell>
          <cell r="B522" t="str">
            <v>ｶﾞﾗｽ繊維強化ポリ板葺</v>
          </cell>
          <cell r="C522" t="str">
            <v>厚1.5・折板葺き</v>
          </cell>
          <cell r="D522" t="str">
            <v>㎡</v>
          </cell>
        </row>
        <row r="523">
          <cell r="A523">
            <v>253401</v>
          </cell>
        </row>
        <row r="524">
          <cell r="A524">
            <v>253402</v>
          </cell>
        </row>
        <row r="525">
          <cell r="A525">
            <v>253403</v>
          </cell>
        </row>
        <row r="526">
          <cell r="A526">
            <v>253404</v>
          </cell>
        </row>
        <row r="527">
          <cell r="A527">
            <v>253405</v>
          </cell>
        </row>
        <row r="528">
          <cell r="A528">
            <v>253406</v>
          </cell>
        </row>
        <row r="529">
          <cell r="A529">
            <v>253407</v>
          </cell>
        </row>
        <row r="530">
          <cell r="A530">
            <v>253408</v>
          </cell>
        </row>
        <row r="531">
          <cell r="A531">
            <v>253411</v>
          </cell>
        </row>
        <row r="532">
          <cell r="A532">
            <v>253412</v>
          </cell>
        </row>
        <row r="533">
          <cell r="A533">
            <v>253421</v>
          </cell>
        </row>
        <row r="534">
          <cell r="A534">
            <v>253422</v>
          </cell>
          <cell r="G534" t="str">
            <v>P64</v>
          </cell>
        </row>
        <row r="535">
          <cell r="A535">
            <v>253423</v>
          </cell>
          <cell r="G535" t="str">
            <v>P64</v>
          </cell>
        </row>
        <row r="536">
          <cell r="A536">
            <v>253424</v>
          </cell>
          <cell r="G536" t="str">
            <v>P64</v>
          </cell>
        </row>
        <row r="537">
          <cell r="A537">
            <v>253425</v>
          </cell>
          <cell r="G537" t="str">
            <v>P64</v>
          </cell>
        </row>
        <row r="538">
          <cell r="A538">
            <v>253426</v>
          </cell>
          <cell r="G538" t="str">
            <v>P64</v>
          </cell>
        </row>
        <row r="539">
          <cell r="A539">
            <v>253431</v>
          </cell>
          <cell r="G539" t="str">
            <v>P64</v>
          </cell>
        </row>
        <row r="540">
          <cell r="A540">
            <v>253432</v>
          </cell>
          <cell r="G540" t="str">
            <v>P64</v>
          </cell>
        </row>
        <row r="541">
          <cell r="A541">
            <v>253441</v>
          </cell>
          <cell r="G541" t="str">
            <v>P64</v>
          </cell>
        </row>
        <row r="542">
          <cell r="A542">
            <v>253451</v>
          </cell>
          <cell r="G542" t="str">
            <v>P64</v>
          </cell>
        </row>
        <row r="543">
          <cell r="A543">
            <v>253501</v>
          </cell>
          <cell r="G543" t="str">
            <v>P64</v>
          </cell>
        </row>
        <row r="544">
          <cell r="A544">
            <v>253502</v>
          </cell>
          <cell r="G544" t="str">
            <v>P64</v>
          </cell>
        </row>
        <row r="545">
          <cell r="A545">
            <v>253503</v>
          </cell>
          <cell r="G545" t="str">
            <v>P64</v>
          </cell>
        </row>
        <row r="546">
          <cell r="A546">
            <v>253504</v>
          </cell>
          <cell r="G546" t="str">
            <v>P64</v>
          </cell>
        </row>
        <row r="547">
          <cell r="A547">
            <v>253505</v>
          </cell>
          <cell r="G547" t="str">
            <v>P64</v>
          </cell>
        </row>
        <row r="548">
          <cell r="A548">
            <v>253506</v>
          </cell>
          <cell r="G548" t="str">
            <v>P63</v>
          </cell>
        </row>
        <row r="549">
          <cell r="A549">
            <v>253511</v>
          </cell>
          <cell r="G549" t="str">
            <v>P63</v>
          </cell>
        </row>
        <row r="550">
          <cell r="A550">
            <v>253521</v>
          </cell>
          <cell r="G550" t="str">
            <v>P63</v>
          </cell>
        </row>
        <row r="551">
          <cell r="A551">
            <v>253522</v>
          </cell>
          <cell r="G551" t="str">
            <v>P63</v>
          </cell>
        </row>
        <row r="552">
          <cell r="A552">
            <v>253531</v>
          </cell>
          <cell r="G552" t="str">
            <v>P63</v>
          </cell>
        </row>
        <row r="553">
          <cell r="A553">
            <v>253541</v>
          </cell>
          <cell r="G553" t="str">
            <v>P63</v>
          </cell>
        </row>
        <row r="554">
          <cell r="A554">
            <v>253542</v>
          </cell>
          <cell r="G554" t="str">
            <v>P63</v>
          </cell>
        </row>
        <row r="555">
          <cell r="A555">
            <v>253551</v>
          </cell>
          <cell r="B555" t="str">
            <v>波板葺き[亜鉛鉄板]</v>
          </cell>
          <cell r="C555" t="str">
            <v>小波・厚0.35・釘止め・木造下地別途</v>
          </cell>
          <cell r="D555" t="str">
            <v>㎡</v>
          </cell>
          <cell r="E555">
            <v>1620</v>
          </cell>
          <cell r="G555" t="str">
            <v>P63</v>
          </cell>
        </row>
        <row r="556">
          <cell r="A556">
            <v>253552</v>
          </cell>
          <cell r="B556" t="str">
            <v>波板葺き[亜鉛鉄板]</v>
          </cell>
          <cell r="C556" t="str">
            <v>小波・厚0.4・釘止め・木造下地別途</v>
          </cell>
          <cell r="D556" t="str">
            <v>㎡</v>
          </cell>
          <cell r="E556">
            <v>1720</v>
          </cell>
          <cell r="G556" t="str">
            <v>P63</v>
          </cell>
        </row>
        <row r="557">
          <cell r="A557">
            <v>253553</v>
          </cell>
          <cell r="B557" t="str">
            <v>波板葺き[亜鉛鉄板]</v>
          </cell>
          <cell r="C557" t="str">
            <v>大波・厚0.35・ﾌｯｸ止め・鉄骨下地別途</v>
          </cell>
          <cell r="D557" t="str">
            <v>㎡</v>
          </cell>
          <cell r="E557">
            <v>1940</v>
          </cell>
          <cell r="G557" t="str">
            <v>P63</v>
          </cell>
        </row>
        <row r="558">
          <cell r="A558">
            <v>253561</v>
          </cell>
          <cell r="B558" t="str">
            <v>棟包[ｶﾗｰ鉄板]</v>
          </cell>
          <cell r="C558" t="str">
            <v>厚0.4・糸幅300mm</v>
          </cell>
          <cell r="D558" t="str">
            <v>m</v>
          </cell>
          <cell r="E558">
            <v>2180</v>
          </cell>
          <cell r="G558" t="str">
            <v>P63</v>
          </cell>
        </row>
        <row r="559">
          <cell r="A559">
            <v>253562</v>
          </cell>
          <cell r="B559" t="str">
            <v>棟包[亜鉛鉄板]</v>
          </cell>
          <cell r="C559" t="str">
            <v>厚0.4・糸幅300mm</v>
          </cell>
          <cell r="D559" t="str">
            <v>m</v>
          </cell>
          <cell r="E559">
            <v>2110</v>
          </cell>
          <cell r="G559" t="str">
            <v>P63</v>
          </cell>
        </row>
        <row r="560">
          <cell r="A560">
            <v>253563</v>
          </cell>
          <cell r="B560" t="str">
            <v>棟包[ｽﾃﾝﾚｽ]</v>
          </cell>
          <cell r="C560" t="str">
            <v>厚0.4・糸幅300mm</v>
          </cell>
          <cell r="D560" t="str">
            <v>m</v>
          </cell>
          <cell r="E560">
            <v>3550</v>
          </cell>
          <cell r="G560" t="str">
            <v>P63</v>
          </cell>
        </row>
        <row r="561">
          <cell r="A561">
            <v>253571</v>
          </cell>
          <cell r="G561" t="str">
            <v>P63</v>
          </cell>
        </row>
        <row r="562">
          <cell r="A562">
            <v>253572</v>
          </cell>
          <cell r="G562" t="str">
            <v>P63</v>
          </cell>
        </row>
        <row r="563">
          <cell r="A563">
            <v>253573</v>
          </cell>
          <cell r="G563" t="str">
            <v>P63</v>
          </cell>
        </row>
        <row r="564">
          <cell r="A564">
            <v>253581</v>
          </cell>
          <cell r="G564" t="str">
            <v>P63</v>
          </cell>
        </row>
        <row r="565">
          <cell r="A565">
            <v>253582</v>
          </cell>
          <cell r="G565" t="str">
            <v>P63</v>
          </cell>
        </row>
        <row r="566">
          <cell r="A566">
            <v>253583</v>
          </cell>
          <cell r="G566" t="str">
            <v>P63</v>
          </cell>
        </row>
        <row r="567">
          <cell r="A567">
            <v>253591</v>
          </cell>
          <cell r="G567" t="str">
            <v>P63</v>
          </cell>
        </row>
        <row r="568">
          <cell r="A568">
            <v>253592</v>
          </cell>
          <cell r="G568" t="str">
            <v>P63</v>
          </cell>
        </row>
        <row r="569">
          <cell r="A569">
            <v>253593</v>
          </cell>
          <cell r="G569" t="str">
            <v>P63</v>
          </cell>
        </row>
        <row r="570">
          <cell r="A570">
            <v>253601</v>
          </cell>
          <cell r="G570" t="str">
            <v>P63</v>
          </cell>
        </row>
        <row r="571">
          <cell r="A571">
            <v>253602</v>
          </cell>
          <cell r="G571" t="str">
            <v>P63</v>
          </cell>
        </row>
        <row r="572">
          <cell r="A572">
            <v>253603</v>
          </cell>
          <cell r="G572" t="str">
            <v>P63</v>
          </cell>
        </row>
        <row r="573">
          <cell r="A573">
            <v>253611</v>
          </cell>
          <cell r="G573" t="str">
            <v>P63</v>
          </cell>
        </row>
        <row r="574">
          <cell r="A574">
            <v>253612</v>
          </cell>
          <cell r="G574" t="str">
            <v>P64</v>
          </cell>
        </row>
        <row r="575">
          <cell r="A575">
            <v>253613</v>
          </cell>
          <cell r="G575" t="str">
            <v>P64</v>
          </cell>
        </row>
        <row r="576">
          <cell r="A576">
            <v>253621</v>
          </cell>
          <cell r="G576" t="str">
            <v>P64</v>
          </cell>
        </row>
        <row r="577">
          <cell r="A577">
            <v>253622</v>
          </cell>
          <cell r="G577" t="str">
            <v>P64</v>
          </cell>
        </row>
        <row r="578">
          <cell r="A578">
            <v>253623</v>
          </cell>
          <cell r="G578" t="str">
            <v>P64</v>
          </cell>
        </row>
        <row r="579">
          <cell r="A579">
            <v>253631</v>
          </cell>
          <cell r="G579" t="str">
            <v>P64</v>
          </cell>
        </row>
        <row r="580">
          <cell r="A580">
            <v>253641</v>
          </cell>
          <cell r="B580" t="str">
            <v>沖縄在来瓦葺き</v>
          </cell>
          <cell r="C580" t="str">
            <v>しっくい共・標準役物共・下地別途（瓦桟は含む）</v>
          </cell>
          <cell r="D580" t="str">
            <v>㎡</v>
          </cell>
          <cell r="E580">
            <v>10800</v>
          </cell>
          <cell r="G580" t="str">
            <v>P64</v>
          </cell>
        </row>
        <row r="581">
          <cell r="A581">
            <v>253651</v>
          </cell>
          <cell r="B581" t="str">
            <v>沖縄S型瓦葺き</v>
          </cell>
          <cell r="C581" t="str">
            <v>しっくい共・標準役物共・下地別途（瓦桟は含む）</v>
          </cell>
          <cell r="D581" t="str">
            <v>㎡</v>
          </cell>
          <cell r="E581">
            <v>10300</v>
          </cell>
          <cell r="G581" t="str">
            <v>P64</v>
          </cell>
        </row>
        <row r="582">
          <cell r="A582">
            <v>253661</v>
          </cell>
          <cell r="B582" t="str">
            <v>沖縄重瓦葺き</v>
          </cell>
          <cell r="C582" t="str">
            <v>しっくい無・標準役物共・下地別途（瓦桟は含む）</v>
          </cell>
          <cell r="D582" t="str">
            <v>㎡</v>
          </cell>
          <cell r="E582">
            <v>8690</v>
          </cell>
          <cell r="G582" t="str">
            <v>P64</v>
          </cell>
        </row>
        <row r="583">
          <cell r="A583">
            <v>253671</v>
          </cell>
          <cell r="B583" t="str">
            <v>沖縄断熱瓦葺き</v>
          </cell>
          <cell r="C583" t="str">
            <v>しっくい無・標準役物共・下地別途（瓦桟は含む）</v>
          </cell>
          <cell r="D583" t="str">
            <v>㎡</v>
          </cell>
          <cell r="E583">
            <v>9130</v>
          </cell>
          <cell r="G583" t="str">
            <v>P64</v>
          </cell>
        </row>
        <row r="584">
          <cell r="A584">
            <v>253681</v>
          </cell>
          <cell r="B584" t="str">
            <v>沖縄ｾﾒﾝﾄ瓦葺き</v>
          </cell>
          <cell r="C584" t="str">
            <v>しっくい共・標準役物共・下地別途（瓦桟は含む）</v>
          </cell>
          <cell r="D584" t="str">
            <v>㎡</v>
          </cell>
          <cell r="E584">
            <v>10200</v>
          </cell>
          <cell r="G584" t="str">
            <v>P64</v>
          </cell>
        </row>
        <row r="585">
          <cell r="A585">
            <v>253691</v>
          </cell>
          <cell r="B585" t="str">
            <v>沖縄在来瓦葺き</v>
          </cell>
          <cell r="C585" t="str">
            <v>しっくい共・杉野地板共</v>
          </cell>
          <cell r="D585" t="str">
            <v>㎡</v>
          </cell>
          <cell r="E585">
            <v>23300</v>
          </cell>
          <cell r="G585" t="str">
            <v>P64</v>
          </cell>
        </row>
        <row r="586">
          <cell r="A586">
            <v>253701</v>
          </cell>
          <cell r="B586" t="str">
            <v>沖縄S型瓦葺き</v>
          </cell>
          <cell r="C586" t="str">
            <v>しっくい共・杉野地板共</v>
          </cell>
          <cell r="D586" t="str">
            <v>㎡</v>
          </cell>
          <cell r="E586">
            <v>22800</v>
          </cell>
          <cell r="G586" t="str">
            <v>P64</v>
          </cell>
        </row>
        <row r="587">
          <cell r="A587">
            <v>253711</v>
          </cell>
          <cell r="B587" t="str">
            <v>沖縄重瓦葺き</v>
          </cell>
          <cell r="C587" t="str">
            <v>しっくい無・杉野地板共</v>
          </cell>
          <cell r="D587" t="str">
            <v>㎡</v>
          </cell>
          <cell r="E587">
            <v>21100</v>
          </cell>
          <cell r="G587" t="str">
            <v>P64</v>
          </cell>
        </row>
        <row r="588">
          <cell r="A588">
            <v>253721</v>
          </cell>
          <cell r="B588" t="str">
            <v>沖縄断熱瓦葺き</v>
          </cell>
          <cell r="C588" t="str">
            <v>しっくい無・杉野地板共</v>
          </cell>
          <cell r="D588" t="str">
            <v>㎡</v>
          </cell>
          <cell r="E588">
            <v>21600</v>
          </cell>
          <cell r="G588" t="str">
            <v>P64</v>
          </cell>
        </row>
        <row r="589">
          <cell r="A589">
            <v>253731</v>
          </cell>
          <cell r="B589" t="str">
            <v>沖縄ｾﾒﾝﾄ瓦葺き</v>
          </cell>
          <cell r="C589" t="str">
            <v>しっくい共・杉野地板共</v>
          </cell>
          <cell r="D589" t="str">
            <v>㎡</v>
          </cell>
          <cell r="E589">
            <v>22700</v>
          </cell>
          <cell r="G589" t="str">
            <v>P64</v>
          </cell>
        </row>
        <row r="591">
          <cell r="A591" t="str">
            <v>石工事</v>
          </cell>
        </row>
        <row r="593">
          <cell r="A593" t="str">
            <v>タイル工事</v>
          </cell>
        </row>
        <row r="594">
          <cell r="A594">
            <v>255001</v>
          </cell>
          <cell r="D594" t="str">
            <v>㎡</v>
          </cell>
          <cell r="G594" t="str">
            <v>Ｐ71</v>
          </cell>
        </row>
        <row r="595">
          <cell r="A595">
            <v>255002</v>
          </cell>
          <cell r="D595" t="str">
            <v>㎡</v>
          </cell>
          <cell r="G595" t="str">
            <v>Ｐ71</v>
          </cell>
        </row>
        <row r="596">
          <cell r="A596">
            <v>255003</v>
          </cell>
          <cell r="D596" t="str">
            <v>㎡</v>
          </cell>
          <cell r="G596" t="str">
            <v>Ｐ71</v>
          </cell>
        </row>
        <row r="597">
          <cell r="A597">
            <v>255004</v>
          </cell>
          <cell r="D597" t="str">
            <v>㎡</v>
          </cell>
          <cell r="G597" t="str">
            <v>Ｐ71</v>
          </cell>
        </row>
        <row r="598">
          <cell r="A598">
            <v>255011</v>
          </cell>
          <cell r="D598" t="str">
            <v>㎡</v>
          </cell>
          <cell r="G598" t="str">
            <v>Ｐ71</v>
          </cell>
        </row>
        <row r="599">
          <cell r="A599">
            <v>255012</v>
          </cell>
          <cell r="D599" t="str">
            <v>㎡</v>
          </cell>
          <cell r="G599" t="str">
            <v>Ｐ71</v>
          </cell>
        </row>
        <row r="600">
          <cell r="A600">
            <v>255013</v>
          </cell>
          <cell r="D600" t="str">
            <v>㎡</v>
          </cell>
          <cell r="G600" t="str">
            <v>Ｐ71</v>
          </cell>
        </row>
        <row r="601">
          <cell r="A601">
            <v>255014</v>
          </cell>
          <cell r="D601" t="str">
            <v>㎡</v>
          </cell>
          <cell r="G601" t="str">
            <v>Ｐ71</v>
          </cell>
        </row>
        <row r="602">
          <cell r="A602">
            <v>255021</v>
          </cell>
          <cell r="D602" t="str">
            <v>㎡</v>
          </cell>
          <cell r="G602" t="str">
            <v>Ｐ71</v>
          </cell>
        </row>
        <row r="603">
          <cell r="A603">
            <v>255022</v>
          </cell>
          <cell r="D603" t="str">
            <v>㎡</v>
          </cell>
          <cell r="G603" t="str">
            <v>Ｐ71</v>
          </cell>
        </row>
        <row r="604">
          <cell r="A604">
            <v>255023</v>
          </cell>
          <cell r="D604" t="str">
            <v>㎡</v>
          </cell>
          <cell r="G604" t="str">
            <v>Ｐ71</v>
          </cell>
        </row>
        <row r="605">
          <cell r="A605">
            <v>255024</v>
          </cell>
          <cell r="D605" t="str">
            <v>㎡</v>
          </cell>
          <cell r="G605" t="str">
            <v>Ｐ71</v>
          </cell>
        </row>
        <row r="606">
          <cell r="A606">
            <v>255101</v>
          </cell>
          <cell r="B606" t="str">
            <v>陶器質ﾀｲﾙ　内壁</v>
          </cell>
          <cell r="C606" t="str">
            <v>施釉・100角</v>
          </cell>
          <cell r="D606" t="str">
            <v>㎡</v>
          </cell>
          <cell r="E606">
            <v>8170</v>
          </cell>
          <cell r="G606" t="str">
            <v>Ｐ71</v>
          </cell>
        </row>
        <row r="607">
          <cell r="A607">
            <v>255102</v>
          </cell>
          <cell r="B607" t="str">
            <v>陶器質ﾀｲﾙ　内壁</v>
          </cell>
          <cell r="C607" t="str">
            <v>施釉・108角</v>
          </cell>
          <cell r="D607" t="str">
            <v>㎡</v>
          </cell>
          <cell r="E607">
            <v>7760</v>
          </cell>
          <cell r="G607" t="str">
            <v>Ｐ71</v>
          </cell>
        </row>
        <row r="608">
          <cell r="A608">
            <v>255103</v>
          </cell>
          <cell r="B608" t="str">
            <v>陶器質ﾀｲﾙ　内壁</v>
          </cell>
          <cell r="C608" t="str">
            <v>施釉・100角・ﾓﾙﾀﾙ下地共</v>
          </cell>
          <cell r="D608" t="str">
            <v>㎡</v>
          </cell>
          <cell r="E608">
            <v>11800</v>
          </cell>
          <cell r="G608" t="str">
            <v>Ｐ71</v>
          </cell>
        </row>
        <row r="609">
          <cell r="A609">
            <v>255104</v>
          </cell>
          <cell r="B609" t="str">
            <v>陶器質ﾀｲﾙ　内壁</v>
          </cell>
          <cell r="C609" t="str">
            <v>施釉・108角・ﾓﾙﾀﾙ下地共</v>
          </cell>
          <cell r="D609" t="str">
            <v>㎡</v>
          </cell>
          <cell r="E609">
            <v>11400</v>
          </cell>
          <cell r="G609" t="str">
            <v>Ｐ71</v>
          </cell>
        </row>
        <row r="610">
          <cell r="A610">
            <v>255111</v>
          </cell>
          <cell r="D610" t="str">
            <v>㎡</v>
          </cell>
          <cell r="G610" t="str">
            <v>Ｐ71</v>
          </cell>
        </row>
        <row r="611">
          <cell r="A611">
            <v>255112</v>
          </cell>
          <cell r="D611" t="str">
            <v>㎡</v>
          </cell>
          <cell r="G611" t="str">
            <v>Ｐ71</v>
          </cell>
        </row>
        <row r="612">
          <cell r="A612">
            <v>255113</v>
          </cell>
          <cell r="D612" t="str">
            <v>㎡</v>
          </cell>
          <cell r="G612" t="str">
            <v>Ｐ71</v>
          </cell>
        </row>
        <row r="613">
          <cell r="A613">
            <v>255114</v>
          </cell>
          <cell r="D613" t="str">
            <v>㎡</v>
          </cell>
          <cell r="G613" t="str">
            <v>Ｐ71</v>
          </cell>
        </row>
        <row r="614">
          <cell r="A614">
            <v>255121</v>
          </cell>
          <cell r="D614" t="str">
            <v>㎡</v>
          </cell>
          <cell r="G614" t="str">
            <v>Ｐ71</v>
          </cell>
        </row>
        <row r="615">
          <cell r="A615">
            <v>255122</v>
          </cell>
          <cell r="D615" t="str">
            <v>㎡</v>
          </cell>
          <cell r="G615" t="str">
            <v>Ｐ71</v>
          </cell>
        </row>
        <row r="616">
          <cell r="A616">
            <v>255123</v>
          </cell>
          <cell r="D616" t="str">
            <v>㎡</v>
          </cell>
          <cell r="G616" t="str">
            <v>Ｐ71</v>
          </cell>
        </row>
        <row r="617">
          <cell r="A617">
            <v>255124</v>
          </cell>
          <cell r="D617" t="str">
            <v>㎡</v>
          </cell>
          <cell r="G617" t="str">
            <v>Ｐ71</v>
          </cell>
        </row>
        <row r="618">
          <cell r="A618">
            <v>255125</v>
          </cell>
          <cell r="D618" t="str">
            <v>㎡</v>
          </cell>
          <cell r="G618" t="str">
            <v>Ｐ71</v>
          </cell>
        </row>
        <row r="619">
          <cell r="A619">
            <v>255126</v>
          </cell>
          <cell r="D619" t="str">
            <v>㎡</v>
          </cell>
          <cell r="G619" t="str">
            <v>Ｐ71</v>
          </cell>
        </row>
        <row r="620">
          <cell r="A620">
            <v>255131</v>
          </cell>
          <cell r="D620" t="str">
            <v>㎡</v>
          </cell>
          <cell r="G620" t="str">
            <v>Ｐ72</v>
          </cell>
        </row>
        <row r="621">
          <cell r="A621">
            <v>255132</v>
          </cell>
          <cell r="D621" t="str">
            <v>㎡</v>
          </cell>
          <cell r="G621" t="str">
            <v>Ｐ72</v>
          </cell>
        </row>
        <row r="622">
          <cell r="A622">
            <v>255133</v>
          </cell>
          <cell r="D622" t="str">
            <v>㎡</v>
          </cell>
          <cell r="G622" t="str">
            <v>Ｐ72</v>
          </cell>
        </row>
        <row r="623">
          <cell r="A623">
            <v>255134</v>
          </cell>
          <cell r="D623" t="str">
            <v>㎡</v>
          </cell>
          <cell r="G623" t="str">
            <v>Ｐ72</v>
          </cell>
        </row>
        <row r="624">
          <cell r="A624">
            <v>255135</v>
          </cell>
          <cell r="D624" t="str">
            <v>㎡</v>
          </cell>
          <cell r="G624" t="str">
            <v>Ｐ72</v>
          </cell>
        </row>
        <row r="625">
          <cell r="A625">
            <v>255136</v>
          </cell>
          <cell r="D625" t="str">
            <v>㎡</v>
          </cell>
          <cell r="G625" t="str">
            <v>Ｐ72</v>
          </cell>
        </row>
        <row r="626">
          <cell r="A626">
            <v>255201</v>
          </cell>
          <cell r="D626" t="str">
            <v>㎡</v>
          </cell>
          <cell r="G626" t="str">
            <v>Ｐ72</v>
          </cell>
        </row>
        <row r="627">
          <cell r="A627">
            <v>255202</v>
          </cell>
          <cell r="D627" t="str">
            <v>㎡</v>
          </cell>
          <cell r="G627" t="str">
            <v>Ｐ72</v>
          </cell>
        </row>
        <row r="628">
          <cell r="A628">
            <v>255203</v>
          </cell>
          <cell r="D628" t="str">
            <v>㎡</v>
          </cell>
          <cell r="G628" t="str">
            <v>Ｐ72</v>
          </cell>
        </row>
        <row r="629">
          <cell r="A629">
            <v>255204</v>
          </cell>
          <cell r="D629" t="str">
            <v>㎡</v>
          </cell>
          <cell r="G629" t="str">
            <v>Ｐ72</v>
          </cell>
        </row>
        <row r="630">
          <cell r="A630">
            <v>255205</v>
          </cell>
          <cell r="D630" t="str">
            <v>㎡</v>
          </cell>
          <cell r="G630" t="str">
            <v>Ｐ72</v>
          </cell>
        </row>
        <row r="631">
          <cell r="A631">
            <v>255206</v>
          </cell>
          <cell r="D631" t="str">
            <v>㎡</v>
          </cell>
          <cell r="G631" t="str">
            <v>Ｐ72</v>
          </cell>
        </row>
        <row r="632">
          <cell r="A632">
            <v>255207</v>
          </cell>
          <cell r="D632" t="str">
            <v>㎡</v>
          </cell>
          <cell r="G632" t="str">
            <v>Ｐ72</v>
          </cell>
        </row>
        <row r="633">
          <cell r="A633">
            <v>255208</v>
          </cell>
          <cell r="D633" t="str">
            <v>㎡</v>
          </cell>
          <cell r="G633" t="str">
            <v>Ｐ72</v>
          </cell>
        </row>
        <row r="634">
          <cell r="A634">
            <v>255209</v>
          </cell>
          <cell r="D634" t="str">
            <v>㎡</v>
          </cell>
          <cell r="G634" t="str">
            <v>Ｐ72</v>
          </cell>
        </row>
        <row r="635">
          <cell r="A635">
            <v>255210</v>
          </cell>
          <cell r="D635" t="str">
            <v>㎡</v>
          </cell>
          <cell r="G635" t="str">
            <v>Ｐ72</v>
          </cell>
        </row>
        <row r="636">
          <cell r="A636">
            <v>255211</v>
          </cell>
          <cell r="B636" t="str">
            <v>磁器質ﾓｻﾞｲｸﾀｲﾙ　床</v>
          </cell>
          <cell r="C636" t="str">
            <v>無釉・25角</v>
          </cell>
          <cell r="D636" t="str">
            <v>㎡</v>
          </cell>
          <cell r="E636">
            <v>8410</v>
          </cell>
          <cell r="G636" t="str">
            <v>Ｐ72</v>
          </cell>
        </row>
        <row r="637">
          <cell r="A637">
            <v>255212</v>
          </cell>
          <cell r="B637" t="str">
            <v>磁器質ﾓｻﾞｲｸﾀｲﾙ　床</v>
          </cell>
          <cell r="C637" t="str">
            <v>施釉・25角</v>
          </cell>
          <cell r="D637" t="str">
            <v>㎡</v>
          </cell>
          <cell r="E637">
            <v>8280</v>
          </cell>
          <cell r="G637" t="str">
            <v>Ｐ72</v>
          </cell>
        </row>
        <row r="638">
          <cell r="A638">
            <v>255213</v>
          </cell>
          <cell r="B638" t="str">
            <v>磁器質ﾓｻﾞｲｸﾀｲﾙ　床</v>
          </cell>
          <cell r="C638" t="str">
            <v>磨き・19角</v>
          </cell>
          <cell r="D638" t="str">
            <v>㎡</v>
          </cell>
          <cell r="E638">
            <v>8400</v>
          </cell>
          <cell r="G638" t="str">
            <v>Ｐ72</v>
          </cell>
        </row>
        <row r="639">
          <cell r="A639">
            <v>255214</v>
          </cell>
          <cell r="B639" t="str">
            <v>磁器質ﾓｻﾞｲｸﾀｲﾙ　床</v>
          </cell>
          <cell r="C639" t="str">
            <v>無釉・25角・モルタル下地共</v>
          </cell>
          <cell r="D639" t="str">
            <v>㎡</v>
          </cell>
          <cell r="E639">
            <v>10900</v>
          </cell>
          <cell r="G639" t="str">
            <v>Ｐ72</v>
          </cell>
        </row>
        <row r="640">
          <cell r="A640">
            <v>255215</v>
          </cell>
          <cell r="B640" t="str">
            <v>磁器質ﾓｻﾞｲｸﾀｲﾙ　床</v>
          </cell>
          <cell r="C640" t="str">
            <v>施釉・25角・モルタル下地共</v>
          </cell>
          <cell r="D640" t="str">
            <v>㎡</v>
          </cell>
          <cell r="E640">
            <v>10700</v>
          </cell>
          <cell r="G640" t="str">
            <v>Ｐ72</v>
          </cell>
        </row>
        <row r="641">
          <cell r="A641">
            <v>255216</v>
          </cell>
          <cell r="B641" t="str">
            <v>磁器質ﾓｻﾞｲｸﾀｲﾙ　床</v>
          </cell>
          <cell r="C641" t="str">
            <v>磨き・19角・モルタル下地共</v>
          </cell>
          <cell r="D641" t="str">
            <v>㎡</v>
          </cell>
          <cell r="E641">
            <v>10900</v>
          </cell>
          <cell r="G641" t="str">
            <v>Ｐ72</v>
          </cell>
        </row>
        <row r="642">
          <cell r="A642">
            <v>255217</v>
          </cell>
          <cell r="B642" t="str">
            <v>磁器質ﾓｻﾞｲｸﾀｲﾙ　床</v>
          </cell>
          <cell r="C642" t="str">
            <v>施釉・50角</v>
          </cell>
          <cell r="D642" t="str">
            <v>㎡</v>
          </cell>
          <cell r="E642">
            <v>8770</v>
          </cell>
          <cell r="G642" t="str">
            <v>Ｐ72</v>
          </cell>
        </row>
        <row r="643">
          <cell r="A643">
            <v>255218</v>
          </cell>
        </row>
        <row r="644">
          <cell r="A644">
            <v>255219</v>
          </cell>
        </row>
        <row r="645">
          <cell r="A645">
            <v>255220</v>
          </cell>
        </row>
        <row r="647">
          <cell r="A647" t="str">
            <v>左官工事</v>
          </cell>
          <cell r="G647" t="str">
            <v>P75</v>
          </cell>
        </row>
        <row r="648">
          <cell r="A648">
            <v>256001</v>
          </cell>
          <cell r="B648" t="str">
            <v>モルタル</v>
          </cell>
          <cell r="C648" t="str">
            <v>1：3</v>
          </cell>
          <cell r="D648" t="str">
            <v>m3</v>
          </cell>
          <cell r="E648">
            <v>12700</v>
          </cell>
          <cell r="G648" t="str">
            <v>P75</v>
          </cell>
        </row>
        <row r="649">
          <cell r="A649">
            <v>256002</v>
          </cell>
          <cell r="B649" t="str">
            <v>モルタル</v>
          </cell>
          <cell r="C649" t="str">
            <v>1：2</v>
          </cell>
          <cell r="D649" t="str">
            <v>m3</v>
          </cell>
          <cell r="E649">
            <v>25600</v>
          </cell>
          <cell r="G649" t="str">
            <v>P75</v>
          </cell>
        </row>
        <row r="650">
          <cell r="A650">
            <v>256011</v>
          </cell>
          <cell r="B650" t="str">
            <v>床コンクリート金ごて仕上</v>
          </cell>
          <cell r="C650" t="str">
            <v>手間のみ</v>
          </cell>
          <cell r="D650" t="str">
            <v>㎡</v>
          </cell>
          <cell r="E650">
            <v>740</v>
          </cell>
          <cell r="G650" t="str">
            <v>P75</v>
          </cell>
        </row>
        <row r="651">
          <cell r="A651">
            <v>256012</v>
          </cell>
          <cell r="B651" t="str">
            <v>床コンクリート木ごて仕上</v>
          </cell>
          <cell r="C651" t="str">
            <v>手間のみ</v>
          </cell>
          <cell r="D651" t="str">
            <v>㎡</v>
          </cell>
          <cell r="E651">
            <v>530</v>
          </cell>
          <cell r="G651" t="str">
            <v>P75</v>
          </cell>
        </row>
        <row r="652">
          <cell r="A652">
            <v>256013</v>
          </cell>
          <cell r="B652" t="str">
            <v>ならしﾓﾙﾀﾙ</v>
          </cell>
          <cell r="G652" t="str">
            <v>P75</v>
          </cell>
        </row>
        <row r="653">
          <cell r="A653">
            <v>256014</v>
          </cell>
          <cell r="G653" t="str">
            <v>P75</v>
          </cell>
        </row>
        <row r="654">
          <cell r="A654">
            <v>256015</v>
          </cell>
          <cell r="G654" t="str">
            <v>P75</v>
          </cell>
        </row>
        <row r="655">
          <cell r="A655">
            <v>256016</v>
          </cell>
          <cell r="G655" t="str">
            <v>P75</v>
          </cell>
        </row>
        <row r="656">
          <cell r="A656">
            <v>256017</v>
          </cell>
          <cell r="G656" t="str">
            <v>P75</v>
          </cell>
        </row>
        <row r="657">
          <cell r="A657">
            <v>256101</v>
          </cell>
          <cell r="G657" t="str">
            <v>P75</v>
          </cell>
        </row>
        <row r="658">
          <cell r="A658">
            <v>256102</v>
          </cell>
          <cell r="G658" t="str">
            <v>P75</v>
          </cell>
        </row>
        <row r="659">
          <cell r="A659">
            <v>256103</v>
          </cell>
          <cell r="G659" t="str">
            <v>P75</v>
          </cell>
        </row>
        <row r="660">
          <cell r="A660">
            <v>256104</v>
          </cell>
          <cell r="G660" t="str">
            <v>P75</v>
          </cell>
        </row>
        <row r="661">
          <cell r="A661">
            <v>256105</v>
          </cell>
          <cell r="G661" t="str">
            <v>P75</v>
          </cell>
        </row>
        <row r="662">
          <cell r="A662">
            <v>256111</v>
          </cell>
          <cell r="G662" t="str">
            <v>P75</v>
          </cell>
        </row>
        <row r="663">
          <cell r="A663">
            <v>256112</v>
          </cell>
          <cell r="G663" t="str">
            <v>P75</v>
          </cell>
        </row>
        <row r="664">
          <cell r="A664">
            <v>256113</v>
          </cell>
          <cell r="G664" t="str">
            <v>P75</v>
          </cell>
        </row>
        <row r="665">
          <cell r="A665">
            <v>256201</v>
          </cell>
          <cell r="B665" t="str">
            <v>壁モルタル塗り金ごて仕上</v>
          </cell>
          <cell r="C665" t="str">
            <v>厚20・コンクリート下地</v>
          </cell>
          <cell r="D665" t="str">
            <v>㎡</v>
          </cell>
          <cell r="E665">
            <v>4660</v>
          </cell>
          <cell r="G665" t="str">
            <v>P75</v>
          </cell>
        </row>
        <row r="666">
          <cell r="A666">
            <v>256202</v>
          </cell>
          <cell r="B666" t="str">
            <v>壁モルタル塗り金ごて仕上</v>
          </cell>
          <cell r="C666" t="str">
            <v>厚20・コンクリートブロック・れんが下地</v>
          </cell>
          <cell r="D666" t="str">
            <v>㎡</v>
          </cell>
          <cell r="E666">
            <v>4660</v>
          </cell>
          <cell r="G666" t="str">
            <v>P75</v>
          </cell>
        </row>
        <row r="667">
          <cell r="A667">
            <v>256203</v>
          </cell>
          <cell r="B667" t="str">
            <v>壁モルタル塗り金ごて仕上</v>
          </cell>
          <cell r="C667" t="str">
            <v>厚15・ALC板下地</v>
          </cell>
          <cell r="D667" t="str">
            <v>㎡</v>
          </cell>
          <cell r="E667">
            <v>5110</v>
          </cell>
          <cell r="G667" t="str">
            <v>P75</v>
          </cell>
        </row>
        <row r="668">
          <cell r="A668">
            <v>256204</v>
          </cell>
          <cell r="B668" t="str">
            <v>壁モルタル塗り金ごて仕上</v>
          </cell>
          <cell r="C668" t="str">
            <v>厚40・ワイヤラス[#18]・ラスコスリ共</v>
          </cell>
          <cell r="D668" t="str">
            <v>㎡</v>
          </cell>
          <cell r="E668">
            <v>7570</v>
          </cell>
          <cell r="G668" t="str">
            <v>P75</v>
          </cell>
        </row>
        <row r="669">
          <cell r="A669">
            <v>256205</v>
          </cell>
          <cell r="B669" t="str">
            <v>壁モルタル塗り金ごて仕上</v>
          </cell>
          <cell r="C669" t="str">
            <v>厚30・ワイヤラス[#20]・ラスコスリ共</v>
          </cell>
          <cell r="D669" t="str">
            <v>㎡</v>
          </cell>
          <cell r="E669">
            <v>5670</v>
          </cell>
          <cell r="G669" t="str">
            <v>P75</v>
          </cell>
        </row>
        <row r="670">
          <cell r="A670">
            <v>256206</v>
          </cell>
          <cell r="B670" t="str">
            <v>壁モルタル塗り金ごて仕上</v>
          </cell>
          <cell r="C670" t="str">
            <v>厚20・メタルラス・ラスコスリ共</v>
          </cell>
          <cell r="D670" t="str">
            <v>㎡</v>
          </cell>
          <cell r="E670">
            <v>6520</v>
          </cell>
          <cell r="G670" t="str">
            <v>P75</v>
          </cell>
        </row>
        <row r="671">
          <cell r="A671">
            <v>256207</v>
          </cell>
          <cell r="B671" t="str">
            <v>壁モルタル塗り金ごて仕上</v>
          </cell>
          <cell r="C671" t="str">
            <v>厚30・ラスシート・ラスコスリ共</v>
          </cell>
          <cell r="D671" t="str">
            <v>㎡</v>
          </cell>
          <cell r="E671">
            <v>7380</v>
          </cell>
          <cell r="G671" t="str">
            <v>P75</v>
          </cell>
        </row>
        <row r="672">
          <cell r="A672">
            <v>256208</v>
          </cell>
          <cell r="B672" t="str">
            <v>壁モルタル塗り金ごて仕上</v>
          </cell>
          <cell r="C672" t="str">
            <v>厚40・リブラス・ラスコスリ共</v>
          </cell>
          <cell r="D672" t="str">
            <v>㎡</v>
          </cell>
          <cell r="E672">
            <v>7170</v>
          </cell>
          <cell r="G672" t="str">
            <v>P75</v>
          </cell>
        </row>
        <row r="673">
          <cell r="A673">
            <v>256221</v>
          </cell>
          <cell r="B673" t="str">
            <v>壁モルタル塗り刷毛引き仕上</v>
          </cell>
          <cell r="C673" t="str">
            <v>厚20・コンクリート下地</v>
          </cell>
          <cell r="D673" t="str">
            <v>㎡</v>
          </cell>
          <cell r="E673">
            <v>4130</v>
          </cell>
          <cell r="G673" t="str">
            <v>P75</v>
          </cell>
        </row>
        <row r="674">
          <cell r="A674">
            <v>256222</v>
          </cell>
          <cell r="B674" t="str">
            <v>壁モルタル塗り刷毛引き仕上</v>
          </cell>
          <cell r="C674" t="str">
            <v>厚20・コンクリートブロック・れんが下地</v>
          </cell>
          <cell r="D674" t="str">
            <v>㎡</v>
          </cell>
          <cell r="E674">
            <v>4130</v>
          </cell>
          <cell r="G674" t="str">
            <v>Ｐ76</v>
          </cell>
        </row>
        <row r="675">
          <cell r="A675">
            <v>256223</v>
          </cell>
          <cell r="B675" t="str">
            <v>壁モルタル塗り刷毛引き仕上</v>
          </cell>
          <cell r="C675" t="str">
            <v>厚15・ALC板下地</v>
          </cell>
          <cell r="D675" t="str">
            <v>㎡</v>
          </cell>
          <cell r="E675">
            <v>4190</v>
          </cell>
          <cell r="G675" t="str">
            <v>Ｐ76</v>
          </cell>
        </row>
        <row r="676">
          <cell r="A676">
            <v>256224</v>
          </cell>
          <cell r="B676" t="str">
            <v>壁モルタル塗り刷毛引き仕上</v>
          </cell>
          <cell r="C676" t="str">
            <v>厚40・ワイヤラス[#18]・ラスコスリ共</v>
          </cell>
          <cell r="D676" t="str">
            <v>㎡</v>
          </cell>
          <cell r="E676">
            <v>7040</v>
          </cell>
          <cell r="G676" t="str">
            <v>Ｐ76</v>
          </cell>
        </row>
        <row r="677">
          <cell r="A677">
            <v>256225</v>
          </cell>
          <cell r="B677" t="str">
            <v>壁モルタル塗り刷毛引き仕上</v>
          </cell>
          <cell r="C677" t="str">
            <v>厚30・ワイヤラス[#20]・ラスコスリ共</v>
          </cell>
          <cell r="D677" t="str">
            <v>㎡</v>
          </cell>
          <cell r="E677">
            <v>5730</v>
          </cell>
          <cell r="G677" t="str">
            <v>Ｐ76</v>
          </cell>
        </row>
        <row r="678">
          <cell r="A678">
            <v>256226</v>
          </cell>
          <cell r="B678" t="str">
            <v>壁モルタル塗り刷毛引き仕上</v>
          </cell>
          <cell r="C678" t="str">
            <v>厚20・メタルラス・ラスコスリ共</v>
          </cell>
          <cell r="D678" t="str">
            <v>㎡</v>
          </cell>
          <cell r="E678">
            <v>5990</v>
          </cell>
          <cell r="G678" t="str">
            <v>Ｐ76</v>
          </cell>
        </row>
        <row r="679">
          <cell r="A679">
            <v>256227</v>
          </cell>
          <cell r="B679" t="str">
            <v>壁モルタル塗り刷毛引き仕上</v>
          </cell>
          <cell r="C679" t="str">
            <v>厚30・ラスシート・ラスコスリ共</v>
          </cell>
          <cell r="D679" t="str">
            <v>㎡</v>
          </cell>
          <cell r="E679">
            <v>6850</v>
          </cell>
          <cell r="G679" t="str">
            <v>Ｐ76</v>
          </cell>
        </row>
        <row r="680">
          <cell r="A680">
            <v>256228</v>
          </cell>
          <cell r="B680" t="str">
            <v>壁モルタル塗り刷毛引き仕上</v>
          </cell>
          <cell r="C680" t="str">
            <v>厚40・リブラス・ラスコスリ共</v>
          </cell>
          <cell r="D680" t="str">
            <v>㎡</v>
          </cell>
          <cell r="E680">
            <v>6640</v>
          </cell>
          <cell r="G680" t="str">
            <v>Ｐ76</v>
          </cell>
        </row>
        <row r="681">
          <cell r="A681">
            <v>256301</v>
          </cell>
        </row>
        <row r="682">
          <cell r="A682">
            <v>256303</v>
          </cell>
        </row>
        <row r="683">
          <cell r="A683">
            <v>256304</v>
          </cell>
        </row>
        <row r="684">
          <cell r="A684">
            <v>256305</v>
          </cell>
        </row>
        <row r="685">
          <cell r="A685">
            <v>256306</v>
          </cell>
        </row>
        <row r="686">
          <cell r="A686">
            <v>256311</v>
          </cell>
        </row>
        <row r="687">
          <cell r="A687">
            <v>256312</v>
          </cell>
        </row>
        <row r="688">
          <cell r="A688">
            <v>256313</v>
          </cell>
        </row>
        <row r="689">
          <cell r="A689">
            <v>256314</v>
          </cell>
        </row>
        <row r="690">
          <cell r="A690">
            <v>256331</v>
          </cell>
        </row>
        <row r="691">
          <cell r="A691">
            <v>256332</v>
          </cell>
        </row>
        <row r="692">
          <cell r="A692">
            <v>256333</v>
          </cell>
        </row>
        <row r="693">
          <cell r="A693">
            <v>256334</v>
          </cell>
        </row>
        <row r="694">
          <cell r="A694">
            <v>256341</v>
          </cell>
        </row>
        <row r="695">
          <cell r="A695">
            <v>256342</v>
          </cell>
        </row>
        <row r="696">
          <cell r="A696">
            <v>256343</v>
          </cell>
        </row>
        <row r="697">
          <cell r="A697">
            <v>256401</v>
          </cell>
        </row>
        <row r="698">
          <cell r="A698">
            <v>256402</v>
          </cell>
        </row>
        <row r="699">
          <cell r="A699">
            <v>256403</v>
          </cell>
        </row>
        <row r="700">
          <cell r="A700">
            <v>256404</v>
          </cell>
        </row>
        <row r="701">
          <cell r="A701">
            <v>256411</v>
          </cell>
        </row>
        <row r="702">
          <cell r="A702">
            <v>256412</v>
          </cell>
        </row>
        <row r="703">
          <cell r="A703">
            <v>256413</v>
          </cell>
        </row>
        <row r="704">
          <cell r="A704">
            <v>256414</v>
          </cell>
        </row>
        <row r="705">
          <cell r="A705">
            <v>256451</v>
          </cell>
        </row>
        <row r="706">
          <cell r="A706">
            <v>256452</v>
          </cell>
        </row>
        <row r="707">
          <cell r="A707">
            <v>256453</v>
          </cell>
        </row>
        <row r="708">
          <cell r="A708">
            <v>256461</v>
          </cell>
        </row>
        <row r="709">
          <cell r="A709">
            <v>256462</v>
          </cell>
        </row>
        <row r="710">
          <cell r="A710">
            <v>256463</v>
          </cell>
        </row>
        <row r="711">
          <cell r="A711">
            <v>256501</v>
          </cell>
        </row>
        <row r="712">
          <cell r="A712">
            <v>256502</v>
          </cell>
        </row>
        <row r="713">
          <cell r="A713">
            <v>256503</v>
          </cell>
        </row>
        <row r="714">
          <cell r="A714">
            <v>256504</v>
          </cell>
        </row>
        <row r="715">
          <cell r="A715">
            <v>256505</v>
          </cell>
        </row>
        <row r="716">
          <cell r="A716">
            <v>256506</v>
          </cell>
        </row>
        <row r="717">
          <cell r="A717">
            <v>256507</v>
          </cell>
        </row>
        <row r="718">
          <cell r="A718">
            <v>256508</v>
          </cell>
        </row>
        <row r="719">
          <cell r="A719">
            <v>256511</v>
          </cell>
        </row>
        <row r="720">
          <cell r="A720">
            <v>256515</v>
          </cell>
        </row>
        <row r="721">
          <cell r="A721">
            <v>256516</v>
          </cell>
        </row>
        <row r="722">
          <cell r="A722">
            <v>256517</v>
          </cell>
        </row>
        <row r="723">
          <cell r="A723">
            <v>256521</v>
          </cell>
        </row>
        <row r="724">
          <cell r="A724">
            <v>256525</v>
          </cell>
        </row>
        <row r="725">
          <cell r="A725">
            <v>256526</v>
          </cell>
        </row>
        <row r="726">
          <cell r="A726">
            <v>256527</v>
          </cell>
        </row>
        <row r="727">
          <cell r="A727">
            <v>256535</v>
          </cell>
          <cell r="B727" t="str">
            <v>しっくい仕上げ</v>
          </cell>
          <cell r="C727" t="str">
            <v>厚20・コンクリート下地</v>
          </cell>
          <cell r="D727" t="str">
            <v>㎡</v>
          </cell>
          <cell r="E727">
            <v>5130</v>
          </cell>
          <cell r="G727" t="str">
            <v>Ｐ78</v>
          </cell>
        </row>
        <row r="728">
          <cell r="A728">
            <v>256536</v>
          </cell>
          <cell r="B728" t="str">
            <v>しっくい仕上げ</v>
          </cell>
          <cell r="C728" t="str">
            <v>厚20・ラスボード下地</v>
          </cell>
          <cell r="D728" t="str">
            <v>㎡</v>
          </cell>
          <cell r="E728">
            <v>7140</v>
          </cell>
          <cell r="G728" t="str">
            <v>Ｐ78</v>
          </cell>
        </row>
        <row r="729">
          <cell r="A729">
            <v>256541</v>
          </cell>
        </row>
        <row r="730">
          <cell r="A730">
            <v>256542</v>
          </cell>
        </row>
        <row r="731">
          <cell r="A731">
            <v>256543</v>
          </cell>
        </row>
        <row r="732">
          <cell r="A732">
            <v>256551</v>
          </cell>
        </row>
        <row r="733">
          <cell r="A733">
            <v>256552</v>
          </cell>
        </row>
        <row r="734">
          <cell r="A734">
            <v>256553</v>
          </cell>
        </row>
        <row r="735">
          <cell r="A735">
            <v>256601</v>
          </cell>
        </row>
        <row r="736">
          <cell r="A736">
            <v>256602</v>
          </cell>
        </row>
        <row r="737">
          <cell r="A737">
            <v>256603</v>
          </cell>
        </row>
        <row r="738">
          <cell r="A738">
            <v>256604</v>
          </cell>
        </row>
        <row r="739">
          <cell r="A739">
            <v>256605</v>
          </cell>
        </row>
        <row r="740">
          <cell r="A740">
            <v>256606</v>
          </cell>
        </row>
        <row r="741">
          <cell r="A741">
            <v>256621</v>
          </cell>
        </row>
        <row r="742">
          <cell r="A742">
            <v>256622</v>
          </cell>
        </row>
        <row r="743">
          <cell r="A743">
            <v>256641</v>
          </cell>
        </row>
        <row r="744">
          <cell r="A744">
            <v>256642</v>
          </cell>
        </row>
        <row r="745">
          <cell r="A745">
            <v>256643</v>
          </cell>
        </row>
        <row r="746">
          <cell r="A746">
            <v>256651</v>
          </cell>
        </row>
        <row r="747">
          <cell r="A747">
            <v>256652</v>
          </cell>
        </row>
        <row r="748">
          <cell r="A748">
            <v>256653</v>
          </cell>
        </row>
        <row r="749">
          <cell r="A749">
            <v>256654</v>
          </cell>
        </row>
        <row r="750">
          <cell r="A750">
            <v>256655</v>
          </cell>
        </row>
        <row r="751">
          <cell r="A751">
            <v>256661</v>
          </cell>
        </row>
        <row r="752">
          <cell r="A752">
            <v>256671</v>
          </cell>
        </row>
        <row r="753">
          <cell r="A753">
            <v>256672</v>
          </cell>
        </row>
        <row r="754">
          <cell r="A754">
            <v>256673</v>
          </cell>
        </row>
        <row r="755">
          <cell r="A755">
            <v>256674</v>
          </cell>
        </row>
        <row r="756">
          <cell r="A756">
            <v>256675</v>
          </cell>
        </row>
        <row r="757">
          <cell r="A757">
            <v>256676</v>
          </cell>
        </row>
        <row r="758">
          <cell r="A758">
            <v>256681</v>
          </cell>
        </row>
        <row r="759">
          <cell r="A759">
            <v>256691</v>
          </cell>
        </row>
        <row r="760">
          <cell r="A760">
            <v>256692</v>
          </cell>
        </row>
        <row r="761">
          <cell r="A761">
            <v>256693</v>
          </cell>
        </row>
        <row r="762">
          <cell r="A762">
            <v>256701</v>
          </cell>
        </row>
        <row r="763">
          <cell r="A763">
            <v>256702</v>
          </cell>
        </row>
        <row r="764">
          <cell r="A764">
            <v>256703</v>
          </cell>
        </row>
        <row r="765">
          <cell r="A765">
            <v>256704</v>
          </cell>
        </row>
        <row r="766">
          <cell r="A766">
            <v>256721</v>
          </cell>
        </row>
        <row r="767">
          <cell r="A767">
            <v>256722</v>
          </cell>
        </row>
        <row r="768">
          <cell r="A768">
            <v>256723</v>
          </cell>
        </row>
        <row r="769">
          <cell r="A769">
            <v>256724</v>
          </cell>
        </row>
        <row r="770">
          <cell r="A770">
            <v>256725</v>
          </cell>
        </row>
        <row r="771">
          <cell r="A771">
            <v>256726</v>
          </cell>
        </row>
        <row r="772">
          <cell r="A772">
            <v>256727</v>
          </cell>
        </row>
        <row r="773">
          <cell r="A773">
            <v>256728</v>
          </cell>
        </row>
        <row r="774">
          <cell r="A774">
            <v>256729</v>
          </cell>
        </row>
        <row r="775">
          <cell r="A775">
            <v>256730</v>
          </cell>
        </row>
        <row r="776">
          <cell r="A776">
            <v>256731</v>
          </cell>
        </row>
        <row r="777">
          <cell r="A777">
            <v>256732</v>
          </cell>
        </row>
        <row r="778">
          <cell r="A778">
            <v>256733</v>
          </cell>
        </row>
        <row r="779">
          <cell r="A779">
            <v>256734</v>
          </cell>
        </row>
        <row r="780">
          <cell r="A780">
            <v>256735</v>
          </cell>
        </row>
        <row r="781">
          <cell r="A781">
            <v>256736</v>
          </cell>
        </row>
        <row r="782">
          <cell r="A782">
            <v>256737</v>
          </cell>
        </row>
        <row r="783">
          <cell r="A783">
            <v>256738</v>
          </cell>
        </row>
        <row r="784">
          <cell r="A784">
            <v>256751</v>
          </cell>
        </row>
        <row r="785">
          <cell r="A785">
            <v>256752</v>
          </cell>
        </row>
        <row r="786">
          <cell r="A786">
            <v>256753</v>
          </cell>
        </row>
        <row r="787">
          <cell r="A787">
            <v>256754</v>
          </cell>
        </row>
        <row r="788">
          <cell r="A788">
            <v>256755</v>
          </cell>
        </row>
        <row r="789">
          <cell r="A789">
            <v>256756</v>
          </cell>
        </row>
        <row r="790">
          <cell r="A790">
            <v>256757</v>
          </cell>
        </row>
        <row r="791">
          <cell r="A791">
            <v>256758</v>
          </cell>
        </row>
        <row r="792">
          <cell r="A792">
            <v>256759</v>
          </cell>
        </row>
        <row r="793">
          <cell r="A793">
            <v>256760</v>
          </cell>
          <cell r="B793" t="str">
            <v>建具廻りﾓﾙﾀﾙ詰め</v>
          </cell>
          <cell r="C793" t="str">
            <v>外部　防水材入り</v>
          </cell>
          <cell r="D793" t="str">
            <v>m</v>
          </cell>
          <cell r="E793">
            <v>1670</v>
          </cell>
          <cell r="G793" t="str">
            <v>Ｐ80</v>
          </cell>
        </row>
        <row r="794">
          <cell r="A794">
            <v>256761</v>
          </cell>
        </row>
        <row r="795">
          <cell r="A795">
            <v>256762</v>
          </cell>
        </row>
        <row r="796">
          <cell r="A796">
            <v>256763</v>
          </cell>
        </row>
        <row r="797">
          <cell r="A797">
            <v>256771</v>
          </cell>
        </row>
        <row r="798">
          <cell r="A798">
            <v>256772</v>
          </cell>
        </row>
        <row r="800">
          <cell r="A800" t="str">
            <v>木工事</v>
          </cell>
          <cell r="G800" t="str">
            <v>Ｐ81</v>
          </cell>
        </row>
        <row r="801">
          <cell r="A801">
            <v>257001</v>
          </cell>
          <cell r="B801" t="str">
            <v>和式小屋組</v>
          </cell>
          <cell r="C801" t="str">
            <v>垂木・野地板を除く</v>
          </cell>
          <cell r="D801" t="str">
            <v>㎡</v>
          </cell>
          <cell r="E801">
            <v>12500</v>
          </cell>
          <cell r="G801" t="str">
            <v>Ｐ81</v>
          </cell>
        </row>
        <row r="802">
          <cell r="A802">
            <v>257002</v>
          </cell>
          <cell r="B802" t="str">
            <v>洋式小屋組</v>
          </cell>
          <cell r="C802" t="str">
            <v>垂木・野地板を除く</v>
          </cell>
          <cell r="D802" t="str">
            <v>㎡</v>
          </cell>
          <cell r="E802">
            <v>16600</v>
          </cell>
          <cell r="G802" t="str">
            <v>Ｐ81</v>
          </cell>
        </row>
        <row r="803">
          <cell r="A803">
            <v>257003</v>
          </cell>
          <cell r="B803" t="str">
            <v>片流れ小屋組</v>
          </cell>
          <cell r="C803" t="str">
            <v>垂木・野地板を除く</v>
          </cell>
          <cell r="D803" t="str">
            <v>㎡</v>
          </cell>
          <cell r="E803">
            <v>8390</v>
          </cell>
          <cell r="G803" t="str">
            <v>Ｐ81</v>
          </cell>
        </row>
        <row r="804">
          <cell r="A804">
            <v>257004</v>
          </cell>
          <cell r="B804" t="str">
            <v>垂木・母屋（木造）</v>
          </cell>
          <cell r="C804" t="str">
            <v>鉄骨小屋組の野地板受・野時板を除く</v>
          </cell>
          <cell r="D804" t="str">
            <v>㎡</v>
          </cell>
          <cell r="E804">
            <v>1250</v>
          </cell>
          <cell r="G804" t="str">
            <v>Ｐ81</v>
          </cell>
        </row>
        <row r="805">
          <cell r="A805">
            <v>257005</v>
          </cell>
          <cell r="B805" t="str">
            <v>野地板</v>
          </cell>
          <cell r="C805" t="str">
            <v>杉・厚12</v>
          </cell>
          <cell r="D805" t="str">
            <v>㎡</v>
          </cell>
          <cell r="E805">
            <v>1810</v>
          </cell>
          <cell r="G805" t="str">
            <v>Ｐ81</v>
          </cell>
        </row>
        <row r="806">
          <cell r="A806">
            <v>257006</v>
          </cell>
          <cell r="B806" t="str">
            <v>野地板</v>
          </cell>
          <cell r="C806" t="str">
            <v>ﾗﾜﾝ合板・厚12</v>
          </cell>
          <cell r="D806" t="str">
            <v>㎡</v>
          </cell>
          <cell r="E806">
            <v>1690</v>
          </cell>
          <cell r="G806" t="str">
            <v>Ｐ81</v>
          </cell>
        </row>
        <row r="807">
          <cell r="A807">
            <v>257011</v>
          </cell>
          <cell r="B807" t="str">
            <v>木造胴縁組</v>
          </cell>
          <cell r="C807" t="str">
            <v>米つが1等縦４５×40横45×24＠450コン面</v>
          </cell>
          <cell r="D807" t="str">
            <v>㎡</v>
          </cell>
          <cell r="E807">
            <v>2880</v>
          </cell>
          <cell r="G807" t="str">
            <v>Ｐ81</v>
          </cell>
        </row>
        <row r="808">
          <cell r="A808">
            <v>257012</v>
          </cell>
          <cell r="B808" t="str">
            <v>木造胴縁組</v>
          </cell>
          <cell r="C808" t="str">
            <v>米つが1等・横45×24＠450コンクリート面</v>
          </cell>
          <cell r="D808" t="str">
            <v>㎡</v>
          </cell>
          <cell r="E808">
            <v>2060</v>
          </cell>
          <cell r="G808" t="str">
            <v>Ｐ81</v>
          </cell>
        </row>
        <row r="809">
          <cell r="A809">
            <v>257013</v>
          </cell>
          <cell r="B809" t="str">
            <v>木造胴縁組</v>
          </cell>
          <cell r="C809" t="str">
            <v>米つが1等・横45×18＠450・木軸組面</v>
          </cell>
          <cell r="D809" t="str">
            <v>㎡</v>
          </cell>
          <cell r="E809">
            <v>1770</v>
          </cell>
          <cell r="G809" t="str">
            <v>Ｐ81</v>
          </cell>
        </row>
        <row r="810">
          <cell r="A810">
            <v>257021</v>
          </cell>
          <cell r="B810" t="str">
            <v>外壁羽目板張</v>
          </cell>
          <cell r="C810" t="str">
            <v>ﾗﾜﾝ・厚15・胴縁組別途</v>
          </cell>
          <cell r="D810" t="str">
            <v>㎡</v>
          </cell>
          <cell r="E810">
            <v>8570</v>
          </cell>
          <cell r="G810" t="str">
            <v>Ｐ81</v>
          </cell>
        </row>
        <row r="811">
          <cell r="A811">
            <v>257022</v>
          </cell>
          <cell r="B811" t="str">
            <v>外壁羽目板張</v>
          </cell>
          <cell r="C811" t="str">
            <v>杉・厚15・胴縁組別途</v>
          </cell>
          <cell r="D811" t="str">
            <v>㎡</v>
          </cell>
          <cell r="E811">
            <v>6200</v>
          </cell>
          <cell r="G811" t="str">
            <v>Ｐ81</v>
          </cell>
        </row>
        <row r="812">
          <cell r="A812">
            <v>257023</v>
          </cell>
          <cell r="B812" t="str">
            <v>外壁羽目板張</v>
          </cell>
          <cell r="C812" t="str">
            <v>杉・厚7・胴縁組別途</v>
          </cell>
          <cell r="D812" t="str">
            <v>㎡</v>
          </cell>
          <cell r="E812">
            <v>5650</v>
          </cell>
          <cell r="G812" t="str">
            <v>Ｐ81</v>
          </cell>
        </row>
        <row r="813">
          <cell r="A813">
            <v>257024</v>
          </cell>
          <cell r="B813" t="str">
            <v>外壁羽目板張</v>
          </cell>
          <cell r="C813" t="str">
            <v>ｽﾌﾟﾙｰｽ･ｱﾋﾟﾄﾝ・厚15・胴縁組別途</v>
          </cell>
          <cell r="D813" t="str">
            <v>㎡</v>
          </cell>
          <cell r="E813">
            <v>7170</v>
          </cell>
          <cell r="G813" t="str">
            <v>Ｐ81</v>
          </cell>
        </row>
        <row r="814">
          <cell r="A814">
            <v>257025</v>
          </cell>
          <cell r="B814" t="str">
            <v>外壁羽目板張</v>
          </cell>
          <cell r="C814" t="str">
            <v>ひのき・厚15・胴縁組別途</v>
          </cell>
          <cell r="D814" t="str">
            <v>㎡</v>
          </cell>
          <cell r="E814">
            <v>6600</v>
          </cell>
          <cell r="G814" t="str">
            <v>Ｐ81</v>
          </cell>
        </row>
        <row r="815">
          <cell r="A815">
            <v>257031</v>
          </cell>
          <cell r="B815" t="str">
            <v>外壁羽目板張</v>
          </cell>
          <cell r="C815" t="str">
            <v>ﾗﾜﾝ・厚15・胴縁組共・ｺﾝｸﾘｰﾄ面</v>
          </cell>
          <cell r="D815" t="str">
            <v>㎡</v>
          </cell>
          <cell r="E815">
            <v>10600</v>
          </cell>
          <cell r="G815" t="str">
            <v>Ｐ81</v>
          </cell>
        </row>
        <row r="816">
          <cell r="A816">
            <v>257032</v>
          </cell>
          <cell r="B816" t="str">
            <v>外壁羽目板張</v>
          </cell>
          <cell r="C816" t="str">
            <v>杉・厚15・胴縁組共・ｺﾝｸﾘｰﾄ面</v>
          </cell>
          <cell r="D816" t="str">
            <v>㎡</v>
          </cell>
          <cell r="E816">
            <v>8260</v>
          </cell>
          <cell r="G816" t="str">
            <v>Ｐ81</v>
          </cell>
        </row>
        <row r="817">
          <cell r="A817">
            <v>257033</v>
          </cell>
          <cell r="B817" t="str">
            <v>外壁羽目板張</v>
          </cell>
          <cell r="C817" t="str">
            <v>杉・厚7・胴縁組共・ｺﾝｸﾘｰﾄ面</v>
          </cell>
          <cell r="D817" t="str">
            <v>㎡</v>
          </cell>
          <cell r="E817">
            <v>7710</v>
          </cell>
          <cell r="G817" t="str">
            <v>Ｐ81</v>
          </cell>
        </row>
        <row r="818">
          <cell r="A818">
            <v>257044</v>
          </cell>
          <cell r="B818" t="str">
            <v>外壁羽目板張</v>
          </cell>
          <cell r="C818" t="str">
            <v>ｽﾌﾟﾙｰｽ･ｱﾋﾟﾄﾝ・厚15・胴縁組共・ｺﾝ面</v>
          </cell>
          <cell r="D818" t="str">
            <v>㎡</v>
          </cell>
          <cell r="E818">
            <v>9230</v>
          </cell>
          <cell r="G818" t="str">
            <v>Ｐ81</v>
          </cell>
        </row>
        <row r="819">
          <cell r="A819">
            <v>257045</v>
          </cell>
          <cell r="B819" t="str">
            <v>外壁羽目板張</v>
          </cell>
          <cell r="C819" t="str">
            <v>ひのき・厚15・胴縁組共・ｺﾝｸﾘｰﾄ面</v>
          </cell>
          <cell r="D819" t="str">
            <v>㎡</v>
          </cell>
          <cell r="E819">
            <v>8660</v>
          </cell>
          <cell r="G819" t="str">
            <v>Ｐ81</v>
          </cell>
        </row>
        <row r="820">
          <cell r="A820">
            <v>257051</v>
          </cell>
          <cell r="B820" t="str">
            <v>外壁小幅板張</v>
          </cell>
          <cell r="C820" t="str">
            <v>ﾗﾜﾝ・厚12・胴縁組別途</v>
          </cell>
          <cell r="D820" t="str">
            <v>㎡</v>
          </cell>
          <cell r="E820">
            <v>7770</v>
          </cell>
          <cell r="G820" t="str">
            <v>Ｐ81</v>
          </cell>
        </row>
        <row r="821">
          <cell r="A821">
            <v>257052</v>
          </cell>
          <cell r="B821" t="str">
            <v>外壁小幅板張</v>
          </cell>
          <cell r="C821" t="str">
            <v>杉・厚12・胴縁組別途</v>
          </cell>
          <cell r="D821" t="str">
            <v>㎡</v>
          </cell>
          <cell r="E821">
            <v>5960</v>
          </cell>
          <cell r="G821" t="str">
            <v>Ｐ81</v>
          </cell>
        </row>
        <row r="822">
          <cell r="A822">
            <v>257053</v>
          </cell>
          <cell r="B822" t="str">
            <v>外壁小幅板[単板]張</v>
          </cell>
          <cell r="C822" t="str">
            <v>ｽﾌﾟﾙｰｽ･ｱﾋﾟﾄﾝ・厚12・胴縁組別途</v>
          </cell>
          <cell r="D822" t="str">
            <v>㎡</v>
          </cell>
          <cell r="E822">
            <v>6700</v>
          </cell>
          <cell r="G822" t="str">
            <v>Ｐ81</v>
          </cell>
        </row>
        <row r="823">
          <cell r="A823">
            <v>257054</v>
          </cell>
          <cell r="B823" t="str">
            <v>外壁小幅板張</v>
          </cell>
          <cell r="C823" t="str">
            <v>ひのき・厚12・胴縁組別途</v>
          </cell>
          <cell r="D823" t="str">
            <v>㎡</v>
          </cell>
          <cell r="E823">
            <v>6310</v>
          </cell>
          <cell r="G823" t="str">
            <v>Ｐ81</v>
          </cell>
        </row>
        <row r="824">
          <cell r="A824">
            <v>257061</v>
          </cell>
          <cell r="B824" t="str">
            <v>外壁小幅板張</v>
          </cell>
          <cell r="C824" t="str">
            <v>ﾗﾜﾝ・厚12・胴縁組共・ｺﾝｸﾘｰﾄ面</v>
          </cell>
          <cell r="D824" t="str">
            <v>㎡</v>
          </cell>
          <cell r="E824">
            <v>9830</v>
          </cell>
          <cell r="G824" t="str">
            <v>Ｐ81</v>
          </cell>
        </row>
        <row r="825">
          <cell r="A825">
            <v>257062</v>
          </cell>
          <cell r="B825" t="str">
            <v>外壁小幅板張</v>
          </cell>
          <cell r="C825" t="str">
            <v>杉・厚12・胴縁組共・ｺﾝｸﾘｰﾄ面</v>
          </cell>
          <cell r="D825" t="str">
            <v>㎡</v>
          </cell>
          <cell r="E825">
            <v>8020</v>
          </cell>
          <cell r="G825" t="str">
            <v>Ｐ81</v>
          </cell>
        </row>
        <row r="826">
          <cell r="A826">
            <v>257063</v>
          </cell>
          <cell r="B826" t="str">
            <v>外壁小幅板[単板]張</v>
          </cell>
          <cell r="C826" t="str">
            <v>ｽﾌﾟﾙｰｽ･ｱﾋﾟﾄﾝ・厚12・胴縁組共・ｺﾝ面</v>
          </cell>
          <cell r="D826" t="str">
            <v>㎡</v>
          </cell>
          <cell r="E826">
            <v>8760</v>
          </cell>
          <cell r="G826" t="str">
            <v>Ｐ81</v>
          </cell>
        </row>
        <row r="827">
          <cell r="A827">
            <v>257064</v>
          </cell>
          <cell r="B827" t="str">
            <v>外壁小幅板張</v>
          </cell>
          <cell r="C827" t="str">
            <v>ひのき・厚15・木造米つが胴縁組共</v>
          </cell>
          <cell r="D827" t="str">
            <v>㎡</v>
          </cell>
          <cell r="E827">
            <v>8370</v>
          </cell>
          <cell r="G827" t="str">
            <v>Ｐ82</v>
          </cell>
        </row>
        <row r="828">
          <cell r="A828">
            <v>257111</v>
          </cell>
          <cell r="B828" t="str">
            <v>木造野縁組</v>
          </cell>
          <cell r="C828" t="str">
            <v>米つが１等・Ｈ450・吊木・野縁受・野縁</v>
          </cell>
          <cell r="D828" t="str">
            <v>㎡</v>
          </cell>
          <cell r="E828">
            <v>3730</v>
          </cell>
          <cell r="G828" t="str">
            <v>Ｐ82</v>
          </cell>
        </row>
        <row r="829">
          <cell r="A829">
            <v>257112</v>
          </cell>
          <cell r="B829" t="str">
            <v>木造野縁組</v>
          </cell>
          <cell r="C829" t="str">
            <v>杉１等・Ｈ450・吊木・野縁受・野縁</v>
          </cell>
          <cell r="D829" t="str">
            <v>㎡</v>
          </cell>
          <cell r="E829">
            <v>3800</v>
          </cell>
          <cell r="G829" t="str">
            <v>Ｐ82</v>
          </cell>
        </row>
        <row r="830">
          <cell r="A830">
            <v>257121</v>
          </cell>
          <cell r="B830" t="str">
            <v>天井プリント合板張</v>
          </cell>
          <cell r="C830" t="str">
            <v>厚4・上・野縁組別途</v>
          </cell>
          <cell r="D830" t="str">
            <v>㎡</v>
          </cell>
          <cell r="E830">
            <v>3550</v>
          </cell>
          <cell r="G830" t="str">
            <v>Ｐ82</v>
          </cell>
        </row>
        <row r="831">
          <cell r="A831">
            <v>257122</v>
          </cell>
          <cell r="B831" t="str">
            <v>天井プリント合板張</v>
          </cell>
          <cell r="C831" t="str">
            <v>厚4・中・野縁組別途</v>
          </cell>
          <cell r="D831" t="str">
            <v>㎡</v>
          </cell>
          <cell r="E831">
            <v>3370</v>
          </cell>
          <cell r="G831" t="str">
            <v>Ｐ82</v>
          </cell>
        </row>
        <row r="832">
          <cell r="A832">
            <v>257123</v>
          </cell>
          <cell r="B832" t="str">
            <v>天井プリント合板張</v>
          </cell>
          <cell r="C832" t="str">
            <v>厚4・並・野縁組別途</v>
          </cell>
          <cell r="D832" t="str">
            <v>㎡</v>
          </cell>
          <cell r="E832">
            <v>3270</v>
          </cell>
          <cell r="G832" t="str">
            <v>Ｐ82</v>
          </cell>
        </row>
        <row r="833">
          <cell r="A833">
            <v>257131</v>
          </cell>
          <cell r="B833" t="str">
            <v>天井銘木合板張</v>
          </cell>
          <cell r="C833" t="str">
            <v>厚4・上・野縁組別途</v>
          </cell>
          <cell r="D833" t="str">
            <v>㎡</v>
          </cell>
          <cell r="E833">
            <v>4370</v>
          </cell>
          <cell r="G833" t="str">
            <v>Ｐ82</v>
          </cell>
        </row>
        <row r="834">
          <cell r="A834">
            <v>257132</v>
          </cell>
          <cell r="B834" t="str">
            <v>天井銘木合板張</v>
          </cell>
          <cell r="C834" t="str">
            <v>厚4・中・野縁組別途</v>
          </cell>
          <cell r="D834" t="str">
            <v>㎡</v>
          </cell>
          <cell r="E834">
            <v>3980</v>
          </cell>
          <cell r="G834" t="str">
            <v>Ｐ82</v>
          </cell>
        </row>
        <row r="835">
          <cell r="A835">
            <v>257133</v>
          </cell>
          <cell r="B835" t="str">
            <v>天井銘木合板張</v>
          </cell>
          <cell r="C835" t="str">
            <v>厚4・並・野縁組別途</v>
          </cell>
          <cell r="D835" t="str">
            <v>㎡</v>
          </cell>
          <cell r="E835">
            <v>3780</v>
          </cell>
          <cell r="G835" t="str">
            <v>Ｐ82</v>
          </cell>
        </row>
        <row r="836">
          <cell r="A836">
            <v>257141</v>
          </cell>
          <cell r="B836" t="str">
            <v>天井プリント合板張</v>
          </cell>
          <cell r="C836" t="str">
            <v>厚4・上・木造米つが野縁組共</v>
          </cell>
          <cell r="D836" t="str">
            <v>㎡</v>
          </cell>
          <cell r="E836">
            <v>7280</v>
          </cell>
          <cell r="G836" t="str">
            <v>Ｐ82</v>
          </cell>
        </row>
        <row r="837">
          <cell r="A837">
            <v>257142</v>
          </cell>
          <cell r="B837" t="str">
            <v>天井プリント合板張</v>
          </cell>
          <cell r="C837" t="str">
            <v>厚4・中・木造米つが野縁組共</v>
          </cell>
          <cell r="D837" t="str">
            <v>㎡</v>
          </cell>
          <cell r="E837">
            <v>7100</v>
          </cell>
          <cell r="G837" t="str">
            <v>Ｐ82</v>
          </cell>
        </row>
        <row r="838">
          <cell r="A838">
            <v>257143</v>
          </cell>
          <cell r="B838" t="str">
            <v>天井プリント合板張</v>
          </cell>
          <cell r="C838" t="str">
            <v>厚4・並・木造米つが野縁組共</v>
          </cell>
          <cell r="D838" t="str">
            <v>㎡</v>
          </cell>
          <cell r="E838">
            <v>7000</v>
          </cell>
          <cell r="G838" t="str">
            <v>Ｐ82</v>
          </cell>
        </row>
        <row r="839">
          <cell r="A839">
            <v>257151</v>
          </cell>
          <cell r="B839" t="str">
            <v>天井銘木合板張</v>
          </cell>
          <cell r="C839" t="str">
            <v>厚4・上・木造米つが野縁組共</v>
          </cell>
          <cell r="D839" t="str">
            <v>㎡</v>
          </cell>
          <cell r="E839">
            <v>8100</v>
          </cell>
          <cell r="G839" t="str">
            <v>Ｐ82</v>
          </cell>
        </row>
        <row r="840">
          <cell r="A840">
            <v>257152</v>
          </cell>
          <cell r="B840" t="str">
            <v>天井銘木合板張</v>
          </cell>
          <cell r="C840" t="str">
            <v>厚4・中・木造米つが野縁組共</v>
          </cell>
          <cell r="D840" t="str">
            <v>㎡</v>
          </cell>
          <cell r="E840">
            <v>7710</v>
          </cell>
          <cell r="G840" t="str">
            <v>Ｐ82</v>
          </cell>
        </row>
        <row r="841">
          <cell r="A841">
            <v>257153</v>
          </cell>
          <cell r="B841" t="str">
            <v>天井銘木合板張</v>
          </cell>
          <cell r="C841" t="str">
            <v>厚4・並・木造米つが野縁組共</v>
          </cell>
          <cell r="D841" t="str">
            <v>㎡</v>
          </cell>
          <cell r="E841">
            <v>7510</v>
          </cell>
          <cell r="G841" t="str">
            <v>Ｐ82</v>
          </cell>
        </row>
        <row r="842">
          <cell r="A842">
            <v>257161</v>
          </cell>
          <cell r="B842" t="str">
            <v>天井ﾗﾜﾝ合板張</v>
          </cell>
          <cell r="C842" t="str">
            <v>厚4・野縁組別途</v>
          </cell>
          <cell r="D842" t="str">
            <v>㎡</v>
          </cell>
          <cell r="E842">
            <v>1880</v>
          </cell>
          <cell r="G842" t="str">
            <v>Ｐ82</v>
          </cell>
        </row>
        <row r="843">
          <cell r="A843">
            <v>257162</v>
          </cell>
          <cell r="B843" t="str">
            <v>天井ﾗﾜﾝ合板張</v>
          </cell>
          <cell r="C843" t="str">
            <v>厚5.5・野縁組別途</v>
          </cell>
          <cell r="D843" t="str">
            <v>㎡</v>
          </cell>
          <cell r="E843">
            <v>2000</v>
          </cell>
          <cell r="G843" t="str">
            <v>Ｐ82</v>
          </cell>
        </row>
        <row r="844">
          <cell r="A844">
            <v>257163</v>
          </cell>
          <cell r="B844" t="str">
            <v>天井しな合板張</v>
          </cell>
          <cell r="C844" t="str">
            <v>厚4・野縁組別途</v>
          </cell>
          <cell r="D844" t="str">
            <v>㎡</v>
          </cell>
          <cell r="E844">
            <v>2200</v>
          </cell>
          <cell r="G844" t="str">
            <v>Ｐ82</v>
          </cell>
        </row>
        <row r="845">
          <cell r="A845">
            <v>257164</v>
          </cell>
          <cell r="B845" t="str">
            <v>天井しな合板張</v>
          </cell>
          <cell r="C845" t="str">
            <v>厚5.5・野縁組別途</v>
          </cell>
          <cell r="D845" t="str">
            <v>㎡</v>
          </cell>
          <cell r="E845">
            <v>2480</v>
          </cell>
          <cell r="G845" t="str">
            <v>Ｐ82</v>
          </cell>
        </row>
        <row r="846">
          <cell r="A846">
            <v>257171</v>
          </cell>
          <cell r="B846" t="str">
            <v>天井ﾗﾜﾝ合板張</v>
          </cell>
          <cell r="C846" t="str">
            <v>厚4・木造米つが野縁組共</v>
          </cell>
          <cell r="D846" t="str">
            <v>㎡</v>
          </cell>
          <cell r="E846">
            <v>5610</v>
          </cell>
          <cell r="G846" t="str">
            <v>Ｐ82</v>
          </cell>
        </row>
        <row r="847">
          <cell r="A847">
            <v>257172</v>
          </cell>
          <cell r="B847" t="str">
            <v>天井ﾗﾜﾝ合板張</v>
          </cell>
          <cell r="C847" t="str">
            <v>厚5.5・木造米つが野縁組共</v>
          </cell>
          <cell r="D847" t="str">
            <v>㎡</v>
          </cell>
          <cell r="E847">
            <v>5730</v>
          </cell>
          <cell r="G847" t="str">
            <v>Ｐ82</v>
          </cell>
        </row>
        <row r="848">
          <cell r="A848">
            <v>257173</v>
          </cell>
          <cell r="B848" t="str">
            <v>天井しな合板張</v>
          </cell>
          <cell r="C848" t="str">
            <v>厚4・木造米つが野縁組共</v>
          </cell>
          <cell r="D848" t="str">
            <v>㎡</v>
          </cell>
          <cell r="E848">
            <v>5930</v>
          </cell>
          <cell r="G848" t="str">
            <v>Ｐ82</v>
          </cell>
        </row>
        <row r="849">
          <cell r="A849">
            <v>257174</v>
          </cell>
          <cell r="B849" t="str">
            <v>天井しな合板張</v>
          </cell>
          <cell r="C849" t="str">
            <v>厚5.5・木造米つが野縁組共</v>
          </cell>
          <cell r="D849" t="str">
            <v>㎡</v>
          </cell>
          <cell r="E849">
            <v>6210</v>
          </cell>
          <cell r="G849" t="str">
            <v>Ｐ82</v>
          </cell>
        </row>
        <row r="850">
          <cell r="A850">
            <v>257181</v>
          </cell>
          <cell r="B850" t="str">
            <v>天井小幅板張</v>
          </cell>
          <cell r="C850" t="str">
            <v>杉・厚7.5・野縁組別途</v>
          </cell>
          <cell r="D850" t="str">
            <v>㎡</v>
          </cell>
          <cell r="E850">
            <v>3520</v>
          </cell>
          <cell r="G850" t="str">
            <v>Ｐ82</v>
          </cell>
        </row>
        <row r="851">
          <cell r="A851">
            <v>257182</v>
          </cell>
          <cell r="B851" t="str">
            <v>天井小幅板張</v>
          </cell>
          <cell r="C851" t="str">
            <v>ｽﾌﾟﾙｰｽ・ｱﾋﾟﾄﾝ・厚9・野縁組別途</v>
          </cell>
          <cell r="D851" t="str">
            <v>㎡</v>
          </cell>
          <cell r="E851">
            <v>4210</v>
          </cell>
          <cell r="G851" t="str">
            <v>Ｐ82</v>
          </cell>
        </row>
        <row r="852">
          <cell r="A852">
            <v>257191</v>
          </cell>
          <cell r="B852" t="str">
            <v>天井小幅板張</v>
          </cell>
          <cell r="C852" t="str">
            <v>杉・厚7.5・木造米つが野縁組共</v>
          </cell>
          <cell r="D852" t="str">
            <v>㎡</v>
          </cell>
          <cell r="E852">
            <v>7250</v>
          </cell>
          <cell r="G852" t="str">
            <v>Ｐ82</v>
          </cell>
        </row>
        <row r="853">
          <cell r="A853">
            <v>257192</v>
          </cell>
          <cell r="B853" t="str">
            <v>天井小幅板張</v>
          </cell>
          <cell r="C853" t="str">
            <v>ｽﾌﾟﾙｰｽ・ｱﾋﾟﾄﾝ・厚9・木造米つが野縁組共</v>
          </cell>
          <cell r="D853" t="str">
            <v>㎡</v>
          </cell>
          <cell r="E853">
            <v>7940</v>
          </cell>
          <cell r="G853" t="str">
            <v>Ｐ83</v>
          </cell>
        </row>
        <row r="854">
          <cell r="A854">
            <v>257201</v>
          </cell>
          <cell r="B854" t="str">
            <v>木造間仕切軸組</v>
          </cell>
          <cell r="C854" t="str">
            <v>杉1等・H3000程度・[大壁]</v>
          </cell>
          <cell r="D854" t="str">
            <v>㎡</v>
          </cell>
          <cell r="E854">
            <v>4880</v>
          </cell>
          <cell r="G854" t="str">
            <v>Ｐ83</v>
          </cell>
        </row>
        <row r="855">
          <cell r="A855">
            <v>257202</v>
          </cell>
          <cell r="B855" t="str">
            <v>木造間仕切軸組</v>
          </cell>
          <cell r="C855" t="str">
            <v>杉1等・H3000程度・[真壁]</v>
          </cell>
          <cell r="D855" t="str">
            <v>㎡</v>
          </cell>
          <cell r="E855">
            <v>4580</v>
          </cell>
          <cell r="G855" t="str">
            <v>Ｐ83</v>
          </cell>
        </row>
        <row r="856">
          <cell r="A856">
            <v>257211</v>
          </cell>
          <cell r="B856" t="str">
            <v>壁ﾗﾜﾝ合板張</v>
          </cell>
          <cell r="C856" t="str">
            <v>厚4・胴縁・間仕切軸組別途</v>
          </cell>
          <cell r="D856" t="str">
            <v>㎡</v>
          </cell>
          <cell r="E856">
            <v>1880</v>
          </cell>
          <cell r="G856" t="str">
            <v>Ｐ83</v>
          </cell>
        </row>
        <row r="857">
          <cell r="A857">
            <v>257212</v>
          </cell>
          <cell r="B857" t="str">
            <v>壁ﾗﾜﾝ合板張</v>
          </cell>
          <cell r="C857" t="str">
            <v>厚5.5・胴縁・間仕切軸組別途</v>
          </cell>
          <cell r="D857" t="str">
            <v>㎡</v>
          </cell>
          <cell r="E857">
            <v>2000</v>
          </cell>
          <cell r="G857" t="str">
            <v>Ｐ83</v>
          </cell>
        </row>
        <row r="858">
          <cell r="A858">
            <v>257213</v>
          </cell>
          <cell r="B858" t="str">
            <v>壁ﾗﾜﾝ合板張</v>
          </cell>
          <cell r="C858" t="str">
            <v>厚9・胴縁・間仕切軸組別途</v>
          </cell>
          <cell r="D858" t="str">
            <v>㎡</v>
          </cell>
          <cell r="E858">
            <v>2410</v>
          </cell>
          <cell r="G858" t="str">
            <v>Ｐ83</v>
          </cell>
        </row>
        <row r="859">
          <cell r="A859">
            <v>257214</v>
          </cell>
          <cell r="B859" t="str">
            <v>壁ﾗﾜﾝ合板張</v>
          </cell>
          <cell r="C859" t="str">
            <v>厚12・胴縁・間仕切軸組別途</v>
          </cell>
          <cell r="D859" t="str">
            <v>㎡</v>
          </cell>
          <cell r="E859">
            <v>2700</v>
          </cell>
          <cell r="G859" t="str">
            <v>Ｐ83</v>
          </cell>
        </row>
        <row r="860">
          <cell r="A860">
            <v>257221</v>
          </cell>
          <cell r="B860" t="str">
            <v>壁しな合板張</v>
          </cell>
          <cell r="C860" t="str">
            <v>厚4・胴縁・間仕切軸組別途</v>
          </cell>
          <cell r="D860" t="str">
            <v>㎡</v>
          </cell>
          <cell r="E860">
            <v>2200</v>
          </cell>
          <cell r="G860" t="str">
            <v>Ｐ83</v>
          </cell>
        </row>
        <row r="861">
          <cell r="A861">
            <v>257222</v>
          </cell>
          <cell r="B861" t="str">
            <v>壁しな合板張</v>
          </cell>
          <cell r="C861" t="str">
            <v>厚5.5・胴縁・間仕切軸組別途</v>
          </cell>
          <cell r="D861" t="str">
            <v>㎡</v>
          </cell>
          <cell r="E861">
            <v>2480</v>
          </cell>
          <cell r="G861" t="str">
            <v>Ｐ83</v>
          </cell>
        </row>
        <row r="862">
          <cell r="A862">
            <v>257223</v>
          </cell>
          <cell r="B862" t="str">
            <v>壁しな合板張</v>
          </cell>
          <cell r="C862" t="str">
            <v>厚9・胴縁・間仕切軸組別途</v>
          </cell>
          <cell r="D862" t="str">
            <v>㎡</v>
          </cell>
          <cell r="E862">
            <v>2810</v>
          </cell>
          <cell r="G862" t="str">
            <v>Ｐ83</v>
          </cell>
        </row>
        <row r="863">
          <cell r="A863">
            <v>257231</v>
          </cell>
          <cell r="B863" t="str">
            <v>木毛ｾﾒﾝﾄ板張</v>
          </cell>
          <cell r="C863" t="str">
            <v>厚20・胴縁・間仕切軸組別途</v>
          </cell>
          <cell r="D863" t="str">
            <v>㎡</v>
          </cell>
          <cell r="E863">
            <v>2110</v>
          </cell>
          <cell r="G863" t="str">
            <v>Ｐ83</v>
          </cell>
        </row>
        <row r="864">
          <cell r="A864">
            <v>257241</v>
          </cell>
          <cell r="B864" t="str">
            <v>壁ﾗﾜﾝ合板張</v>
          </cell>
          <cell r="C864" t="str">
            <v>厚4・木造米つが胴縁組共</v>
          </cell>
          <cell r="D864" t="str">
            <v>㎡</v>
          </cell>
          <cell r="E864">
            <v>3940</v>
          </cell>
          <cell r="G864" t="str">
            <v>Ｐ83</v>
          </cell>
        </row>
        <row r="865">
          <cell r="A865">
            <v>257242</v>
          </cell>
          <cell r="B865" t="str">
            <v>壁ﾗﾜﾝ合板張</v>
          </cell>
          <cell r="C865" t="str">
            <v>厚5.5・木造米つが胴縁組共</v>
          </cell>
          <cell r="D865" t="str">
            <v>㎡</v>
          </cell>
          <cell r="E865">
            <v>4060</v>
          </cell>
          <cell r="G865" t="str">
            <v>Ｐ83</v>
          </cell>
        </row>
        <row r="866">
          <cell r="A866">
            <v>257243</v>
          </cell>
          <cell r="B866" t="str">
            <v>壁ﾗﾜﾝ合板張</v>
          </cell>
          <cell r="C866" t="str">
            <v>厚9・木造米つが胴縁組共</v>
          </cell>
          <cell r="D866" t="str">
            <v>㎡</v>
          </cell>
          <cell r="E866">
            <v>4470</v>
          </cell>
          <cell r="G866" t="str">
            <v>Ｐ83</v>
          </cell>
        </row>
        <row r="867">
          <cell r="A867">
            <v>257244</v>
          </cell>
          <cell r="B867" t="str">
            <v>壁ﾗﾜﾝ合板張</v>
          </cell>
          <cell r="C867" t="str">
            <v>厚12・木造米つが胴縁組共</v>
          </cell>
          <cell r="D867" t="str">
            <v>㎡</v>
          </cell>
          <cell r="E867">
            <v>4760</v>
          </cell>
          <cell r="G867" t="str">
            <v>Ｐ83</v>
          </cell>
        </row>
        <row r="868">
          <cell r="A868">
            <v>257251</v>
          </cell>
          <cell r="B868" t="str">
            <v>壁しな合板張</v>
          </cell>
          <cell r="C868" t="str">
            <v>厚4・木造米つが胴縁組共</v>
          </cell>
          <cell r="D868" t="str">
            <v>㎡</v>
          </cell>
          <cell r="E868">
            <v>4260</v>
          </cell>
          <cell r="G868" t="str">
            <v>Ｐ83</v>
          </cell>
        </row>
        <row r="869">
          <cell r="A869">
            <v>257252</v>
          </cell>
          <cell r="B869" t="str">
            <v>壁しな合板張</v>
          </cell>
          <cell r="C869" t="str">
            <v>厚5.5・木造米つが胴縁組共</v>
          </cell>
          <cell r="D869" t="str">
            <v>㎡</v>
          </cell>
          <cell r="E869">
            <v>4540</v>
          </cell>
          <cell r="G869" t="str">
            <v>Ｐ83</v>
          </cell>
        </row>
        <row r="870">
          <cell r="A870">
            <v>257253</v>
          </cell>
          <cell r="B870" t="str">
            <v>壁しな合板張</v>
          </cell>
          <cell r="C870" t="str">
            <v>厚9・木造米つが胴縁組共</v>
          </cell>
          <cell r="D870" t="str">
            <v>㎡</v>
          </cell>
          <cell r="E870">
            <v>4870</v>
          </cell>
          <cell r="G870" t="str">
            <v>Ｐ83</v>
          </cell>
        </row>
        <row r="871">
          <cell r="A871">
            <v>257261</v>
          </cell>
          <cell r="B871" t="str">
            <v>木毛ｾﾒﾝﾄ板張</v>
          </cell>
          <cell r="C871" t="str">
            <v>厚20・木造米つが胴縁組共</v>
          </cell>
          <cell r="D871" t="str">
            <v>㎡</v>
          </cell>
          <cell r="E871">
            <v>4170</v>
          </cell>
          <cell r="G871" t="str">
            <v>Ｐ83</v>
          </cell>
        </row>
        <row r="872">
          <cell r="A872">
            <v>257271</v>
          </cell>
          <cell r="B872" t="str">
            <v>壁ﾗﾜﾝ合板張</v>
          </cell>
          <cell r="C872" t="str">
            <v>厚4・木造間仕切軸組[大壁]共</v>
          </cell>
          <cell r="D872" t="str">
            <v>㎡</v>
          </cell>
          <cell r="E872">
            <v>6760</v>
          </cell>
          <cell r="G872" t="str">
            <v>Ｐ83</v>
          </cell>
        </row>
        <row r="873">
          <cell r="A873">
            <v>257272</v>
          </cell>
          <cell r="B873" t="str">
            <v>壁ﾗﾜﾝ合板張</v>
          </cell>
          <cell r="C873" t="str">
            <v>厚5.5・木造間仕切軸組[大壁]共</v>
          </cell>
          <cell r="D873" t="str">
            <v>㎡</v>
          </cell>
          <cell r="E873">
            <v>6880</v>
          </cell>
          <cell r="G873" t="str">
            <v>Ｐ83</v>
          </cell>
        </row>
        <row r="874">
          <cell r="A874">
            <v>257273</v>
          </cell>
          <cell r="B874" t="str">
            <v>壁ﾗﾜﾝ合板張</v>
          </cell>
          <cell r="C874" t="str">
            <v>厚9・木造間仕切軸組[大壁]共</v>
          </cell>
          <cell r="D874" t="str">
            <v>㎡</v>
          </cell>
          <cell r="E874">
            <v>7290</v>
          </cell>
          <cell r="G874" t="str">
            <v>Ｐ83</v>
          </cell>
        </row>
        <row r="875">
          <cell r="A875">
            <v>257274</v>
          </cell>
          <cell r="B875" t="str">
            <v>壁ﾗﾜﾝ合板張</v>
          </cell>
          <cell r="C875" t="str">
            <v>厚12・木造間仕切軸組[大壁]共</v>
          </cell>
          <cell r="D875" t="str">
            <v>㎡</v>
          </cell>
          <cell r="E875">
            <v>7580</v>
          </cell>
          <cell r="G875" t="str">
            <v>Ｐ83</v>
          </cell>
        </row>
        <row r="876">
          <cell r="A876">
            <v>257281</v>
          </cell>
          <cell r="B876" t="str">
            <v>壁しな合板張</v>
          </cell>
          <cell r="C876" t="str">
            <v>厚4・木造間仕切軸組[大壁]共</v>
          </cell>
          <cell r="D876" t="str">
            <v>㎡</v>
          </cell>
          <cell r="E876">
            <v>7080</v>
          </cell>
          <cell r="G876" t="str">
            <v>Ｐ83</v>
          </cell>
        </row>
        <row r="877">
          <cell r="A877">
            <v>257282</v>
          </cell>
          <cell r="B877" t="str">
            <v>壁しな合板張</v>
          </cell>
          <cell r="C877" t="str">
            <v>厚5.5・木造間仕切軸組[大壁]共</v>
          </cell>
          <cell r="D877" t="str">
            <v>㎡</v>
          </cell>
          <cell r="E877">
            <v>7360</v>
          </cell>
          <cell r="G877" t="str">
            <v>Ｐ83</v>
          </cell>
        </row>
        <row r="878">
          <cell r="A878">
            <v>257283</v>
          </cell>
          <cell r="B878" t="str">
            <v>壁しな合板張</v>
          </cell>
          <cell r="C878" t="str">
            <v>厚9・木造間仕切軸組[大壁]共</v>
          </cell>
          <cell r="D878" t="str">
            <v>㎡</v>
          </cell>
          <cell r="E878">
            <v>7690</v>
          </cell>
          <cell r="G878" t="str">
            <v>Ｐ83</v>
          </cell>
        </row>
        <row r="879">
          <cell r="A879">
            <v>257291</v>
          </cell>
          <cell r="B879" t="str">
            <v>木毛ｾﾒﾝﾄ板張</v>
          </cell>
          <cell r="C879" t="str">
            <v>厚20・木造間仕切軸組[大壁]共</v>
          </cell>
          <cell r="D879" t="str">
            <v>㎡</v>
          </cell>
          <cell r="E879">
            <v>6990</v>
          </cell>
          <cell r="G879" t="str">
            <v>Ｐ84</v>
          </cell>
        </row>
        <row r="880">
          <cell r="A880">
            <v>257301</v>
          </cell>
          <cell r="B880" t="str">
            <v>壁ﾌﾟﾘﾝﾄ合板張</v>
          </cell>
          <cell r="C880" t="str">
            <v>厚4・上・胴縁・間仕切軸組別途</v>
          </cell>
          <cell r="D880" t="str">
            <v>㎡</v>
          </cell>
          <cell r="E880">
            <v>2760</v>
          </cell>
          <cell r="G880" t="str">
            <v>Ｐ84</v>
          </cell>
        </row>
        <row r="881">
          <cell r="A881">
            <v>257302</v>
          </cell>
          <cell r="B881" t="str">
            <v>壁ﾌﾟﾘﾝﾄ合板張</v>
          </cell>
          <cell r="C881" t="str">
            <v>厚4・中・胴縁・間仕切軸組別途</v>
          </cell>
          <cell r="D881" t="str">
            <v>㎡</v>
          </cell>
          <cell r="E881">
            <v>2580</v>
          </cell>
          <cell r="G881" t="str">
            <v>Ｐ84</v>
          </cell>
        </row>
        <row r="882">
          <cell r="A882">
            <v>257303</v>
          </cell>
          <cell r="B882" t="str">
            <v>壁ﾌﾟﾘﾝﾄ合板張</v>
          </cell>
          <cell r="C882" t="str">
            <v>厚4・並・胴縁・間仕切軸組別途</v>
          </cell>
          <cell r="D882" t="str">
            <v>㎡</v>
          </cell>
          <cell r="E882">
            <v>2480</v>
          </cell>
          <cell r="G882" t="str">
            <v>Ｐ84</v>
          </cell>
        </row>
        <row r="883">
          <cell r="A883">
            <v>257311</v>
          </cell>
          <cell r="B883" t="str">
            <v>壁ﾌﾟﾘﾝﾄ合板張</v>
          </cell>
          <cell r="C883" t="str">
            <v>厚6・上・胴縁・間仕切軸組別途</v>
          </cell>
          <cell r="D883" t="str">
            <v>㎡</v>
          </cell>
          <cell r="E883">
            <v>2840</v>
          </cell>
          <cell r="G883" t="str">
            <v>Ｐ84</v>
          </cell>
        </row>
        <row r="884">
          <cell r="A884">
            <v>257312</v>
          </cell>
          <cell r="B884" t="str">
            <v>壁ﾌﾟﾘﾝﾄ合板張</v>
          </cell>
          <cell r="C884" t="str">
            <v>厚6・中・胴縁・間仕切軸組別途</v>
          </cell>
          <cell r="D884" t="str">
            <v>㎡</v>
          </cell>
          <cell r="E884">
            <v>2650</v>
          </cell>
          <cell r="G884" t="str">
            <v>Ｐ84</v>
          </cell>
        </row>
        <row r="885">
          <cell r="A885">
            <v>257313</v>
          </cell>
          <cell r="B885" t="str">
            <v>壁ﾌﾟﾘﾝﾄ合板張</v>
          </cell>
          <cell r="C885" t="str">
            <v>厚6・並・胴縁・間仕切軸組別途</v>
          </cell>
          <cell r="D885" t="str">
            <v>㎡</v>
          </cell>
          <cell r="E885">
            <v>2540</v>
          </cell>
          <cell r="G885" t="str">
            <v>Ｐ84</v>
          </cell>
        </row>
        <row r="886">
          <cell r="A886">
            <v>257321</v>
          </cell>
          <cell r="B886" t="str">
            <v>壁ﾌﾟﾘﾝﾄ合板張</v>
          </cell>
          <cell r="C886" t="str">
            <v>厚9・上・胴縁・間仕切軸組別途</v>
          </cell>
          <cell r="D886" t="str">
            <v>㎡</v>
          </cell>
          <cell r="E886">
            <v>3450</v>
          </cell>
          <cell r="G886" t="str">
            <v>Ｐ84</v>
          </cell>
        </row>
        <row r="887">
          <cell r="A887">
            <v>257322</v>
          </cell>
          <cell r="B887" t="str">
            <v>壁ﾌﾟﾘﾝﾄ合板張</v>
          </cell>
          <cell r="C887" t="str">
            <v>厚9・中・胴縁・間仕切軸組別途</v>
          </cell>
          <cell r="D887" t="str">
            <v>㎡</v>
          </cell>
          <cell r="E887">
            <v>3150</v>
          </cell>
          <cell r="G887" t="str">
            <v>Ｐ84</v>
          </cell>
        </row>
        <row r="888">
          <cell r="A888">
            <v>257323</v>
          </cell>
          <cell r="B888" t="str">
            <v>壁ﾌﾟﾘﾝﾄ合板張</v>
          </cell>
          <cell r="C888" t="str">
            <v>厚9・並・胴縁・間仕切軸組別途</v>
          </cell>
          <cell r="D888" t="str">
            <v>㎡</v>
          </cell>
          <cell r="E888">
            <v>2990</v>
          </cell>
          <cell r="G888" t="str">
            <v>Ｐ84</v>
          </cell>
        </row>
        <row r="889">
          <cell r="A889">
            <v>257331</v>
          </cell>
          <cell r="B889" t="str">
            <v>壁ﾌﾟﾘﾝﾄ合板張</v>
          </cell>
          <cell r="C889" t="str">
            <v>厚4・上・木造米つが胴縁組共</v>
          </cell>
          <cell r="D889" t="str">
            <v>㎡</v>
          </cell>
          <cell r="E889">
            <v>4820</v>
          </cell>
          <cell r="G889" t="str">
            <v>Ｐ84</v>
          </cell>
        </row>
        <row r="890">
          <cell r="A890">
            <v>257332</v>
          </cell>
          <cell r="B890" t="str">
            <v>壁ﾌﾟﾘﾝﾄ合板張</v>
          </cell>
          <cell r="C890" t="str">
            <v>厚4・中・木造米つが胴縁組共</v>
          </cell>
          <cell r="D890" t="str">
            <v>㎡</v>
          </cell>
          <cell r="E890">
            <v>4640</v>
          </cell>
          <cell r="G890" t="str">
            <v>Ｐ84</v>
          </cell>
        </row>
        <row r="891">
          <cell r="A891">
            <v>257333</v>
          </cell>
          <cell r="B891" t="str">
            <v>壁ﾌﾟﾘﾝﾄ合板張</v>
          </cell>
          <cell r="C891" t="str">
            <v>厚4・並・木造米つが胴縁組共</v>
          </cell>
          <cell r="D891" t="str">
            <v>㎡</v>
          </cell>
          <cell r="E891">
            <v>4540</v>
          </cell>
          <cell r="G891" t="str">
            <v>Ｐ84</v>
          </cell>
        </row>
        <row r="892">
          <cell r="A892">
            <v>257341</v>
          </cell>
          <cell r="B892" t="str">
            <v>壁ﾌﾟﾘﾝﾄ合板張</v>
          </cell>
          <cell r="C892" t="str">
            <v>厚6・上・木造米つが胴縁組共</v>
          </cell>
          <cell r="D892" t="str">
            <v>㎡</v>
          </cell>
          <cell r="E892">
            <v>4900</v>
          </cell>
          <cell r="G892" t="str">
            <v>Ｐ84</v>
          </cell>
        </row>
        <row r="893">
          <cell r="A893">
            <v>257342</v>
          </cell>
          <cell r="B893" t="str">
            <v>壁ﾌﾟﾘﾝﾄ合板張</v>
          </cell>
          <cell r="C893" t="str">
            <v>厚6・中・木造米つが胴縁組共</v>
          </cell>
          <cell r="D893" t="str">
            <v>㎡</v>
          </cell>
          <cell r="E893">
            <v>4710</v>
          </cell>
          <cell r="G893" t="str">
            <v>Ｐ84</v>
          </cell>
        </row>
        <row r="894">
          <cell r="A894">
            <v>257343</v>
          </cell>
          <cell r="B894" t="str">
            <v>壁ﾌﾟﾘﾝﾄ合板張</v>
          </cell>
          <cell r="C894" t="str">
            <v>厚6・並・木造米つが胴縁組共</v>
          </cell>
          <cell r="D894" t="str">
            <v>㎡</v>
          </cell>
          <cell r="E894">
            <v>4600</v>
          </cell>
          <cell r="G894" t="str">
            <v>Ｐ84</v>
          </cell>
        </row>
        <row r="895">
          <cell r="A895">
            <v>257351</v>
          </cell>
          <cell r="B895" t="str">
            <v>壁ﾌﾟﾘﾝﾄ合板張</v>
          </cell>
          <cell r="C895" t="str">
            <v>厚9・上・木造米つが胴縁組共</v>
          </cell>
          <cell r="D895" t="str">
            <v>㎡</v>
          </cell>
          <cell r="E895">
            <v>5510</v>
          </cell>
          <cell r="G895" t="str">
            <v>Ｐ84</v>
          </cell>
        </row>
        <row r="896">
          <cell r="A896">
            <v>257352</v>
          </cell>
          <cell r="B896" t="str">
            <v>壁ﾌﾟﾘﾝﾄ合板張</v>
          </cell>
          <cell r="C896" t="str">
            <v>厚9・中・木造米つが胴縁組共</v>
          </cell>
          <cell r="D896" t="str">
            <v>㎡</v>
          </cell>
          <cell r="E896">
            <v>5210</v>
          </cell>
          <cell r="G896" t="str">
            <v>Ｐ84</v>
          </cell>
        </row>
        <row r="897">
          <cell r="A897">
            <v>257353</v>
          </cell>
          <cell r="B897" t="str">
            <v>壁ﾌﾟﾘﾝﾄ合板張</v>
          </cell>
          <cell r="C897" t="str">
            <v>厚9・並・木造米つが胴縁組共</v>
          </cell>
          <cell r="D897" t="str">
            <v>㎡</v>
          </cell>
          <cell r="E897">
            <v>5050</v>
          </cell>
          <cell r="G897" t="str">
            <v>Ｐ84</v>
          </cell>
        </row>
        <row r="898">
          <cell r="A898">
            <v>257361</v>
          </cell>
          <cell r="B898" t="str">
            <v>壁ﾌﾟﾘﾝﾄ合板張</v>
          </cell>
          <cell r="C898" t="str">
            <v>厚4・上・木造間仕切軸組[大壁]共</v>
          </cell>
          <cell r="D898" t="str">
            <v>㎡</v>
          </cell>
          <cell r="E898">
            <v>7640</v>
          </cell>
          <cell r="G898" t="str">
            <v>Ｐ84</v>
          </cell>
        </row>
        <row r="899">
          <cell r="A899">
            <v>257362</v>
          </cell>
          <cell r="B899" t="str">
            <v>壁ﾌﾟﾘﾝﾄ合板張</v>
          </cell>
          <cell r="C899" t="str">
            <v>厚4・中・木造間仕切軸組[大壁]共</v>
          </cell>
          <cell r="D899" t="str">
            <v>㎡</v>
          </cell>
          <cell r="E899">
            <v>7460</v>
          </cell>
          <cell r="G899" t="str">
            <v>Ｐ84</v>
          </cell>
        </row>
        <row r="900">
          <cell r="A900">
            <v>257363</v>
          </cell>
          <cell r="B900" t="str">
            <v>壁ﾌﾟﾘﾝﾄ合板張</v>
          </cell>
          <cell r="C900" t="str">
            <v>厚4・並・木造間仕切軸組[大壁]共</v>
          </cell>
          <cell r="D900" t="str">
            <v>㎡</v>
          </cell>
          <cell r="E900">
            <v>7360</v>
          </cell>
          <cell r="G900" t="str">
            <v>Ｐ84</v>
          </cell>
        </row>
        <row r="901">
          <cell r="A901">
            <v>257371</v>
          </cell>
          <cell r="B901" t="str">
            <v>壁ﾌﾟﾘﾝﾄ合板張</v>
          </cell>
          <cell r="C901" t="str">
            <v>厚6・上・木造間仕切軸組[大壁]共</v>
          </cell>
          <cell r="D901" t="str">
            <v>㎡</v>
          </cell>
          <cell r="E901">
            <v>7720</v>
          </cell>
          <cell r="G901" t="str">
            <v>Ｐ84</v>
          </cell>
        </row>
        <row r="902">
          <cell r="A902">
            <v>257372</v>
          </cell>
          <cell r="B902" t="str">
            <v>壁ﾌﾟﾘﾝﾄ合板張</v>
          </cell>
          <cell r="C902" t="str">
            <v>厚6・中・木造間仕切軸組[大壁]共</v>
          </cell>
          <cell r="D902" t="str">
            <v>㎡</v>
          </cell>
          <cell r="E902">
            <v>7530</v>
          </cell>
          <cell r="G902" t="str">
            <v>Ｐ84</v>
          </cell>
        </row>
        <row r="903">
          <cell r="A903">
            <v>257373</v>
          </cell>
          <cell r="B903" t="str">
            <v>壁ﾌﾟﾘﾝﾄ合板張</v>
          </cell>
          <cell r="C903" t="str">
            <v>厚6・並・木造間仕切軸組[大壁]共</v>
          </cell>
          <cell r="D903" t="str">
            <v>㎡</v>
          </cell>
          <cell r="E903">
            <v>7420</v>
          </cell>
          <cell r="G903" t="str">
            <v>Ｐ84</v>
          </cell>
        </row>
        <row r="904">
          <cell r="A904">
            <v>257381</v>
          </cell>
          <cell r="B904" t="str">
            <v>壁ﾌﾟﾘﾝﾄ合板張</v>
          </cell>
          <cell r="C904" t="str">
            <v>厚9・上・木造間仕切軸組[大壁]共</v>
          </cell>
          <cell r="D904" t="str">
            <v>㎡</v>
          </cell>
          <cell r="E904">
            <v>8330</v>
          </cell>
          <cell r="G904" t="str">
            <v>Ｐ84</v>
          </cell>
        </row>
        <row r="905">
          <cell r="A905">
            <v>257382</v>
          </cell>
          <cell r="B905" t="str">
            <v>壁ﾌﾟﾘﾝﾄ合板張</v>
          </cell>
          <cell r="C905" t="str">
            <v>厚9・中・木造間仕切軸組[大壁]共</v>
          </cell>
          <cell r="D905" t="str">
            <v>㎡</v>
          </cell>
          <cell r="E905">
            <v>8030</v>
          </cell>
          <cell r="G905" t="str">
            <v>Ｐ85</v>
          </cell>
        </row>
        <row r="906">
          <cell r="A906">
            <v>257383</v>
          </cell>
          <cell r="B906" t="str">
            <v>壁ﾌﾟﾘﾝﾄ合板張</v>
          </cell>
          <cell r="C906" t="str">
            <v>厚9・並・木造間仕切軸組[大壁]共</v>
          </cell>
          <cell r="D906" t="str">
            <v>㎡</v>
          </cell>
          <cell r="E906">
            <v>7870</v>
          </cell>
          <cell r="G906" t="str">
            <v>Ｐ85</v>
          </cell>
        </row>
        <row r="907">
          <cell r="A907">
            <v>257391</v>
          </cell>
          <cell r="B907" t="str">
            <v>壁銘木合板張</v>
          </cell>
          <cell r="C907" t="str">
            <v>厚5・上・胴縁・間仕切軸組別途</v>
          </cell>
          <cell r="D907" t="str">
            <v>㎡</v>
          </cell>
          <cell r="E907">
            <v>5560</v>
          </cell>
          <cell r="G907" t="str">
            <v>Ｐ85</v>
          </cell>
        </row>
        <row r="908">
          <cell r="A908">
            <v>257392</v>
          </cell>
          <cell r="B908" t="str">
            <v>壁銘木合板張</v>
          </cell>
          <cell r="C908" t="str">
            <v>厚5・中・胴縁・間仕切軸組別途</v>
          </cell>
          <cell r="D908" t="str">
            <v>㎡</v>
          </cell>
          <cell r="E908">
            <v>4900</v>
          </cell>
          <cell r="G908" t="str">
            <v>Ｐ85</v>
          </cell>
        </row>
        <row r="909">
          <cell r="A909">
            <v>257393</v>
          </cell>
          <cell r="B909" t="str">
            <v>壁銘木合板張</v>
          </cell>
          <cell r="C909" t="str">
            <v>厚5・並・胴縁・間仕切軸組別途</v>
          </cell>
          <cell r="D909" t="str">
            <v>㎡</v>
          </cell>
          <cell r="E909">
            <v>4570</v>
          </cell>
          <cell r="G909" t="str">
            <v>Ｐ85</v>
          </cell>
        </row>
        <row r="910">
          <cell r="A910">
            <v>257401</v>
          </cell>
          <cell r="B910" t="str">
            <v>壁銘木合板張</v>
          </cell>
          <cell r="C910" t="str">
            <v>厚5・上・木造米つが胴縁・間仕切軸組共</v>
          </cell>
          <cell r="D910" t="str">
            <v>㎡</v>
          </cell>
          <cell r="E910">
            <v>7620</v>
          </cell>
          <cell r="G910" t="str">
            <v>Ｐ85</v>
          </cell>
        </row>
        <row r="911">
          <cell r="A911">
            <v>257402</v>
          </cell>
          <cell r="B911" t="str">
            <v>壁銘木合板張</v>
          </cell>
          <cell r="C911" t="str">
            <v>厚5・中・木造米つが胴縁・間仕切軸組共</v>
          </cell>
          <cell r="D911" t="str">
            <v>㎡</v>
          </cell>
          <cell r="E911">
            <v>6960</v>
          </cell>
          <cell r="G911" t="str">
            <v>Ｐ85</v>
          </cell>
        </row>
        <row r="912">
          <cell r="A912">
            <v>257403</v>
          </cell>
          <cell r="B912" t="str">
            <v>壁銘木合板張</v>
          </cell>
          <cell r="C912" t="str">
            <v>厚5・並・木造米つが胴縁・間仕切軸組共</v>
          </cell>
          <cell r="D912" t="str">
            <v>㎡</v>
          </cell>
          <cell r="E912">
            <v>6630</v>
          </cell>
          <cell r="G912" t="str">
            <v>Ｐ85</v>
          </cell>
        </row>
        <row r="913">
          <cell r="A913">
            <v>257411</v>
          </cell>
          <cell r="B913" t="str">
            <v>壁銘木合板張</v>
          </cell>
          <cell r="C913" t="str">
            <v>厚5・上・木造間仕切軸組[大壁]共</v>
          </cell>
          <cell r="D913" t="str">
            <v>㎡</v>
          </cell>
          <cell r="E913">
            <v>10400</v>
          </cell>
          <cell r="G913" t="str">
            <v>Ｐ85</v>
          </cell>
        </row>
        <row r="914">
          <cell r="A914">
            <v>257412</v>
          </cell>
          <cell r="B914" t="str">
            <v>壁銘木合板張</v>
          </cell>
          <cell r="C914" t="str">
            <v>厚5・中・木造間仕切軸組[大壁]共</v>
          </cell>
          <cell r="D914" t="str">
            <v>㎡</v>
          </cell>
          <cell r="E914">
            <v>9780</v>
          </cell>
          <cell r="G914" t="str">
            <v>Ｐ85</v>
          </cell>
        </row>
        <row r="915">
          <cell r="A915">
            <v>257413</v>
          </cell>
          <cell r="B915" t="str">
            <v>壁銘木合板張</v>
          </cell>
          <cell r="C915" t="str">
            <v>厚5・並・木造間仕切軸組[大壁]共</v>
          </cell>
          <cell r="D915" t="str">
            <v>㎡</v>
          </cell>
          <cell r="E915">
            <v>9450</v>
          </cell>
          <cell r="G915" t="str">
            <v>Ｐ85</v>
          </cell>
        </row>
        <row r="916">
          <cell r="A916">
            <v>257421</v>
          </cell>
          <cell r="B916" t="str">
            <v>壁ｵｰﾊﾞﾚｲ合板張</v>
          </cell>
          <cell r="C916" t="str">
            <v>厚2.7・胴縁・間仕切軸組別途</v>
          </cell>
          <cell r="D916" t="str">
            <v>㎡</v>
          </cell>
          <cell r="E916">
            <v>3460</v>
          </cell>
          <cell r="G916" t="str">
            <v>Ｐ85</v>
          </cell>
        </row>
        <row r="917">
          <cell r="A917">
            <v>257431</v>
          </cell>
          <cell r="B917" t="str">
            <v>壁ｵｰﾊﾞﾚｲ合板張</v>
          </cell>
          <cell r="C917" t="str">
            <v>厚2.7・木造米つが胴縁組共</v>
          </cell>
          <cell r="D917" t="str">
            <v>㎡</v>
          </cell>
          <cell r="E917">
            <v>5520</v>
          </cell>
          <cell r="G917" t="str">
            <v>Ｐ85</v>
          </cell>
        </row>
        <row r="918">
          <cell r="A918">
            <v>257441</v>
          </cell>
          <cell r="B918" t="str">
            <v>壁ｵｰﾊﾞﾚｲ合板張</v>
          </cell>
          <cell r="C918" t="str">
            <v>厚2.7・木造間仕切軸組[大壁]共</v>
          </cell>
          <cell r="D918" t="str">
            <v>㎡</v>
          </cell>
          <cell r="E918">
            <v>8340</v>
          </cell>
          <cell r="G918" t="str">
            <v>Ｐ85</v>
          </cell>
        </row>
        <row r="919">
          <cell r="A919">
            <v>257451</v>
          </cell>
          <cell r="B919" t="str">
            <v>壁ﾋﾟｰﾘﾝｸﾞ張</v>
          </cell>
          <cell r="C919" t="str">
            <v>杉・胴縁・間仕切軸組別途</v>
          </cell>
          <cell r="D919" t="str">
            <v>㎡</v>
          </cell>
          <cell r="E919">
            <v>6790</v>
          </cell>
          <cell r="G919" t="str">
            <v>Ｐ85</v>
          </cell>
        </row>
        <row r="920">
          <cell r="A920">
            <v>257461</v>
          </cell>
          <cell r="B920" t="str">
            <v>壁ﾋﾟｰﾘﾝｸﾞ張</v>
          </cell>
          <cell r="C920" t="str">
            <v>杉・木造米つが胴縁組共</v>
          </cell>
          <cell r="D920" t="str">
            <v>㎡</v>
          </cell>
          <cell r="E920">
            <v>8850</v>
          </cell>
          <cell r="G920" t="str">
            <v>Ｐ85</v>
          </cell>
        </row>
        <row r="921">
          <cell r="A921">
            <v>257471</v>
          </cell>
          <cell r="B921" t="str">
            <v>壁ﾋﾟｰﾘﾝｸﾞ張</v>
          </cell>
          <cell r="C921" t="str">
            <v>杉・木造間仕切軸組[大壁]共</v>
          </cell>
          <cell r="D921" t="str">
            <v>㎡</v>
          </cell>
          <cell r="E921">
            <v>11600</v>
          </cell>
          <cell r="G921" t="str">
            <v>Ｐ85</v>
          </cell>
        </row>
        <row r="922">
          <cell r="A922">
            <v>257501</v>
          </cell>
          <cell r="B922" t="str">
            <v>木造束立て床組</v>
          </cell>
          <cell r="C922" t="str">
            <v>米つが1等H500床束・大引・根搦・根太＠360</v>
          </cell>
          <cell r="D922" t="str">
            <v>㎡</v>
          </cell>
          <cell r="E922">
            <v>6210</v>
          </cell>
          <cell r="G922" t="str">
            <v>P85</v>
          </cell>
        </row>
        <row r="923">
          <cell r="A923">
            <v>257502</v>
          </cell>
          <cell r="B923" t="str">
            <v>木造束立て床組</v>
          </cell>
          <cell r="C923" t="str">
            <v>米つが1等H500床束・大引・根搦・根太＠300</v>
          </cell>
          <cell r="D923" t="str">
            <v>㎡</v>
          </cell>
          <cell r="E923">
            <v>6210</v>
          </cell>
          <cell r="G923" t="str">
            <v>P85</v>
          </cell>
        </row>
        <row r="924">
          <cell r="A924">
            <v>257503</v>
          </cell>
          <cell r="B924" t="str">
            <v>木造束立て床組</v>
          </cell>
          <cell r="C924" t="str">
            <v>杉1等H500床束・大引・根搦・根太＠360</v>
          </cell>
          <cell r="D924" t="str">
            <v>㎡</v>
          </cell>
          <cell r="E924">
            <v>6270</v>
          </cell>
          <cell r="G924" t="str">
            <v>P85</v>
          </cell>
        </row>
        <row r="925">
          <cell r="A925">
            <v>257504</v>
          </cell>
          <cell r="B925" t="str">
            <v>木造束立て床組</v>
          </cell>
          <cell r="C925" t="str">
            <v>杉1等H500床束・大引・根搦・根太＠300</v>
          </cell>
          <cell r="D925" t="str">
            <v>㎡</v>
          </cell>
          <cell r="E925">
            <v>6270</v>
          </cell>
          <cell r="G925" t="str">
            <v>P85</v>
          </cell>
        </row>
        <row r="926">
          <cell r="A926">
            <v>257505</v>
          </cell>
          <cell r="B926" t="str">
            <v>木造束立て床組</v>
          </cell>
          <cell r="C926" t="str">
            <v>桧1等H500床束・大引・根搦・根太＠360</v>
          </cell>
          <cell r="D926" t="str">
            <v>㎡</v>
          </cell>
          <cell r="E926">
            <v>7680</v>
          </cell>
          <cell r="G926" t="str">
            <v>P85</v>
          </cell>
        </row>
        <row r="927">
          <cell r="A927">
            <v>257506</v>
          </cell>
          <cell r="B927" t="str">
            <v>木造束立て床組</v>
          </cell>
          <cell r="C927" t="str">
            <v>桧1等H500床束・大引・根搦・根太＠300</v>
          </cell>
          <cell r="D927" t="str">
            <v>㎡</v>
          </cell>
          <cell r="E927">
            <v>7680</v>
          </cell>
          <cell r="G927" t="str">
            <v>P85</v>
          </cell>
        </row>
        <row r="928">
          <cell r="A928">
            <v>257511</v>
          </cell>
          <cell r="B928" t="str">
            <v>木造ころばし床組</v>
          </cell>
          <cell r="C928" t="str">
            <v>米つが1等H150床束・大引・根搦・根太＠360</v>
          </cell>
          <cell r="D928" t="str">
            <v>㎡</v>
          </cell>
          <cell r="E928">
            <v>3980</v>
          </cell>
          <cell r="G928" t="str">
            <v>P85</v>
          </cell>
        </row>
        <row r="929">
          <cell r="A929">
            <v>257512</v>
          </cell>
          <cell r="B929" t="str">
            <v>木造ころばし床組</v>
          </cell>
          <cell r="C929" t="str">
            <v>米つが1等H150床束・大引・根搦・根太＠300</v>
          </cell>
          <cell r="D929" t="str">
            <v>㎡</v>
          </cell>
          <cell r="E929">
            <v>4470</v>
          </cell>
          <cell r="G929" t="str">
            <v>P85</v>
          </cell>
        </row>
        <row r="930">
          <cell r="A930">
            <v>257513</v>
          </cell>
          <cell r="B930" t="str">
            <v>木造ころばし床組</v>
          </cell>
          <cell r="C930" t="str">
            <v>杉1等H150床束・大引・根搦・根太＠360</v>
          </cell>
          <cell r="D930" t="str">
            <v>㎡</v>
          </cell>
          <cell r="E930">
            <v>4010</v>
          </cell>
          <cell r="G930" t="str">
            <v>P85</v>
          </cell>
        </row>
        <row r="931">
          <cell r="A931">
            <v>257514</v>
          </cell>
          <cell r="B931" t="str">
            <v>木造ころばし床組</v>
          </cell>
          <cell r="C931" t="str">
            <v>杉1等H150床束・大引・根搦・根太＠300</v>
          </cell>
          <cell r="D931" t="str">
            <v>㎡</v>
          </cell>
          <cell r="E931">
            <v>4010</v>
          </cell>
          <cell r="G931" t="str">
            <v>P86</v>
          </cell>
        </row>
        <row r="932">
          <cell r="A932">
            <v>257515</v>
          </cell>
          <cell r="B932" t="str">
            <v>木造ころばし床組</v>
          </cell>
          <cell r="C932" t="str">
            <v>檜1等H150床束・大引・根搦・根太＠360</v>
          </cell>
          <cell r="D932" t="str">
            <v>㎡</v>
          </cell>
          <cell r="E932">
            <v>4760</v>
          </cell>
          <cell r="G932" t="str">
            <v>P86</v>
          </cell>
        </row>
        <row r="933">
          <cell r="A933">
            <v>257516</v>
          </cell>
          <cell r="B933" t="str">
            <v>木造ころばし床組</v>
          </cell>
          <cell r="C933" t="str">
            <v>檜1等H150床束・大引・根搦・根太＠300</v>
          </cell>
          <cell r="D933" t="str">
            <v>㎡</v>
          </cell>
          <cell r="E933">
            <v>5440</v>
          </cell>
          <cell r="G933" t="str">
            <v>P86</v>
          </cell>
        </row>
        <row r="934">
          <cell r="A934">
            <v>257517</v>
          </cell>
          <cell r="B934" t="str">
            <v>二階床組</v>
          </cell>
          <cell r="C934" t="str">
            <v>米つが1等・根太床・＠360</v>
          </cell>
          <cell r="D934" t="str">
            <v>㎡</v>
          </cell>
          <cell r="E934">
            <v>5900</v>
          </cell>
          <cell r="G934" t="str">
            <v>P86</v>
          </cell>
        </row>
        <row r="935">
          <cell r="A935">
            <v>257518</v>
          </cell>
          <cell r="B935" t="str">
            <v>二階床組</v>
          </cell>
          <cell r="C935" t="str">
            <v>杉1等・根太床・＠360</v>
          </cell>
          <cell r="D935" t="str">
            <v>㎡</v>
          </cell>
          <cell r="E935">
            <v>5960</v>
          </cell>
          <cell r="G935" t="str">
            <v>P86</v>
          </cell>
        </row>
        <row r="936">
          <cell r="A936">
            <v>257519</v>
          </cell>
          <cell r="B936" t="str">
            <v>二階床組</v>
          </cell>
          <cell r="C936" t="str">
            <v>桧1等・根太床・＠360</v>
          </cell>
          <cell r="D936" t="str">
            <v>㎡</v>
          </cell>
          <cell r="E936">
            <v>7190</v>
          </cell>
          <cell r="G936" t="str">
            <v>P86</v>
          </cell>
        </row>
        <row r="937">
          <cell r="A937">
            <v>257521</v>
          </cell>
          <cell r="B937" t="str">
            <v>床下地合板張</v>
          </cell>
          <cell r="C937" t="str">
            <v>型枠用合板・厚12・束立・ころばし床組別途</v>
          </cell>
          <cell r="D937" t="str">
            <v>㎡</v>
          </cell>
          <cell r="E937">
            <v>2020</v>
          </cell>
          <cell r="G937" t="str">
            <v>P86</v>
          </cell>
        </row>
        <row r="938">
          <cell r="A938">
            <v>257522</v>
          </cell>
          <cell r="B938" t="str">
            <v>床ラワン合板張</v>
          </cell>
          <cell r="C938" t="str">
            <v>厚5.5・束立・ころばし床組別途</v>
          </cell>
          <cell r="D938" t="str">
            <v>㎡</v>
          </cell>
          <cell r="E938">
            <v>1890</v>
          </cell>
          <cell r="G938" t="str">
            <v>P86</v>
          </cell>
        </row>
        <row r="939">
          <cell r="A939">
            <v>257523</v>
          </cell>
          <cell r="B939" t="str">
            <v>床ラワン合板張</v>
          </cell>
          <cell r="C939" t="str">
            <v>厚9・束立・ころばし床組別途</v>
          </cell>
          <cell r="D939" t="str">
            <v>㎡</v>
          </cell>
          <cell r="E939">
            <v>2300</v>
          </cell>
          <cell r="G939" t="str">
            <v>P86</v>
          </cell>
        </row>
        <row r="940">
          <cell r="A940">
            <v>257524</v>
          </cell>
          <cell r="B940" t="str">
            <v>床ラワン合板張</v>
          </cell>
          <cell r="C940" t="str">
            <v>厚12・束立・ころばし床組別途</v>
          </cell>
          <cell r="D940" t="str">
            <v>㎡</v>
          </cell>
          <cell r="E940">
            <v>2590</v>
          </cell>
          <cell r="G940" t="str">
            <v>P86</v>
          </cell>
        </row>
        <row r="941">
          <cell r="A941">
            <v>257525</v>
          </cell>
          <cell r="B941" t="str">
            <v>床ラワン合板張</v>
          </cell>
          <cell r="C941" t="str">
            <v>厚15・束立・ころばし床組別途</v>
          </cell>
          <cell r="D941" t="str">
            <v>㎡</v>
          </cell>
          <cell r="E941">
            <v>2900</v>
          </cell>
          <cell r="G941" t="str">
            <v>P86</v>
          </cell>
        </row>
        <row r="942">
          <cell r="A942">
            <v>257531</v>
          </cell>
          <cell r="B942" t="str">
            <v>床下地合板張</v>
          </cell>
          <cell r="C942" t="str">
            <v>型枠用合板・厚12・束立・ころばし床組別途</v>
          </cell>
          <cell r="D942" t="str">
            <v>㎡</v>
          </cell>
          <cell r="E942">
            <v>6030</v>
          </cell>
          <cell r="G942" t="str">
            <v>P86</v>
          </cell>
        </row>
        <row r="943">
          <cell r="A943">
            <v>257532</v>
          </cell>
          <cell r="B943" t="str">
            <v>床ラワン合板張</v>
          </cell>
          <cell r="C943" t="str">
            <v>厚5.5・ころばし床組[杉＠360]共</v>
          </cell>
          <cell r="D943" t="str">
            <v>㎡</v>
          </cell>
          <cell r="E943">
            <v>5900</v>
          </cell>
          <cell r="G943" t="str">
            <v>P86</v>
          </cell>
        </row>
        <row r="944">
          <cell r="A944">
            <v>257533</v>
          </cell>
          <cell r="B944" t="str">
            <v>床ラワン合板張</v>
          </cell>
          <cell r="C944" t="str">
            <v>厚9・ころばし床組[杉＠360]共</v>
          </cell>
          <cell r="D944" t="str">
            <v>㎡</v>
          </cell>
          <cell r="E944">
            <v>6310</v>
          </cell>
          <cell r="G944" t="str">
            <v>P86</v>
          </cell>
        </row>
        <row r="945">
          <cell r="A945">
            <v>257534</v>
          </cell>
          <cell r="B945" t="str">
            <v>床ラワン合板張</v>
          </cell>
          <cell r="C945" t="str">
            <v>厚12・ころばし床組[杉＠360]共</v>
          </cell>
          <cell r="D945" t="str">
            <v>㎡</v>
          </cell>
          <cell r="E945">
            <v>6600</v>
          </cell>
          <cell r="G945" t="str">
            <v>P86</v>
          </cell>
        </row>
        <row r="946">
          <cell r="A946">
            <v>257535</v>
          </cell>
          <cell r="B946" t="str">
            <v>床ラワン合板張</v>
          </cell>
          <cell r="C946" t="str">
            <v>厚15・ころばし床組[杉＠360]共</v>
          </cell>
          <cell r="D946" t="str">
            <v>㎡</v>
          </cell>
          <cell r="E946">
            <v>6910</v>
          </cell>
          <cell r="G946" t="str">
            <v>P86</v>
          </cell>
        </row>
        <row r="947">
          <cell r="A947">
            <v>257541</v>
          </cell>
          <cell r="B947" t="str">
            <v>床しな合板張</v>
          </cell>
          <cell r="C947" t="str">
            <v>厚5.5・ころばし床組[杉＠360]共</v>
          </cell>
          <cell r="D947" t="str">
            <v>㎡</v>
          </cell>
          <cell r="E947">
            <v>2650</v>
          </cell>
          <cell r="G947" t="str">
            <v>P86</v>
          </cell>
        </row>
        <row r="948">
          <cell r="A948">
            <v>257542</v>
          </cell>
          <cell r="B948" t="str">
            <v>床しな合板張</v>
          </cell>
          <cell r="C948" t="str">
            <v>厚9・ころばし床組[杉＠360]共</v>
          </cell>
          <cell r="D948" t="str">
            <v>㎡</v>
          </cell>
          <cell r="E948">
            <v>3320</v>
          </cell>
          <cell r="G948" t="str">
            <v>P86</v>
          </cell>
        </row>
        <row r="949">
          <cell r="A949">
            <v>257551</v>
          </cell>
          <cell r="B949" t="str">
            <v>床しな合板張</v>
          </cell>
          <cell r="C949" t="str">
            <v>厚12・ころばし床組[杉＠360]共</v>
          </cell>
          <cell r="D949" t="str">
            <v>㎡</v>
          </cell>
          <cell r="E949">
            <v>6660</v>
          </cell>
          <cell r="G949" t="str">
            <v>P86</v>
          </cell>
        </row>
        <row r="950">
          <cell r="A950">
            <v>257552</v>
          </cell>
          <cell r="B950" t="str">
            <v>床しな合板張</v>
          </cell>
          <cell r="C950" t="str">
            <v>厚15・ころばし床組[杉＠360]共</v>
          </cell>
          <cell r="D950" t="str">
            <v>㎡</v>
          </cell>
          <cell r="E950">
            <v>7330</v>
          </cell>
          <cell r="G950" t="str">
            <v>P86</v>
          </cell>
        </row>
        <row r="951">
          <cell r="A951">
            <v>257561</v>
          </cell>
          <cell r="B951" t="str">
            <v>床板張</v>
          </cell>
          <cell r="C951" t="str">
            <v>杉1等・厚12・束立・ころばし床組別途</v>
          </cell>
          <cell r="D951" t="str">
            <v>㎡</v>
          </cell>
          <cell r="E951">
            <v>3560</v>
          </cell>
          <cell r="G951" t="str">
            <v>P86</v>
          </cell>
        </row>
        <row r="952">
          <cell r="A952">
            <v>257562</v>
          </cell>
          <cell r="B952" t="str">
            <v>床板張</v>
          </cell>
          <cell r="C952" t="str">
            <v>杉1等・厚15・束立・ころばし床組別途</v>
          </cell>
          <cell r="D952" t="str">
            <v>㎡</v>
          </cell>
          <cell r="E952">
            <v>3740</v>
          </cell>
          <cell r="G952" t="str">
            <v>P86</v>
          </cell>
        </row>
        <row r="953">
          <cell r="A953">
            <v>257563</v>
          </cell>
          <cell r="B953" t="str">
            <v>床板張</v>
          </cell>
          <cell r="C953" t="str">
            <v>松1等・厚12・束立・ころばし床組別途</v>
          </cell>
          <cell r="D953" t="str">
            <v>㎡</v>
          </cell>
          <cell r="E953">
            <v>3320</v>
          </cell>
          <cell r="G953" t="str">
            <v>P86</v>
          </cell>
        </row>
        <row r="954">
          <cell r="A954">
            <v>257564</v>
          </cell>
          <cell r="B954" t="str">
            <v>床板張</v>
          </cell>
          <cell r="C954" t="str">
            <v>松1等・厚15・束立・ころばし床組別途</v>
          </cell>
          <cell r="D954" t="str">
            <v>㎡</v>
          </cell>
          <cell r="E954">
            <v>3450</v>
          </cell>
          <cell r="G954" t="str">
            <v>P86</v>
          </cell>
        </row>
        <row r="955">
          <cell r="A955">
            <v>257571</v>
          </cell>
          <cell r="B955" t="str">
            <v>床板張</v>
          </cell>
          <cell r="C955" t="str">
            <v>杉1等・厚12・束立・ころばし床組[杉@360]共</v>
          </cell>
          <cell r="D955" t="str">
            <v>㎡</v>
          </cell>
          <cell r="E955">
            <v>7570</v>
          </cell>
          <cell r="G955" t="str">
            <v>P86</v>
          </cell>
        </row>
        <row r="956">
          <cell r="A956">
            <v>257572</v>
          </cell>
          <cell r="B956" t="str">
            <v>床板張</v>
          </cell>
          <cell r="C956" t="str">
            <v>杉1等・厚15・束立・ころばし床組[杉@360]共</v>
          </cell>
          <cell r="D956" t="str">
            <v>㎡</v>
          </cell>
          <cell r="E956">
            <v>7750</v>
          </cell>
          <cell r="G956" t="str">
            <v>P86</v>
          </cell>
        </row>
        <row r="957">
          <cell r="A957">
            <v>257573</v>
          </cell>
          <cell r="B957" t="str">
            <v>床板張</v>
          </cell>
          <cell r="C957" t="str">
            <v>松1等・厚12・束立・ころばし床組[杉@360]共</v>
          </cell>
          <cell r="D957" t="str">
            <v>㎡</v>
          </cell>
          <cell r="E957">
            <v>7330</v>
          </cell>
          <cell r="G957" t="str">
            <v>P87</v>
          </cell>
        </row>
        <row r="958">
          <cell r="A958">
            <v>257574</v>
          </cell>
          <cell r="B958" t="str">
            <v>床板張</v>
          </cell>
          <cell r="C958" t="str">
            <v>松1等・厚15・束立・ころばし床組[杉@360]共</v>
          </cell>
          <cell r="D958" t="str">
            <v>㎡</v>
          </cell>
          <cell r="E958">
            <v>7460</v>
          </cell>
          <cell r="G958" t="str">
            <v>P87</v>
          </cell>
        </row>
        <row r="959">
          <cell r="A959">
            <v>257581</v>
          </cell>
          <cell r="B959" t="str">
            <v>床縁甲板張</v>
          </cell>
          <cell r="C959" t="str">
            <v>檜無節・厚15・束立・ころばし床組別途</v>
          </cell>
          <cell r="D959" t="str">
            <v>㎡</v>
          </cell>
          <cell r="E959">
            <v>24500</v>
          </cell>
          <cell r="G959" t="str">
            <v>P87</v>
          </cell>
        </row>
        <row r="960">
          <cell r="A960">
            <v>257582</v>
          </cell>
          <cell r="B960" t="str">
            <v>床縁甲板張</v>
          </cell>
          <cell r="C960" t="str">
            <v>檜上小節・厚15・束立・ころばし床組別途</v>
          </cell>
          <cell r="D960" t="str">
            <v>㎡</v>
          </cell>
          <cell r="E960">
            <v>15500</v>
          </cell>
          <cell r="G960" t="str">
            <v>P87</v>
          </cell>
        </row>
        <row r="961">
          <cell r="A961">
            <v>257591</v>
          </cell>
          <cell r="B961" t="str">
            <v>床縁甲板張</v>
          </cell>
          <cell r="C961" t="str">
            <v>檜無節・厚15・束立・ころばし床組[杉@360]共</v>
          </cell>
          <cell r="D961" t="str">
            <v>㎡</v>
          </cell>
          <cell r="E961">
            <v>28500</v>
          </cell>
          <cell r="G961" t="str">
            <v>P87</v>
          </cell>
        </row>
        <row r="962">
          <cell r="A962">
            <v>257592</v>
          </cell>
          <cell r="B962" t="str">
            <v>床縁甲板張</v>
          </cell>
          <cell r="C962" t="str">
            <v>檜上小節・厚15・束立・ころばし床組[杉@360]共</v>
          </cell>
          <cell r="D962" t="str">
            <v>㎡</v>
          </cell>
          <cell r="E962">
            <v>19500</v>
          </cell>
          <cell r="G962" t="str">
            <v>P87</v>
          </cell>
        </row>
        <row r="963">
          <cell r="A963">
            <v>257701</v>
          </cell>
          <cell r="B963" t="str">
            <v>回り縁</v>
          </cell>
          <cell r="C963" t="str">
            <v>[手間のみ]</v>
          </cell>
          <cell r="D963" t="str">
            <v>m</v>
          </cell>
          <cell r="E963">
            <v>2150</v>
          </cell>
          <cell r="G963" t="str">
            <v>P87</v>
          </cell>
        </row>
        <row r="964">
          <cell r="A964">
            <v>257702</v>
          </cell>
          <cell r="B964" t="str">
            <v>回り縁</v>
          </cell>
          <cell r="C964" t="str">
            <v>ﾗﾜﾝ・30×30・材工共</v>
          </cell>
          <cell r="D964" t="str">
            <v>m</v>
          </cell>
          <cell r="E964">
            <v>2200</v>
          </cell>
          <cell r="G964" t="str">
            <v>P87</v>
          </cell>
        </row>
        <row r="965">
          <cell r="A965">
            <v>257703</v>
          </cell>
          <cell r="B965" t="str">
            <v>回り縁</v>
          </cell>
          <cell r="C965" t="str">
            <v>ﾗﾜﾝ・40×40・材工共</v>
          </cell>
          <cell r="D965" t="str">
            <v>m</v>
          </cell>
          <cell r="E965">
            <v>2240</v>
          </cell>
          <cell r="G965" t="str">
            <v>P87</v>
          </cell>
        </row>
        <row r="966">
          <cell r="A966">
            <v>257704</v>
          </cell>
          <cell r="B966" t="str">
            <v>回り縁</v>
          </cell>
          <cell r="C966" t="str">
            <v>杉・30×30・材工共</v>
          </cell>
          <cell r="D966" t="str">
            <v>m</v>
          </cell>
          <cell r="E966">
            <v>2210</v>
          </cell>
          <cell r="G966" t="str">
            <v>P87</v>
          </cell>
        </row>
        <row r="967">
          <cell r="A967">
            <v>257705</v>
          </cell>
          <cell r="B967" t="str">
            <v>回り縁</v>
          </cell>
          <cell r="C967" t="str">
            <v>杉・40×40・材工共</v>
          </cell>
          <cell r="D967" t="str">
            <v>m</v>
          </cell>
          <cell r="E967">
            <v>2260</v>
          </cell>
          <cell r="G967" t="str">
            <v>P87</v>
          </cell>
        </row>
        <row r="968">
          <cell r="A968">
            <v>257706</v>
          </cell>
          <cell r="B968" t="str">
            <v>回り縁</v>
          </cell>
          <cell r="C968" t="str">
            <v>米ひば・30×30・材工共</v>
          </cell>
          <cell r="D968" t="str">
            <v>m</v>
          </cell>
          <cell r="E968">
            <v>2250</v>
          </cell>
          <cell r="G968" t="str">
            <v>P87</v>
          </cell>
        </row>
        <row r="969">
          <cell r="A969">
            <v>257707</v>
          </cell>
          <cell r="B969" t="str">
            <v>回り縁</v>
          </cell>
          <cell r="C969" t="str">
            <v>米ひば・40×40・材工共</v>
          </cell>
          <cell r="D969" t="str">
            <v>m</v>
          </cell>
          <cell r="E969">
            <v>2320</v>
          </cell>
          <cell r="G969" t="str">
            <v>P87</v>
          </cell>
        </row>
        <row r="970">
          <cell r="A970">
            <v>257708</v>
          </cell>
          <cell r="B970" t="str">
            <v>回り縁</v>
          </cell>
          <cell r="C970" t="str">
            <v>米つが・30×30・材工共</v>
          </cell>
          <cell r="D970" t="str">
            <v>m</v>
          </cell>
          <cell r="E970">
            <v>2210</v>
          </cell>
          <cell r="G970" t="str">
            <v>P87</v>
          </cell>
        </row>
        <row r="971">
          <cell r="A971">
            <v>257709</v>
          </cell>
          <cell r="B971" t="str">
            <v>回り縁</v>
          </cell>
          <cell r="C971" t="str">
            <v>米つが・40×40・材工共</v>
          </cell>
          <cell r="D971" t="str">
            <v>m</v>
          </cell>
          <cell r="E971">
            <v>2250</v>
          </cell>
          <cell r="G971" t="str">
            <v>P87</v>
          </cell>
        </row>
        <row r="972">
          <cell r="A972">
            <v>257710</v>
          </cell>
          <cell r="B972" t="str">
            <v>回り縁</v>
          </cell>
          <cell r="C972" t="str">
            <v>米ひ・30×30・材工共</v>
          </cell>
          <cell r="D972" t="str">
            <v>m</v>
          </cell>
          <cell r="E972">
            <v>2220</v>
          </cell>
          <cell r="G972" t="str">
            <v>P87</v>
          </cell>
        </row>
        <row r="973">
          <cell r="A973">
            <v>257711</v>
          </cell>
          <cell r="B973" t="str">
            <v>回り縁</v>
          </cell>
          <cell r="C973" t="str">
            <v>米ひ・40×40・材工共</v>
          </cell>
          <cell r="D973" t="str">
            <v>m</v>
          </cell>
          <cell r="E973">
            <v>2280</v>
          </cell>
          <cell r="G973" t="str">
            <v>P87</v>
          </cell>
        </row>
        <row r="974">
          <cell r="A974">
            <v>257721</v>
          </cell>
          <cell r="B974" t="str">
            <v>窓・建具枠</v>
          </cell>
          <cell r="C974" t="str">
            <v>[手間のみ]</v>
          </cell>
          <cell r="D974" t="str">
            <v>m</v>
          </cell>
          <cell r="E974">
            <v>3680</v>
          </cell>
          <cell r="G974" t="str">
            <v>P87</v>
          </cell>
        </row>
        <row r="975">
          <cell r="A975">
            <v>257722</v>
          </cell>
          <cell r="B975" t="str">
            <v>窓・建具枠</v>
          </cell>
          <cell r="C975" t="str">
            <v>ラワン・100×40・材工共</v>
          </cell>
          <cell r="D975" t="str">
            <v>m</v>
          </cell>
          <cell r="E975">
            <v>4230</v>
          </cell>
          <cell r="G975" t="str">
            <v>P87</v>
          </cell>
        </row>
        <row r="976">
          <cell r="A976">
            <v>257723</v>
          </cell>
          <cell r="B976" t="str">
            <v>窓・建具枠</v>
          </cell>
          <cell r="C976" t="str">
            <v>杉・100×40・材工共</v>
          </cell>
          <cell r="D976" t="str">
            <v>m</v>
          </cell>
          <cell r="E976">
            <v>3940</v>
          </cell>
          <cell r="G976" t="str">
            <v>P87</v>
          </cell>
        </row>
        <row r="977">
          <cell r="A977">
            <v>257724</v>
          </cell>
          <cell r="B977" t="str">
            <v>窓・建具枠</v>
          </cell>
          <cell r="C977" t="str">
            <v>米ひば・100×40・材工共</v>
          </cell>
          <cell r="D977" t="str">
            <v>m</v>
          </cell>
          <cell r="E977">
            <v>4130</v>
          </cell>
          <cell r="G977" t="str">
            <v>P87</v>
          </cell>
        </row>
        <row r="978">
          <cell r="A978">
            <v>257725</v>
          </cell>
          <cell r="B978" t="str">
            <v>窓・建具枠</v>
          </cell>
          <cell r="C978" t="str">
            <v>ラワン・120×40・材工共</v>
          </cell>
          <cell r="D978" t="str">
            <v>m</v>
          </cell>
          <cell r="E978">
            <v>4420</v>
          </cell>
          <cell r="G978" t="str">
            <v>P87</v>
          </cell>
        </row>
        <row r="979">
          <cell r="A979">
            <v>257726</v>
          </cell>
          <cell r="B979" t="str">
            <v>窓・建具枠</v>
          </cell>
          <cell r="C979" t="str">
            <v>杉・120×40・材工共</v>
          </cell>
          <cell r="D979" t="str">
            <v>m</v>
          </cell>
          <cell r="E979">
            <v>4030</v>
          </cell>
          <cell r="G979" t="str">
            <v>P87</v>
          </cell>
        </row>
        <row r="980">
          <cell r="A980">
            <v>257727</v>
          </cell>
          <cell r="B980" t="str">
            <v>窓・建具枠</v>
          </cell>
          <cell r="C980" t="str">
            <v>米ひば・120×40・材工共</v>
          </cell>
          <cell r="D980" t="str">
            <v>m</v>
          </cell>
          <cell r="E980">
            <v>4290</v>
          </cell>
          <cell r="G980" t="str">
            <v>P87</v>
          </cell>
        </row>
        <row r="981">
          <cell r="A981">
            <v>257728</v>
          </cell>
          <cell r="B981" t="str">
            <v>窓・建具枠</v>
          </cell>
          <cell r="C981" t="str">
            <v>ｽﾌﾟﾙｰｽ・120×40・材工共</v>
          </cell>
          <cell r="D981" t="str">
            <v>m</v>
          </cell>
          <cell r="E981">
            <v>4160</v>
          </cell>
          <cell r="G981" t="str">
            <v>P87</v>
          </cell>
        </row>
        <row r="982">
          <cell r="A982">
            <v>257729</v>
          </cell>
          <cell r="B982" t="str">
            <v>窓・建具枠</v>
          </cell>
          <cell r="C982" t="str">
            <v>ｽﾌﾟﾙｰｽ・100×40・材工共</v>
          </cell>
          <cell r="D982" t="str">
            <v>m</v>
          </cell>
          <cell r="E982">
            <v>4040</v>
          </cell>
          <cell r="G982" t="str">
            <v>P87</v>
          </cell>
        </row>
        <row r="983">
          <cell r="A983">
            <v>257730</v>
          </cell>
          <cell r="B983" t="str">
            <v>窓・建具枠</v>
          </cell>
          <cell r="C983" t="str">
            <v>ｽﾌﾟﾙｰｽ・130×25・材工共</v>
          </cell>
          <cell r="D983" t="str">
            <v>m</v>
          </cell>
          <cell r="E983">
            <v>3960</v>
          </cell>
          <cell r="G983" t="str">
            <v>P88</v>
          </cell>
        </row>
        <row r="984">
          <cell r="A984">
            <v>257731</v>
          </cell>
          <cell r="B984" t="str">
            <v>額縁</v>
          </cell>
          <cell r="C984" t="str">
            <v>[手間のみ]</v>
          </cell>
          <cell r="D984" t="str">
            <v>m</v>
          </cell>
          <cell r="E984">
            <v>1740</v>
          </cell>
          <cell r="G984" t="str">
            <v>P88</v>
          </cell>
        </row>
        <row r="985">
          <cell r="A985">
            <v>257732</v>
          </cell>
          <cell r="B985" t="str">
            <v>額縁</v>
          </cell>
          <cell r="C985" t="str">
            <v>ラワン・30×60・材工共</v>
          </cell>
          <cell r="D985" t="str">
            <v>m</v>
          </cell>
          <cell r="E985">
            <v>2020</v>
          </cell>
          <cell r="G985" t="str">
            <v>P88</v>
          </cell>
        </row>
        <row r="986">
          <cell r="A986">
            <v>257733</v>
          </cell>
          <cell r="B986" t="str">
            <v>額縁</v>
          </cell>
          <cell r="C986" t="str">
            <v>杉・30×60・材工共</v>
          </cell>
          <cell r="D986" t="str">
            <v>m</v>
          </cell>
          <cell r="E986">
            <v>1870</v>
          </cell>
          <cell r="G986" t="str">
            <v>P88</v>
          </cell>
        </row>
        <row r="987">
          <cell r="A987">
            <v>257734</v>
          </cell>
          <cell r="B987" t="str">
            <v>額縁</v>
          </cell>
          <cell r="C987" t="str">
            <v>米ひば・30×60・材工共</v>
          </cell>
          <cell r="D987" t="str">
            <v>m</v>
          </cell>
          <cell r="E987">
            <v>1970</v>
          </cell>
          <cell r="G987" t="str">
            <v>P88</v>
          </cell>
        </row>
        <row r="988">
          <cell r="A988">
            <v>257735</v>
          </cell>
          <cell r="B988" t="str">
            <v>額縁</v>
          </cell>
          <cell r="C988" t="str">
            <v>ラワン・30×100・材工共</v>
          </cell>
          <cell r="D988" t="str">
            <v>m</v>
          </cell>
          <cell r="E988">
            <v>2200</v>
          </cell>
          <cell r="G988" t="str">
            <v>P88</v>
          </cell>
        </row>
        <row r="989">
          <cell r="A989">
            <v>257736</v>
          </cell>
          <cell r="B989" t="str">
            <v>額縁</v>
          </cell>
          <cell r="C989" t="str">
            <v>杉・30×100・材工共</v>
          </cell>
          <cell r="D989" t="str">
            <v>m</v>
          </cell>
          <cell r="E989">
            <v>1980</v>
          </cell>
          <cell r="G989" t="str">
            <v>P88</v>
          </cell>
        </row>
        <row r="990">
          <cell r="A990">
            <v>257737</v>
          </cell>
          <cell r="B990" t="str">
            <v>額縁</v>
          </cell>
          <cell r="C990" t="str">
            <v>米ひば・30×100・材工共</v>
          </cell>
          <cell r="D990" t="str">
            <v>m</v>
          </cell>
          <cell r="E990">
            <v>2110</v>
          </cell>
          <cell r="G990" t="str">
            <v>P88</v>
          </cell>
        </row>
        <row r="991">
          <cell r="A991">
            <v>257738</v>
          </cell>
          <cell r="B991" t="str">
            <v>額縁</v>
          </cell>
          <cell r="C991" t="str">
            <v>ラワン・30×120-150・材工共</v>
          </cell>
          <cell r="D991" t="str">
            <v>m</v>
          </cell>
          <cell r="E991">
            <v>2360</v>
          </cell>
          <cell r="G991" t="str">
            <v>P88</v>
          </cell>
        </row>
        <row r="992">
          <cell r="A992">
            <v>257739</v>
          </cell>
          <cell r="B992" t="str">
            <v>額縁</v>
          </cell>
          <cell r="C992" t="str">
            <v>杉・30×120-150・材工共</v>
          </cell>
          <cell r="D992" t="str">
            <v>m</v>
          </cell>
          <cell r="E992">
            <v>2030</v>
          </cell>
          <cell r="G992" t="str">
            <v>P88</v>
          </cell>
        </row>
        <row r="993">
          <cell r="A993">
            <v>257740</v>
          </cell>
          <cell r="B993" t="str">
            <v>額縁</v>
          </cell>
          <cell r="C993" t="str">
            <v>米ひば・30×120-150・材工共</v>
          </cell>
          <cell r="D993" t="str">
            <v>m</v>
          </cell>
          <cell r="E993">
            <v>2250</v>
          </cell>
          <cell r="G993" t="str">
            <v>P88</v>
          </cell>
        </row>
        <row r="994">
          <cell r="A994">
            <v>257741</v>
          </cell>
          <cell r="B994" t="str">
            <v>額縁</v>
          </cell>
          <cell r="C994" t="str">
            <v>ラワン・30×200-250・材工共</v>
          </cell>
          <cell r="D994" t="str">
            <v>m</v>
          </cell>
          <cell r="E994">
            <v>2770</v>
          </cell>
          <cell r="G994" t="str">
            <v>P88</v>
          </cell>
        </row>
        <row r="995">
          <cell r="A995">
            <v>257742</v>
          </cell>
          <cell r="B995" t="str">
            <v>額縁</v>
          </cell>
          <cell r="C995" t="str">
            <v>杉・30×200-250・材工共</v>
          </cell>
          <cell r="D995" t="str">
            <v>m</v>
          </cell>
          <cell r="E995">
            <v>2220</v>
          </cell>
          <cell r="G995" t="str">
            <v>P88</v>
          </cell>
        </row>
        <row r="996">
          <cell r="A996">
            <v>257743</v>
          </cell>
          <cell r="B996" t="str">
            <v>額縁</v>
          </cell>
          <cell r="C996" t="str">
            <v>米ひば・30×200-250・材工共</v>
          </cell>
          <cell r="D996" t="str">
            <v>m</v>
          </cell>
          <cell r="E996">
            <v>2580</v>
          </cell>
          <cell r="G996" t="str">
            <v>P88</v>
          </cell>
        </row>
        <row r="997">
          <cell r="A997">
            <v>257744</v>
          </cell>
          <cell r="B997" t="str">
            <v>額縁</v>
          </cell>
          <cell r="C997" t="str">
            <v>ラワン・30×40・材工共</v>
          </cell>
          <cell r="D997" t="str">
            <v>m</v>
          </cell>
          <cell r="E997">
            <v>1920</v>
          </cell>
          <cell r="G997" t="str">
            <v>P88</v>
          </cell>
        </row>
        <row r="998">
          <cell r="A998">
            <v>257745</v>
          </cell>
          <cell r="B998" t="str">
            <v>額縁</v>
          </cell>
          <cell r="C998" t="str">
            <v>ｽﾌﾟﾙｰｽ・30×40・材工共</v>
          </cell>
          <cell r="D998" t="str">
            <v>m</v>
          </cell>
          <cell r="E998">
            <v>1860</v>
          </cell>
          <cell r="G998" t="str">
            <v>P88</v>
          </cell>
        </row>
        <row r="999">
          <cell r="A999">
            <v>257746</v>
          </cell>
          <cell r="B999" t="str">
            <v>額縁</v>
          </cell>
          <cell r="C999" t="str">
            <v>米つが・30×40・材工共</v>
          </cell>
          <cell r="D999" t="str">
            <v>m</v>
          </cell>
          <cell r="E999">
            <v>1830</v>
          </cell>
          <cell r="G999" t="str">
            <v>P88</v>
          </cell>
        </row>
        <row r="1000">
          <cell r="A1000">
            <v>257747</v>
          </cell>
          <cell r="B1000" t="str">
            <v>額縁</v>
          </cell>
          <cell r="C1000" t="str">
            <v>ひのき・30×40・材工共</v>
          </cell>
          <cell r="D1000" t="str">
            <v>m</v>
          </cell>
          <cell r="E1000">
            <v>1860</v>
          </cell>
          <cell r="G1000" t="str">
            <v>P88</v>
          </cell>
        </row>
        <row r="1001">
          <cell r="A1001">
            <v>257748</v>
          </cell>
          <cell r="B1001" t="str">
            <v>額縁</v>
          </cell>
          <cell r="C1001" t="str">
            <v>ｽﾌﾟﾙｰｽ・30×60・材工共</v>
          </cell>
          <cell r="D1001" t="str">
            <v>m</v>
          </cell>
          <cell r="E1001">
            <v>1920</v>
          </cell>
          <cell r="G1001" t="str">
            <v>P88</v>
          </cell>
        </row>
        <row r="1002">
          <cell r="A1002">
            <v>257749</v>
          </cell>
          <cell r="B1002" t="str">
            <v>額縁</v>
          </cell>
          <cell r="C1002" t="str">
            <v>米つが・30×60・材工共</v>
          </cell>
          <cell r="D1002" t="str">
            <v>m</v>
          </cell>
          <cell r="E1002">
            <v>1870</v>
          </cell>
          <cell r="G1002" t="str">
            <v>P88</v>
          </cell>
        </row>
        <row r="1003">
          <cell r="A1003">
            <v>257750</v>
          </cell>
          <cell r="B1003" t="str">
            <v>額縁</v>
          </cell>
          <cell r="C1003" t="str">
            <v>ひのき・30×60・材工共</v>
          </cell>
          <cell r="D1003" t="str">
            <v>m</v>
          </cell>
          <cell r="E1003">
            <v>1920</v>
          </cell>
          <cell r="G1003" t="str">
            <v>P88</v>
          </cell>
        </row>
        <row r="1004">
          <cell r="A1004">
            <v>257761</v>
          </cell>
          <cell r="B1004" t="str">
            <v>敷居・鴨居</v>
          </cell>
          <cell r="C1004" t="str">
            <v>[手間のみ]</v>
          </cell>
          <cell r="D1004" t="str">
            <v>m</v>
          </cell>
          <cell r="E1004">
            <v>3740</v>
          </cell>
          <cell r="G1004" t="str">
            <v>P88</v>
          </cell>
        </row>
        <row r="1005">
          <cell r="A1005">
            <v>257762</v>
          </cell>
          <cell r="B1005" t="str">
            <v>敷居・鴨居</v>
          </cell>
          <cell r="C1005" t="str">
            <v>ラワン・100×40・材工共</v>
          </cell>
          <cell r="D1005" t="str">
            <v>m</v>
          </cell>
          <cell r="E1005">
            <v>4250</v>
          </cell>
          <cell r="G1005" t="str">
            <v>P88</v>
          </cell>
        </row>
        <row r="1006">
          <cell r="A1006">
            <v>257763</v>
          </cell>
          <cell r="B1006" t="str">
            <v>敷居・鴨居</v>
          </cell>
          <cell r="C1006" t="str">
            <v>杉・100×40・材工共</v>
          </cell>
          <cell r="D1006" t="str">
            <v>m</v>
          </cell>
          <cell r="E1006">
            <v>3980</v>
          </cell>
          <cell r="G1006" t="str">
            <v>P88</v>
          </cell>
        </row>
        <row r="1007">
          <cell r="A1007">
            <v>257764</v>
          </cell>
          <cell r="B1007" t="str">
            <v>敷居・鴨居</v>
          </cell>
          <cell r="C1007" t="str">
            <v>米ひば・100×40・材工共</v>
          </cell>
          <cell r="D1007" t="str">
            <v>m</v>
          </cell>
          <cell r="E1007">
            <v>4160</v>
          </cell>
          <cell r="G1007" t="str">
            <v>P88</v>
          </cell>
        </row>
        <row r="1008">
          <cell r="A1008">
            <v>257765</v>
          </cell>
          <cell r="B1008" t="str">
            <v>敷居・鴨居</v>
          </cell>
          <cell r="C1008" t="str">
            <v>ラワン・60×60・材工共</v>
          </cell>
          <cell r="D1008" t="str">
            <v>m</v>
          </cell>
          <cell r="E1008">
            <v>4200</v>
          </cell>
          <cell r="G1008" t="str">
            <v>P88</v>
          </cell>
        </row>
        <row r="1009">
          <cell r="A1009">
            <v>257766</v>
          </cell>
          <cell r="B1009" t="str">
            <v>敷居・鴨居</v>
          </cell>
          <cell r="C1009" t="str">
            <v>杉・60×60・材工共</v>
          </cell>
          <cell r="D1009" t="str">
            <v>m</v>
          </cell>
          <cell r="E1009">
            <v>3950</v>
          </cell>
          <cell r="G1009" t="str">
            <v>P89</v>
          </cell>
        </row>
        <row r="1010">
          <cell r="A1010">
            <v>257767</v>
          </cell>
          <cell r="B1010" t="str">
            <v>敷居・鴨居</v>
          </cell>
          <cell r="C1010" t="str">
            <v>米ひば・60×60・材工共</v>
          </cell>
          <cell r="D1010" t="str">
            <v>m</v>
          </cell>
          <cell r="E1010">
            <v>4120</v>
          </cell>
          <cell r="G1010" t="str">
            <v>P89</v>
          </cell>
        </row>
        <row r="1011">
          <cell r="A1011">
            <v>257768</v>
          </cell>
          <cell r="B1011" t="str">
            <v>敷居・鴨居</v>
          </cell>
          <cell r="C1011" t="str">
            <v>ラワン・55×55・材工共</v>
          </cell>
          <cell r="D1011" t="str">
            <v>m</v>
          </cell>
          <cell r="E1011">
            <v>4130</v>
          </cell>
          <cell r="G1011" t="str">
            <v>P89</v>
          </cell>
        </row>
        <row r="1012">
          <cell r="A1012">
            <v>257769</v>
          </cell>
          <cell r="B1012" t="str">
            <v>敷居・鴨居</v>
          </cell>
          <cell r="C1012" t="str">
            <v>杉・55×55・材工共</v>
          </cell>
          <cell r="D1012" t="str">
            <v>m</v>
          </cell>
          <cell r="E1012">
            <v>3920</v>
          </cell>
          <cell r="G1012" t="str">
            <v>P89</v>
          </cell>
        </row>
        <row r="1013">
          <cell r="A1013">
            <v>257770</v>
          </cell>
          <cell r="B1013" t="str">
            <v>敷居・鴨居</v>
          </cell>
          <cell r="C1013" t="str">
            <v>米ひば・55×55・材工共</v>
          </cell>
          <cell r="D1013" t="str">
            <v>m</v>
          </cell>
          <cell r="E1013">
            <v>4060</v>
          </cell>
          <cell r="G1013" t="str">
            <v>P89</v>
          </cell>
        </row>
        <row r="1014">
          <cell r="A1014">
            <v>257771</v>
          </cell>
          <cell r="B1014" t="str">
            <v>敷居・鴨居</v>
          </cell>
          <cell r="C1014" t="str">
            <v>米つが・100×40・材工共</v>
          </cell>
          <cell r="D1014" t="str">
            <v>m</v>
          </cell>
          <cell r="E1014">
            <v>3980</v>
          </cell>
          <cell r="G1014" t="str">
            <v>P89</v>
          </cell>
        </row>
        <row r="1015">
          <cell r="A1015">
            <v>257772</v>
          </cell>
          <cell r="B1015" t="str">
            <v>敷居・鴨居</v>
          </cell>
          <cell r="C1015" t="str">
            <v>ｽﾌﾟﾙｰｽ・100×40・材工共</v>
          </cell>
          <cell r="D1015" t="str">
            <v>m</v>
          </cell>
          <cell r="E1015">
            <v>4070</v>
          </cell>
          <cell r="G1015" t="str">
            <v>P89</v>
          </cell>
        </row>
        <row r="1016">
          <cell r="A1016">
            <v>257773</v>
          </cell>
          <cell r="B1016" t="str">
            <v>敷居・鴨居</v>
          </cell>
          <cell r="C1016" t="str">
            <v>米ひ・100×40・材工共</v>
          </cell>
          <cell r="D1016" t="str">
            <v>m</v>
          </cell>
          <cell r="E1016">
            <v>4160</v>
          </cell>
          <cell r="G1016" t="str">
            <v>P89</v>
          </cell>
        </row>
        <row r="1017">
          <cell r="A1017">
            <v>257774</v>
          </cell>
          <cell r="B1017" t="str">
            <v>敷居・鴨居</v>
          </cell>
          <cell r="C1017" t="str">
            <v>松・100×40・材工共</v>
          </cell>
          <cell r="D1017" t="str">
            <v>m</v>
          </cell>
          <cell r="E1017">
            <v>3980</v>
          </cell>
          <cell r="G1017" t="str">
            <v>P89</v>
          </cell>
        </row>
        <row r="1018">
          <cell r="A1018">
            <v>257781</v>
          </cell>
          <cell r="B1018" t="str">
            <v>付け鴨居</v>
          </cell>
          <cell r="C1018" t="str">
            <v>[手間のみ]</v>
          </cell>
          <cell r="D1018" t="str">
            <v>m</v>
          </cell>
          <cell r="E1018">
            <v>1880</v>
          </cell>
          <cell r="G1018" t="str">
            <v>P89</v>
          </cell>
        </row>
        <row r="1019">
          <cell r="A1019">
            <v>257782</v>
          </cell>
          <cell r="B1019" t="str">
            <v>付け鴨居</v>
          </cell>
          <cell r="C1019" t="str">
            <v>ラワン・40×30・材工共</v>
          </cell>
          <cell r="D1019" t="str">
            <v>m</v>
          </cell>
          <cell r="E1019">
            <v>1950</v>
          </cell>
          <cell r="G1019" t="str">
            <v>P89</v>
          </cell>
        </row>
        <row r="1020">
          <cell r="A1020">
            <v>257783</v>
          </cell>
          <cell r="B1020" t="str">
            <v>付け鴨居</v>
          </cell>
          <cell r="C1020" t="str">
            <v>杉・40×30・材工共</v>
          </cell>
          <cell r="D1020" t="str">
            <v>m</v>
          </cell>
          <cell r="E1020">
            <v>1970</v>
          </cell>
          <cell r="G1020" t="str">
            <v>P89</v>
          </cell>
        </row>
        <row r="1021">
          <cell r="A1021">
            <v>257784</v>
          </cell>
          <cell r="B1021" t="str">
            <v>付け鴨居</v>
          </cell>
          <cell r="C1021" t="str">
            <v>米ひば・40×30・材工共</v>
          </cell>
          <cell r="D1021" t="str">
            <v>m</v>
          </cell>
          <cell r="E1021">
            <v>2010</v>
          </cell>
          <cell r="G1021" t="str">
            <v>P89</v>
          </cell>
        </row>
        <row r="1022">
          <cell r="A1022">
            <v>257785</v>
          </cell>
          <cell r="B1022" t="str">
            <v>付け鴨居</v>
          </cell>
          <cell r="C1022" t="str">
            <v>米つが・40×30・材工共</v>
          </cell>
          <cell r="D1022" t="str">
            <v>m</v>
          </cell>
          <cell r="E1022">
            <v>1960</v>
          </cell>
          <cell r="G1022" t="str">
            <v>P89</v>
          </cell>
        </row>
        <row r="1023">
          <cell r="A1023">
            <v>257786</v>
          </cell>
          <cell r="B1023" t="str">
            <v>付け鴨居</v>
          </cell>
          <cell r="C1023" t="str">
            <v>ｽﾌﾟﾙｰｽ・40×30・材工共</v>
          </cell>
          <cell r="D1023" t="str">
            <v>m</v>
          </cell>
          <cell r="E1023">
            <v>1980</v>
          </cell>
          <cell r="G1023" t="str">
            <v>P89</v>
          </cell>
        </row>
        <row r="1024">
          <cell r="A1024">
            <v>257787</v>
          </cell>
          <cell r="B1024" t="str">
            <v>付け鴨居</v>
          </cell>
          <cell r="C1024" t="str">
            <v>米ひ・40×30・材工共</v>
          </cell>
          <cell r="D1024" t="str">
            <v>m</v>
          </cell>
          <cell r="E1024">
            <v>1980</v>
          </cell>
          <cell r="G1024" t="str">
            <v>P89</v>
          </cell>
        </row>
        <row r="1025">
          <cell r="A1025">
            <v>257788</v>
          </cell>
          <cell r="B1025" t="str">
            <v>付け鴨居</v>
          </cell>
          <cell r="C1025" t="str">
            <v>松・40×30・材工共</v>
          </cell>
          <cell r="D1025" t="str">
            <v>m</v>
          </cell>
          <cell r="E1025">
            <v>1960</v>
          </cell>
          <cell r="G1025" t="str">
            <v>P89</v>
          </cell>
        </row>
        <row r="1026">
          <cell r="A1026">
            <v>257791</v>
          </cell>
          <cell r="B1026" t="str">
            <v>長押し</v>
          </cell>
          <cell r="C1026" t="str">
            <v>[手間のみ]</v>
          </cell>
          <cell r="D1026" t="str">
            <v>m</v>
          </cell>
          <cell r="E1026">
            <v>2360</v>
          </cell>
          <cell r="G1026" t="str">
            <v>P89</v>
          </cell>
        </row>
        <row r="1027">
          <cell r="A1027">
            <v>257792</v>
          </cell>
          <cell r="B1027" t="str">
            <v>長押し</v>
          </cell>
          <cell r="C1027" t="str">
            <v>ラワン・H90・材工共</v>
          </cell>
          <cell r="D1027" t="str">
            <v>m</v>
          </cell>
          <cell r="E1027">
            <v>2780</v>
          </cell>
          <cell r="G1027" t="str">
            <v>P89</v>
          </cell>
        </row>
        <row r="1028">
          <cell r="A1028">
            <v>257793</v>
          </cell>
          <cell r="B1028" t="str">
            <v>長押し</v>
          </cell>
          <cell r="C1028" t="str">
            <v>杉・H90・材工共</v>
          </cell>
          <cell r="D1028" t="str">
            <v>m</v>
          </cell>
          <cell r="E1028">
            <v>2490</v>
          </cell>
          <cell r="G1028" t="str">
            <v>P89</v>
          </cell>
        </row>
        <row r="1029">
          <cell r="A1029">
            <v>257794</v>
          </cell>
          <cell r="B1029" t="str">
            <v>長押し</v>
          </cell>
          <cell r="C1029" t="str">
            <v>米ひば・H90・材工共</v>
          </cell>
          <cell r="D1029" t="str">
            <v>m</v>
          </cell>
          <cell r="E1029">
            <v>3390</v>
          </cell>
          <cell r="G1029" t="str">
            <v>P89</v>
          </cell>
        </row>
        <row r="1030">
          <cell r="A1030">
            <v>257795</v>
          </cell>
          <cell r="B1030" t="str">
            <v>長押し</v>
          </cell>
          <cell r="C1030" t="str">
            <v>米つが・H90・材工共</v>
          </cell>
          <cell r="D1030" t="str">
            <v>m</v>
          </cell>
          <cell r="E1030">
            <v>2450</v>
          </cell>
          <cell r="G1030" t="str">
            <v>P89</v>
          </cell>
        </row>
        <row r="1031">
          <cell r="A1031">
            <v>257796</v>
          </cell>
          <cell r="B1031" t="str">
            <v>長押し</v>
          </cell>
          <cell r="C1031" t="str">
            <v>ｽﾌﾟﾙｰｽ・H90・材工共</v>
          </cell>
          <cell r="D1031" t="str">
            <v>m</v>
          </cell>
          <cell r="E1031">
            <v>2600</v>
          </cell>
          <cell r="G1031" t="str">
            <v>P89</v>
          </cell>
        </row>
        <row r="1032">
          <cell r="A1032">
            <v>257797</v>
          </cell>
          <cell r="B1032" t="str">
            <v>長押し</v>
          </cell>
          <cell r="C1032" t="str">
            <v>米ひ・H90・材工共</v>
          </cell>
          <cell r="D1032" t="str">
            <v>m</v>
          </cell>
          <cell r="E1032">
            <v>2460</v>
          </cell>
          <cell r="G1032" t="str">
            <v>P89</v>
          </cell>
        </row>
        <row r="1033">
          <cell r="A1033">
            <v>257798</v>
          </cell>
          <cell r="B1033" t="str">
            <v>長押し</v>
          </cell>
          <cell r="C1033" t="str">
            <v>松・H90・材工共</v>
          </cell>
          <cell r="D1033" t="str">
            <v>m</v>
          </cell>
          <cell r="E1033">
            <v>2450</v>
          </cell>
          <cell r="G1033" t="str">
            <v>P89</v>
          </cell>
        </row>
        <row r="1034">
          <cell r="A1034">
            <v>257801</v>
          </cell>
          <cell r="B1034" t="str">
            <v>上がりがまち</v>
          </cell>
          <cell r="C1034" t="str">
            <v>[手間のみ]</v>
          </cell>
          <cell r="D1034" t="str">
            <v>m</v>
          </cell>
          <cell r="E1034">
            <v>4380</v>
          </cell>
          <cell r="G1034" t="str">
            <v>P89</v>
          </cell>
        </row>
        <row r="1035">
          <cell r="A1035">
            <v>257802</v>
          </cell>
          <cell r="B1035" t="str">
            <v>上がりがまち</v>
          </cell>
          <cell r="C1035" t="str">
            <v>ラワン・30×120・材工共</v>
          </cell>
          <cell r="D1035" t="str">
            <v>m</v>
          </cell>
          <cell r="E1035">
            <v>4620</v>
          </cell>
          <cell r="G1035" t="str">
            <v>P90</v>
          </cell>
        </row>
        <row r="1036">
          <cell r="A1036">
            <v>257803</v>
          </cell>
          <cell r="B1036" t="str">
            <v>上がりがまち</v>
          </cell>
          <cell r="C1036" t="str">
            <v>杉・30×120・材工共</v>
          </cell>
          <cell r="D1036" t="str">
            <v>m</v>
          </cell>
          <cell r="E1036">
            <v>4620</v>
          </cell>
          <cell r="G1036" t="str">
            <v>P90</v>
          </cell>
        </row>
        <row r="1037">
          <cell r="A1037">
            <v>257804</v>
          </cell>
          <cell r="B1037" t="str">
            <v>上がりがまち</v>
          </cell>
          <cell r="C1037" t="str">
            <v>米ひば・30×120・材工共</v>
          </cell>
          <cell r="D1037" t="str">
            <v>m</v>
          </cell>
          <cell r="E1037">
            <v>4740</v>
          </cell>
          <cell r="G1037" t="str">
            <v>P90</v>
          </cell>
        </row>
        <row r="1038">
          <cell r="A1038">
            <v>257805</v>
          </cell>
          <cell r="B1038" t="str">
            <v>上がりがまち</v>
          </cell>
          <cell r="C1038" t="str">
            <v>ラワン・70×120・材工共</v>
          </cell>
          <cell r="D1038" t="str">
            <v>m</v>
          </cell>
          <cell r="E1038">
            <v>4930</v>
          </cell>
          <cell r="G1038" t="str">
            <v>P90</v>
          </cell>
        </row>
        <row r="1039">
          <cell r="A1039">
            <v>257806</v>
          </cell>
          <cell r="B1039" t="str">
            <v>上がりがまち</v>
          </cell>
          <cell r="C1039" t="str">
            <v>杉・70×120・材工共</v>
          </cell>
          <cell r="D1039" t="str">
            <v>m</v>
          </cell>
          <cell r="E1039">
            <v>4950</v>
          </cell>
          <cell r="G1039" t="str">
            <v>P90</v>
          </cell>
        </row>
        <row r="1040">
          <cell r="A1040">
            <v>257807</v>
          </cell>
          <cell r="B1040" t="str">
            <v>上がりがまち</v>
          </cell>
          <cell r="C1040" t="str">
            <v>米ひば・70×120・材工共</v>
          </cell>
          <cell r="D1040" t="str">
            <v>m</v>
          </cell>
          <cell r="E1040">
            <v>4220</v>
          </cell>
          <cell r="G1040" t="str">
            <v>P90</v>
          </cell>
        </row>
        <row r="1041">
          <cell r="A1041">
            <v>257808</v>
          </cell>
          <cell r="B1041" t="str">
            <v>上がりがまち</v>
          </cell>
          <cell r="C1041" t="str">
            <v>ラワン・100×50・材工共</v>
          </cell>
          <cell r="D1041" t="str">
            <v>m</v>
          </cell>
          <cell r="E1041">
            <v>4710</v>
          </cell>
          <cell r="G1041" t="str">
            <v>P90</v>
          </cell>
        </row>
        <row r="1042">
          <cell r="A1042">
            <v>257809</v>
          </cell>
          <cell r="B1042" t="str">
            <v>上がりがまち</v>
          </cell>
          <cell r="C1042" t="str">
            <v>杉・100×50・材工共</v>
          </cell>
          <cell r="D1042" t="str">
            <v>m</v>
          </cell>
          <cell r="E1042">
            <v>4720</v>
          </cell>
          <cell r="G1042" t="str">
            <v>P90</v>
          </cell>
        </row>
        <row r="1043">
          <cell r="A1043">
            <v>257810</v>
          </cell>
          <cell r="B1043" t="str">
            <v>上がりがまち</v>
          </cell>
          <cell r="C1043" t="str">
            <v>米ひば・100×50・材工共</v>
          </cell>
          <cell r="D1043" t="str">
            <v>m</v>
          </cell>
          <cell r="E1043">
            <v>4880</v>
          </cell>
          <cell r="G1043" t="str">
            <v>P90</v>
          </cell>
        </row>
        <row r="1044">
          <cell r="A1044">
            <v>257811</v>
          </cell>
          <cell r="B1044" t="str">
            <v>上がりがまち</v>
          </cell>
          <cell r="C1044" t="str">
            <v>米つが・100×50・材工共</v>
          </cell>
          <cell r="D1044" t="str">
            <v>m</v>
          </cell>
          <cell r="E1044">
            <v>4710</v>
          </cell>
          <cell r="G1044" t="str">
            <v>P90</v>
          </cell>
        </row>
        <row r="1045">
          <cell r="A1045">
            <v>257812</v>
          </cell>
          <cell r="B1045" t="str">
            <v>上がりがまち</v>
          </cell>
          <cell r="C1045" t="str">
            <v>米ひ・100×50・材工共</v>
          </cell>
          <cell r="D1045" t="str">
            <v>m</v>
          </cell>
          <cell r="E1045">
            <v>4880</v>
          </cell>
          <cell r="G1045" t="str">
            <v>P90</v>
          </cell>
        </row>
        <row r="1046">
          <cell r="A1046">
            <v>257813</v>
          </cell>
          <cell r="B1046" t="str">
            <v>上がりがまち</v>
          </cell>
          <cell r="C1046" t="str">
            <v>松・100×50・材工共</v>
          </cell>
          <cell r="D1046" t="str">
            <v>m</v>
          </cell>
          <cell r="E1046">
            <v>4630</v>
          </cell>
          <cell r="G1046" t="str">
            <v>P90</v>
          </cell>
        </row>
        <row r="1047">
          <cell r="A1047">
            <v>257814</v>
          </cell>
          <cell r="B1047" t="str">
            <v>上がりがまち</v>
          </cell>
          <cell r="C1047" t="str">
            <v>ラワン・100×100・材工共</v>
          </cell>
          <cell r="D1047" t="str">
            <v>m</v>
          </cell>
          <cell r="E1047">
            <v>5030</v>
          </cell>
          <cell r="G1047" t="str">
            <v>P90</v>
          </cell>
        </row>
        <row r="1048">
          <cell r="A1048">
            <v>257815</v>
          </cell>
          <cell r="B1048" t="str">
            <v>上がりがまち</v>
          </cell>
          <cell r="C1048" t="str">
            <v>杉・100×100・材工共</v>
          </cell>
          <cell r="D1048" t="str">
            <v>m</v>
          </cell>
          <cell r="E1048">
            <v>5060</v>
          </cell>
          <cell r="G1048" t="str">
            <v>P90</v>
          </cell>
        </row>
        <row r="1049">
          <cell r="A1049">
            <v>257816</v>
          </cell>
          <cell r="B1049" t="str">
            <v>上がりがまち</v>
          </cell>
          <cell r="C1049" t="str">
            <v>米ひば・100×100・材工共</v>
          </cell>
          <cell r="D1049" t="str">
            <v>m</v>
          </cell>
          <cell r="E1049">
            <v>5380</v>
          </cell>
          <cell r="G1049" t="str">
            <v>P90</v>
          </cell>
        </row>
        <row r="1050">
          <cell r="A1050">
            <v>257817</v>
          </cell>
          <cell r="B1050" t="str">
            <v>上がりがまち</v>
          </cell>
          <cell r="C1050" t="str">
            <v>米つが・100×100・材工共</v>
          </cell>
          <cell r="D1050" t="str">
            <v>m</v>
          </cell>
          <cell r="E1050">
            <v>5030</v>
          </cell>
          <cell r="G1050" t="str">
            <v>P90</v>
          </cell>
        </row>
        <row r="1051">
          <cell r="A1051">
            <v>257818</v>
          </cell>
          <cell r="B1051" t="str">
            <v>上がりがまち</v>
          </cell>
          <cell r="C1051" t="str">
            <v>米ひ・100×100・材工共</v>
          </cell>
          <cell r="D1051" t="str">
            <v>m</v>
          </cell>
          <cell r="E1051">
            <v>5380</v>
          </cell>
          <cell r="G1051" t="str">
            <v>P90</v>
          </cell>
        </row>
        <row r="1052">
          <cell r="A1052">
            <v>257819</v>
          </cell>
          <cell r="B1052" t="str">
            <v>上がりがまち</v>
          </cell>
          <cell r="C1052" t="str">
            <v>松・100×100・材工共</v>
          </cell>
          <cell r="D1052" t="str">
            <v>m</v>
          </cell>
          <cell r="E1052">
            <v>4880</v>
          </cell>
          <cell r="G1052" t="str">
            <v>P90</v>
          </cell>
        </row>
        <row r="1053">
          <cell r="A1053">
            <v>257821</v>
          </cell>
          <cell r="B1053" t="str">
            <v>畳寄せ</v>
          </cell>
          <cell r="C1053" t="str">
            <v>[手間のみ]</v>
          </cell>
          <cell r="D1053" t="str">
            <v>m</v>
          </cell>
          <cell r="E1053">
            <v>2360</v>
          </cell>
          <cell r="G1053" t="str">
            <v>P90</v>
          </cell>
        </row>
        <row r="1054">
          <cell r="A1054">
            <v>257822</v>
          </cell>
          <cell r="B1054" t="str">
            <v>畳寄せ</v>
          </cell>
          <cell r="C1054" t="str">
            <v>ラワン・45×25・材工共</v>
          </cell>
          <cell r="D1054" t="str">
            <v>m</v>
          </cell>
          <cell r="E1054">
            <v>1950</v>
          </cell>
          <cell r="G1054" t="str">
            <v>P90</v>
          </cell>
        </row>
        <row r="1055">
          <cell r="A1055">
            <v>257823</v>
          </cell>
          <cell r="B1055" t="str">
            <v>畳寄せ</v>
          </cell>
          <cell r="C1055" t="str">
            <v>杉・45×25・材工共</v>
          </cell>
          <cell r="D1055" t="str">
            <v>m</v>
          </cell>
          <cell r="E1055">
            <v>1960</v>
          </cell>
          <cell r="G1055" t="str">
            <v>P90</v>
          </cell>
        </row>
        <row r="1056">
          <cell r="A1056">
            <v>257824</v>
          </cell>
          <cell r="B1056" t="str">
            <v>畳寄せ</v>
          </cell>
          <cell r="C1056" t="str">
            <v>米ひば・45×25・材工共</v>
          </cell>
          <cell r="D1056" t="str">
            <v>m</v>
          </cell>
          <cell r="E1056">
            <v>2000</v>
          </cell>
          <cell r="G1056" t="str">
            <v>P90</v>
          </cell>
        </row>
        <row r="1057">
          <cell r="A1057">
            <v>257825</v>
          </cell>
          <cell r="B1057" t="str">
            <v>畳寄せ</v>
          </cell>
          <cell r="C1057" t="str">
            <v>米つが・45×25・材工共</v>
          </cell>
          <cell r="D1057" t="str">
            <v>m</v>
          </cell>
          <cell r="E1057">
            <v>2430</v>
          </cell>
          <cell r="G1057" t="str">
            <v>P90</v>
          </cell>
        </row>
        <row r="1058">
          <cell r="A1058">
            <v>257831</v>
          </cell>
          <cell r="B1058" t="str">
            <v>ぞうきんずり</v>
          </cell>
          <cell r="C1058" t="str">
            <v>[手間のみ]</v>
          </cell>
          <cell r="D1058" t="str">
            <v>m</v>
          </cell>
          <cell r="E1058">
            <v>700</v>
          </cell>
          <cell r="G1058" t="str">
            <v>P90</v>
          </cell>
        </row>
        <row r="1059">
          <cell r="A1059">
            <v>257832</v>
          </cell>
          <cell r="B1059" t="str">
            <v>ぞうきんずり</v>
          </cell>
          <cell r="C1059" t="str">
            <v>ラワン・15×10・材工共</v>
          </cell>
          <cell r="D1059" t="str">
            <v>m</v>
          </cell>
          <cell r="E1059">
            <v>710</v>
          </cell>
          <cell r="G1059" t="str">
            <v>P90</v>
          </cell>
        </row>
        <row r="1060">
          <cell r="A1060">
            <v>257833</v>
          </cell>
          <cell r="B1060" t="str">
            <v>ぞうきんずり</v>
          </cell>
          <cell r="C1060" t="str">
            <v>杉・15×10・材工共</v>
          </cell>
          <cell r="D1060" t="str">
            <v>m</v>
          </cell>
          <cell r="E1060">
            <v>710</v>
          </cell>
          <cell r="G1060" t="str">
            <v>P90</v>
          </cell>
        </row>
        <row r="1061">
          <cell r="A1061">
            <v>257834</v>
          </cell>
          <cell r="B1061" t="str">
            <v>ぞうきんずり</v>
          </cell>
          <cell r="C1061" t="str">
            <v>米ひば・15×10・材工共</v>
          </cell>
          <cell r="D1061" t="str">
            <v>m</v>
          </cell>
          <cell r="E1061">
            <v>720</v>
          </cell>
          <cell r="G1061" t="str">
            <v>P91</v>
          </cell>
        </row>
        <row r="1062">
          <cell r="A1062">
            <v>257835</v>
          </cell>
          <cell r="B1062" t="str">
            <v>ぞうきんずり</v>
          </cell>
          <cell r="C1062" t="str">
            <v>米つが・15×10・材工共</v>
          </cell>
          <cell r="D1062" t="str">
            <v>m</v>
          </cell>
          <cell r="E1062">
            <v>710</v>
          </cell>
          <cell r="G1062" t="str">
            <v>P91</v>
          </cell>
        </row>
        <row r="1063">
          <cell r="A1063">
            <v>257841</v>
          </cell>
          <cell r="B1063" t="str">
            <v>幅木</v>
          </cell>
          <cell r="C1063" t="str">
            <v>[手間のみ]</v>
          </cell>
          <cell r="D1063" t="str">
            <v>m</v>
          </cell>
          <cell r="E1063">
            <v>2150</v>
          </cell>
          <cell r="G1063" t="str">
            <v>P91</v>
          </cell>
        </row>
        <row r="1064">
          <cell r="A1064">
            <v>257842</v>
          </cell>
          <cell r="B1064" t="str">
            <v>幅木</v>
          </cell>
          <cell r="C1064" t="str">
            <v>ラワン・Ｈ60・材工共</v>
          </cell>
          <cell r="D1064" t="str">
            <v>m</v>
          </cell>
          <cell r="E1064">
            <v>2570</v>
          </cell>
          <cell r="G1064" t="str">
            <v>P91</v>
          </cell>
        </row>
        <row r="1065">
          <cell r="A1065">
            <v>257843</v>
          </cell>
          <cell r="B1065" t="str">
            <v>幅木</v>
          </cell>
          <cell r="C1065" t="str">
            <v>杉・Ｈ60・材工共</v>
          </cell>
          <cell r="D1065" t="str">
            <v>m</v>
          </cell>
          <cell r="E1065">
            <v>2280</v>
          </cell>
          <cell r="G1065" t="str">
            <v>P91</v>
          </cell>
        </row>
        <row r="1066">
          <cell r="A1066">
            <v>257844</v>
          </cell>
          <cell r="B1066" t="str">
            <v>幅木</v>
          </cell>
          <cell r="C1066" t="str">
            <v>米ひば・Ｈ60・材工共</v>
          </cell>
          <cell r="D1066" t="str">
            <v>m</v>
          </cell>
          <cell r="E1066">
            <v>2250</v>
          </cell>
          <cell r="G1066" t="str">
            <v>P91</v>
          </cell>
        </row>
        <row r="1067">
          <cell r="A1067">
            <v>257845</v>
          </cell>
          <cell r="B1067" t="str">
            <v>幅木</v>
          </cell>
          <cell r="C1067" t="str">
            <v>米つが・Ｈ60・材工共</v>
          </cell>
          <cell r="D1067" t="str">
            <v>m</v>
          </cell>
          <cell r="E1067">
            <v>2240</v>
          </cell>
          <cell r="G1067" t="str">
            <v>P91</v>
          </cell>
        </row>
        <row r="1068">
          <cell r="A1068">
            <v>257846</v>
          </cell>
          <cell r="B1068" t="str">
            <v>幅木</v>
          </cell>
          <cell r="C1068" t="str">
            <v>スプルース・Ｈ60・材工共</v>
          </cell>
          <cell r="D1068" t="str">
            <v>m</v>
          </cell>
          <cell r="E1068">
            <v>2400</v>
          </cell>
          <cell r="G1068" t="str">
            <v>P91</v>
          </cell>
        </row>
        <row r="1069">
          <cell r="A1069">
            <v>257847</v>
          </cell>
          <cell r="B1069" t="str">
            <v>幅木</v>
          </cell>
          <cell r="C1069" t="str">
            <v>米ひ・Ｈ60・材工共</v>
          </cell>
          <cell r="D1069" t="str">
            <v>m</v>
          </cell>
          <cell r="E1069">
            <v>2250</v>
          </cell>
          <cell r="G1069" t="str">
            <v>P91</v>
          </cell>
        </row>
        <row r="1070">
          <cell r="A1070">
            <v>257848</v>
          </cell>
          <cell r="B1070" t="str">
            <v>幅木</v>
          </cell>
          <cell r="C1070" t="str">
            <v>松・Ｈ60・材工共</v>
          </cell>
          <cell r="D1070" t="str">
            <v>m</v>
          </cell>
          <cell r="E1070">
            <v>2240</v>
          </cell>
          <cell r="G1070" t="str">
            <v>P91</v>
          </cell>
        </row>
        <row r="1071">
          <cell r="A1071">
            <v>257849</v>
          </cell>
          <cell r="B1071" t="str">
            <v>幅木</v>
          </cell>
          <cell r="C1071" t="str">
            <v>ラワン・Ｈ75・材工共</v>
          </cell>
          <cell r="D1071" t="str">
            <v>m</v>
          </cell>
          <cell r="E1071">
            <v>2670</v>
          </cell>
          <cell r="G1071" t="str">
            <v>P91</v>
          </cell>
        </row>
        <row r="1072">
          <cell r="A1072">
            <v>257850</v>
          </cell>
          <cell r="B1072" t="str">
            <v>幅木</v>
          </cell>
          <cell r="C1072" t="str">
            <v>杉・Ｈ75・材工共</v>
          </cell>
          <cell r="D1072" t="str">
            <v>m</v>
          </cell>
          <cell r="E1072">
            <v>2310</v>
          </cell>
          <cell r="G1072" t="str">
            <v>P91</v>
          </cell>
        </row>
        <row r="1073">
          <cell r="A1073">
            <v>257851</v>
          </cell>
          <cell r="B1073" t="str">
            <v>幅木</v>
          </cell>
          <cell r="C1073" t="str">
            <v>米ひば・Ｈ75・材工共</v>
          </cell>
          <cell r="D1073" t="str">
            <v>m</v>
          </cell>
          <cell r="E1073">
            <v>2280</v>
          </cell>
          <cell r="G1073" t="str">
            <v>P91</v>
          </cell>
        </row>
        <row r="1074">
          <cell r="A1074">
            <v>257852</v>
          </cell>
          <cell r="B1074" t="str">
            <v>幅木</v>
          </cell>
          <cell r="C1074" t="str">
            <v>米つが・Ｈ75・材工共</v>
          </cell>
          <cell r="D1074" t="str">
            <v>m</v>
          </cell>
          <cell r="E1074">
            <v>2290</v>
          </cell>
          <cell r="G1074" t="str">
            <v>P91</v>
          </cell>
        </row>
        <row r="1075">
          <cell r="A1075">
            <v>257853</v>
          </cell>
          <cell r="B1075" t="str">
            <v>幅木</v>
          </cell>
          <cell r="C1075" t="str">
            <v>スプルース・Ｈ75・材工共</v>
          </cell>
          <cell r="D1075" t="str">
            <v>m</v>
          </cell>
          <cell r="E1075">
            <v>2460</v>
          </cell>
          <cell r="G1075" t="str">
            <v>P91</v>
          </cell>
        </row>
        <row r="1076">
          <cell r="A1076">
            <v>257854</v>
          </cell>
          <cell r="B1076" t="str">
            <v>幅木</v>
          </cell>
          <cell r="C1076" t="str">
            <v>米ひ・Ｈ75・材工共</v>
          </cell>
          <cell r="D1076" t="str">
            <v>m</v>
          </cell>
          <cell r="E1076">
            <v>2280</v>
          </cell>
          <cell r="G1076" t="str">
            <v>P91</v>
          </cell>
        </row>
        <row r="1077">
          <cell r="A1077">
            <v>257855</v>
          </cell>
          <cell r="B1077" t="str">
            <v>幅木</v>
          </cell>
          <cell r="C1077" t="str">
            <v>松・Ｈ75・材工共</v>
          </cell>
          <cell r="D1077" t="str">
            <v>m</v>
          </cell>
          <cell r="E1077">
            <v>2260</v>
          </cell>
          <cell r="G1077" t="str">
            <v>P91</v>
          </cell>
        </row>
        <row r="1078">
          <cell r="A1078">
            <v>257856</v>
          </cell>
          <cell r="B1078" t="str">
            <v>幅木</v>
          </cell>
          <cell r="C1078" t="str">
            <v>ラワン・Ｈ100・材工共</v>
          </cell>
          <cell r="D1078" t="str">
            <v>m</v>
          </cell>
          <cell r="E1078">
            <v>2850</v>
          </cell>
          <cell r="G1078" t="str">
            <v>P91</v>
          </cell>
        </row>
        <row r="1079">
          <cell r="A1079">
            <v>257857</v>
          </cell>
          <cell r="B1079" t="str">
            <v>幅木</v>
          </cell>
          <cell r="C1079" t="str">
            <v>杉・Ｈ100・材工共</v>
          </cell>
          <cell r="D1079" t="str">
            <v>m</v>
          </cell>
          <cell r="E1079">
            <v>2360</v>
          </cell>
          <cell r="G1079" t="str">
            <v>P91</v>
          </cell>
        </row>
        <row r="1080">
          <cell r="A1080">
            <v>257858</v>
          </cell>
          <cell r="B1080" t="str">
            <v>幅木</v>
          </cell>
          <cell r="C1080" t="str">
            <v>米ひば・Ｈ100・材工共</v>
          </cell>
          <cell r="D1080" t="str">
            <v>m</v>
          </cell>
          <cell r="E1080">
            <v>2320</v>
          </cell>
          <cell r="G1080" t="str">
            <v>P91</v>
          </cell>
        </row>
        <row r="1081">
          <cell r="A1081">
            <v>257859</v>
          </cell>
          <cell r="B1081" t="str">
            <v>幅木</v>
          </cell>
          <cell r="C1081" t="str">
            <v>米つが・Ｈ100・材工共</v>
          </cell>
          <cell r="D1081" t="str">
            <v>m</v>
          </cell>
          <cell r="E1081">
            <v>2300</v>
          </cell>
          <cell r="G1081" t="str">
            <v>P91</v>
          </cell>
        </row>
        <row r="1082">
          <cell r="A1082">
            <v>257860</v>
          </cell>
          <cell r="B1082" t="str">
            <v>幅木</v>
          </cell>
          <cell r="C1082" t="str">
            <v>スプルース・Ｈ100・材工共</v>
          </cell>
          <cell r="D1082" t="str">
            <v>m</v>
          </cell>
          <cell r="E1082">
            <v>2560</v>
          </cell>
          <cell r="G1082" t="str">
            <v>P91</v>
          </cell>
        </row>
        <row r="1083">
          <cell r="A1083">
            <v>257861</v>
          </cell>
          <cell r="B1083" t="str">
            <v>幅木</v>
          </cell>
          <cell r="C1083" t="str">
            <v>米ひ・Ｈ100・材工共</v>
          </cell>
          <cell r="D1083" t="str">
            <v>m</v>
          </cell>
          <cell r="E1083">
            <v>2320</v>
          </cell>
          <cell r="G1083" t="str">
            <v>P91</v>
          </cell>
        </row>
        <row r="1084">
          <cell r="A1084">
            <v>257862</v>
          </cell>
          <cell r="B1084" t="str">
            <v>幅木</v>
          </cell>
          <cell r="C1084" t="str">
            <v>松・Ｈ100・材工共</v>
          </cell>
          <cell r="D1084" t="str">
            <v>m</v>
          </cell>
          <cell r="E1084">
            <v>2300</v>
          </cell>
          <cell r="G1084" t="str">
            <v>P91</v>
          </cell>
        </row>
        <row r="1085">
          <cell r="A1085">
            <v>257871</v>
          </cell>
          <cell r="B1085" t="str">
            <v>外壁羽目板張</v>
          </cell>
          <cell r="C1085" t="str">
            <v>ｱﾋﾟﾄﾝ・厚12・胴縁組別途</v>
          </cell>
          <cell r="D1085" t="str">
            <v>㎡</v>
          </cell>
          <cell r="E1085">
            <v>6360</v>
          </cell>
          <cell r="G1085" t="str">
            <v>P91</v>
          </cell>
        </row>
        <row r="1086">
          <cell r="A1086">
            <v>257872</v>
          </cell>
          <cell r="B1086" t="str">
            <v>外壁羽目板張</v>
          </cell>
          <cell r="C1086" t="str">
            <v>ｱﾋﾟﾄﾝ・厚12・胴縁組共・ｺﾝｸﾘｰﾄ面</v>
          </cell>
          <cell r="D1086" t="str">
            <v>㎡</v>
          </cell>
          <cell r="E1086">
            <v>8420</v>
          </cell>
          <cell r="G1086" t="str">
            <v>P91</v>
          </cell>
        </row>
        <row r="1087">
          <cell r="A1087">
            <v>257881</v>
          </cell>
          <cell r="B1087" t="str">
            <v>外壁小幅板張</v>
          </cell>
          <cell r="C1087" t="str">
            <v>杉・厚7.5・胴縁組別途</v>
          </cell>
          <cell r="D1087" t="str">
            <v>㎡</v>
          </cell>
          <cell r="E1087">
            <v>5710</v>
          </cell>
          <cell r="G1087" t="str">
            <v>Ｐ92</v>
          </cell>
        </row>
        <row r="1088">
          <cell r="A1088">
            <v>257882</v>
          </cell>
          <cell r="B1088" t="str">
            <v>外壁小幅板張</v>
          </cell>
          <cell r="C1088" t="str">
            <v>杉・厚15・胴縁組別途</v>
          </cell>
          <cell r="D1088" t="str">
            <v>㎡</v>
          </cell>
          <cell r="E1088">
            <v>6200</v>
          </cell>
          <cell r="G1088" t="str">
            <v>Ｐ92</v>
          </cell>
        </row>
        <row r="1089">
          <cell r="A1089">
            <v>257883</v>
          </cell>
          <cell r="B1089" t="str">
            <v>外壁小幅板張</v>
          </cell>
          <cell r="C1089" t="str">
            <v>杉・厚7.5・木造米つが胴縁組共</v>
          </cell>
          <cell r="D1089" t="str">
            <v>㎡</v>
          </cell>
          <cell r="E1089">
            <v>7770</v>
          </cell>
          <cell r="G1089" t="str">
            <v>Ｐ92</v>
          </cell>
        </row>
        <row r="1090">
          <cell r="A1090">
            <v>257884</v>
          </cell>
          <cell r="B1090" t="str">
            <v>外壁小幅板張</v>
          </cell>
          <cell r="C1090" t="str">
            <v>杉・厚15・木造米つが胴縁組共</v>
          </cell>
          <cell r="D1090" t="str">
            <v>㎡</v>
          </cell>
          <cell r="E1090">
            <v>8260</v>
          </cell>
          <cell r="G1090" t="str">
            <v>Ｐ92</v>
          </cell>
        </row>
        <row r="1091">
          <cell r="A1091">
            <v>257891</v>
          </cell>
          <cell r="B1091" t="str">
            <v>木造野縁組</v>
          </cell>
          <cell r="C1091" t="str">
            <v>松1等・Ｈ450・吊木・野縁受・野縁</v>
          </cell>
          <cell r="D1091" t="str">
            <v>㎡</v>
          </cell>
          <cell r="E1091">
            <v>3730</v>
          </cell>
          <cell r="G1091" t="str">
            <v>Ｐ92</v>
          </cell>
        </row>
        <row r="1092">
          <cell r="A1092">
            <v>257892</v>
          </cell>
          <cell r="B1092" t="str">
            <v>木造野縁組</v>
          </cell>
          <cell r="C1092" t="str">
            <v>ｱﾋﾟﾄﾝ1等・Ｈ450・吊木・野縁受・野縁</v>
          </cell>
          <cell r="D1092" t="str">
            <v>㎡</v>
          </cell>
          <cell r="E1092">
            <v>4170</v>
          </cell>
          <cell r="G1092" t="str">
            <v>Ｐ92</v>
          </cell>
        </row>
        <row r="1093">
          <cell r="A1093">
            <v>257901</v>
          </cell>
          <cell r="B1093" t="str">
            <v>天井ﾗﾜﾝ合板張</v>
          </cell>
          <cell r="C1093" t="str">
            <v>厚3・野縁組別途</v>
          </cell>
          <cell r="D1093" t="str">
            <v>㎡</v>
          </cell>
          <cell r="E1093">
            <v>1390</v>
          </cell>
          <cell r="G1093" t="str">
            <v>Ｐ92</v>
          </cell>
        </row>
        <row r="1094">
          <cell r="A1094">
            <v>257902</v>
          </cell>
          <cell r="B1094" t="str">
            <v>天井ﾗﾜﾝ合板張</v>
          </cell>
          <cell r="C1094" t="str">
            <v>厚3・木造米つが野縁組共</v>
          </cell>
          <cell r="D1094" t="str">
            <v>㎡</v>
          </cell>
          <cell r="E1094">
            <v>5120</v>
          </cell>
          <cell r="G1094" t="str">
            <v>Ｐ92</v>
          </cell>
        </row>
        <row r="1095">
          <cell r="A1095">
            <v>257911</v>
          </cell>
          <cell r="B1095" t="str">
            <v>天井合板張</v>
          </cell>
          <cell r="C1095" t="str">
            <v>[手間のみ]</v>
          </cell>
          <cell r="D1095" t="str">
            <v>㎡</v>
          </cell>
          <cell r="E1095">
            <v>1170</v>
          </cell>
          <cell r="G1095" t="str">
            <v>Ｐ92</v>
          </cell>
        </row>
        <row r="1096">
          <cell r="A1096">
            <v>257921</v>
          </cell>
          <cell r="B1096" t="str">
            <v>壁ｵｰﾊﾞﾚｲ合板張</v>
          </cell>
          <cell r="C1096" t="str">
            <v>[手間のみ]</v>
          </cell>
          <cell r="D1096" t="str">
            <v>㎡</v>
          </cell>
          <cell r="E1096">
            <v>1620</v>
          </cell>
          <cell r="G1096" t="str">
            <v>Ｐ92</v>
          </cell>
        </row>
        <row r="1097">
          <cell r="A1097">
            <v>257931</v>
          </cell>
          <cell r="B1097" t="str">
            <v>壁ﾌﾟﾘﾝﾄ合板張</v>
          </cell>
          <cell r="C1097" t="str">
            <v>厚5.0・上・胴縁・間仕切軸組別途</v>
          </cell>
          <cell r="D1097" t="str">
            <v>㎡</v>
          </cell>
          <cell r="E1097">
            <v>3450</v>
          </cell>
          <cell r="G1097" t="str">
            <v>Ｐ92</v>
          </cell>
        </row>
        <row r="1098">
          <cell r="A1098">
            <v>257932</v>
          </cell>
          <cell r="B1098" t="str">
            <v>壁ﾌﾟﾘﾝﾄ合板張</v>
          </cell>
          <cell r="C1098" t="str">
            <v>厚5.0・中・胴縁・間仕切軸組別途</v>
          </cell>
          <cell r="D1098" t="str">
            <v>㎡</v>
          </cell>
          <cell r="E1098">
            <v>3150</v>
          </cell>
          <cell r="G1098" t="str">
            <v>Ｐ92</v>
          </cell>
        </row>
        <row r="1099">
          <cell r="A1099">
            <v>257933</v>
          </cell>
          <cell r="B1099" t="str">
            <v>壁ﾌﾟﾘﾝﾄ合板張</v>
          </cell>
          <cell r="C1099" t="str">
            <v>厚5.0・並・胴縁・間仕切軸組別途</v>
          </cell>
          <cell r="D1099" t="str">
            <v>㎡</v>
          </cell>
          <cell r="E1099">
            <v>2990</v>
          </cell>
          <cell r="G1099" t="str">
            <v>Ｐ92</v>
          </cell>
        </row>
        <row r="1100">
          <cell r="A1100">
            <v>257934</v>
          </cell>
          <cell r="B1100" t="str">
            <v>壁ﾌﾟﾘﾝﾄ合板張</v>
          </cell>
          <cell r="C1100" t="str">
            <v>厚5.0・上・木造間仕切軸組[大壁]共</v>
          </cell>
          <cell r="D1100" t="str">
            <v>㎡</v>
          </cell>
          <cell r="E1100">
            <v>8330</v>
          </cell>
          <cell r="G1100" t="str">
            <v>Ｐ92</v>
          </cell>
        </row>
        <row r="1101">
          <cell r="A1101">
            <v>257935</v>
          </cell>
          <cell r="B1101" t="str">
            <v>壁ﾌﾟﾘﾝﾄ合板張</v>
          </cell>
          <cell r="C1101" t="str">
            <v>厚5.0・中・木造間仕切軸組[大壁]共</v>
          </cell>
          <cell r="D1101" t="str">
            <v>㎡</v>
          </cell>
          <cell r="E1101">
            <v>8030</v>
          </cell>
          <cell r="G1101" t="str">
            <v>Ｐ92</v>
          </cell>
        </row>
        <row r="1102">
          <cell r="A1102">
            <v>257936</v>
          </cell>
          <cell r="B1102" t="str">
            <v>壁ﾌﾟﾘﾝﾄ合板張</v>
          </cell>
          <cell r="C1102" t="str">
            <v>厚5.0・並・木造間仕切軸組[大壁]共</v>
          </cell>
          <cell r="D1102" t="str">
            <v>㎡</v>
          </cell>
          <cell r="E1102">
            <v>7870</v>
          </cell>
          <cell r="G1102" t="str">
            <v>Ｐ92</v>
          </cell>
        </row>
        <row r="1103">
          <cell r="A1103">
            <v>257941</v>
          </cell>
          <cell r="B1103" t="str">
            <v>壁合板張</v>
          </cell>
          <cell r="C1103" t="str">
            <v>[手間のみ]</v>
          </cell>
          <cell r="D1103" t="str">
            <v>㎡</v>
          </cell>
          <cell r="E1103">
            <v>1170</v>
          </cell>
          <cell r="G1103" t="str">
            <v>Ｐ92</v>
          </cell>
        </row>
        <row r="1104">
          <cell r="A1104">
            <v>257951</v>
          </cell>
          <cell r="B1104" t="str">
            <v>木造束立て床組</v>
          </cell>
          <cell r="C1104" t="str">
            <v>松1等・H500・床束・大引・根榒・根太＠360</v>
          </cell>
          <cell r="D1104" t="str">
            <v>㎡</v>
          </cell>
          <cell r="E1104">
            <v>5790</v>
          </cell>
          <cell r="G1104" t="str">
            <v>Ｐ92</v>
          </cell>
        </row>
        <row r="1105">
          <cell r="A1105">
            <v>257952</v>
          </cell>
          <cell r="B1105" t="str">
            <v>木造束立て床組</v>
          </cell>
          <cell r="C1105" t="str">
            <v>松1等・H500・床束・大引・根榒・根太＠300</v>
          </cell>
          <cell r="D1105" t="str">
            <v>㎡</v>
          </cell>
          <cell r="E1105">
            <v>5790</v>
          </cell>
          <cell r="G1105" t="str">
            <v>Ｐ92</v>
          </cell>
        </row>
        <row r="1106">
          <cell r="A1106">
            <v>257953</v>
          </cell>
          <cell r="B1106" t="str">
            <v>木造束立て床組</v>
          </cell>
          <cell r="C1106" t="str">
            <v>ｱﾋﾟﾄﾝ1等・H500・床束・大引・根榒・根太＠360</v>
          </cell>
          <cell r="D1106" t="str">
            <v>㎡</v>
          </cell>
          <cell r="E1106">
            <v>7200</v>
          </cell>
          <cell r="G1106" t="str">
            <v>Ｐ92</v>
          </cell>
        </row>
        <row r="1107">
          <cell r="A1107">
            <v>257954</v>
          </cell>
          <cell r="B1107" t="str">
            <v>木造束立て床組</v>
          </cell>
          <cell r="C1107" t="str">
            <v>ｱﾋﾟﾄﾝ1等・H500・床束・大引・根榒・根太＠300</v>
          </cell>
          <cell r="D1107" t="str">
            <v>㎡</v>
          </cell>
          <cell r="E1107">
            <v>7200</v>
          </cell>
          <cell r="G1107" t="str">
            <v>Ｐ92</v>
          </cell>
        </row>
        <row r="1108">
          <cell r="A1108">
            <v>257961</v>
          </cell>
          <cell r="B1108" t="str">
            <v>木造ころばし床組</v>
          </cell>
          <cell r="C1108" t="str">
            <v>松1等・H150・床束・大引・根榒・根太＠360</v>
          </cell>
          <cell r="D1108" t="str">
            <v>㎡</v>
          </cell>
          <cell r="E1108">
            <v>3760</v>
          </cell>
          <cell r="G1108" t="str">
            <v>Ｐ92</v>
          </cell>
        </row>
        <row r="1109">
          <cell r="A1109">
            <v>257962</v>
          </cell>
          <cell r="B1109" t="str">
            <v>木造ころばし床組</v>
          </cell>
          <cell r="C1109" t="str">
            <v>松1等・H150・床束・大引・根榒・根太＠300</v>
          </cell>
          <cell r="D1109" t="str">
            <v>㎡</v>
          </cell>
          <cell r="E1109">
            <v>4200</v>
          </cell>
          <cell r="G1109" t="str">
            <v>Ｐ92</v>
          </cell>
        </row>
        <row r="1110">
          <cell r="A1110">
            <v>257963</v>
          </cell>
          <cell r="B1110" t="str">
            <v>木造ころばし床組</v>
          </cell>
          <cell r="C1110" t="str">
            <v>ｱﾋﾟﾄﾝ1等・H150・床束・大引・根榒・根太＠360</v>
          </cell>
          <cell r="D1110" t="str">
            <v>㎡</v>
          </cell>
          <cell r="E1110">
            <v>4500</v>
          </cell>
          <cell r="G1110" t="str">
            <v>Ｐ92</v>
          </cell>
        </row>
        <row r="1111">
          <cell r="A1111">
            <v>257964</v>
          </cell>
          <cell r="B1111" t="str">
            <v>木造ころばし床組</v>
          </cell>
          <cell r="C1111" t="str">
            <v>ｱﾋﾟﾄﾝ1等・H150・床束・大引・根榒・根太＠300</v>
          </cell>
          <cell r="D1111" t="str">
            <v>㎡</v>
          </cell>
          <cell r="E1111">
            <v>5120</v>
          </cell>
          <cell r="G1111" t="str">
            <v>Ｐ92</v>
          </cell>
        </row>
        <row r="1112">
          <cell r="A1112">
            <v>257971</v>
          </cell>
          <cell r="B1112" t="str">
            <v>回り縁</v>
          </cell>
          <cell r="C1112" t="str">
            <v>松・30×30・材工共</v>
          </cell>
          <cell r="D1112" t="str">
            <v>m</v>
          </cell>
          <cell r="E1112">
            <v>2430</v>
          </cell>
          <cell r="G1112" t="str">
            <v>Ｐ92</v>
          </cell>
        </row>
        <row r="1113">
          <cell r="A1113">
            <v>257972</v>
          </cell>
          <cell r="B1113" t="str">
            <v>回り縁</v>
          </cell>
          <cell r="C1113" t="str">
            <v>松・40×40・材工共</v>
          </cell>
          <cell r="D1113" t="str">
            <v>m</v>
          </cell>
          <cell r="E1113">
            <v>2430</v>
          </cell>
          <cell r="G1113" t="str">
            <v>Ｐ93</v>
          </cell>
        </row>
        <row r="1114">
          <cell r="A1114">
            <v>257981</v>
          </cell>
          <cell r="B1114" t="str">
            <v>竿縁</v>
          </cell>
          <cell r="C1114" t="str">
            <v>杉・30×30</v>
          </cell>
          <cell r="D1114" t="str">
            <v>m</v>
          </cell>
          <cell r="E1114">
            <v>2110</v>
          </cell>
          <cell r="G1114" t="str">
            <v>Ｐ93</v>
          </cell>
        </row>
        <row r="1115">
          <cell r="A1115">
            <v>257985</v>
          </cell>
          <cell r="B1115" t="str">
            <v>窓・建具枠</v>
          </cell>
          <cell r="C1115" t="str">
            <v>ﾗﾜﾝ・W130×D25・材工共</v>
          </cell>
          <cell r="D1115" t="str">
            <v>m</v>
          </cell>
          <cell r="E1115">
            <v>4420</v>
          </cell>
          <cell r="G1115" t="str">
            <v>Ｐ93</v>
          </cell>
        </row>
        <row r="1116">
          <cell r="A1116">
            <v>257986</v>
          </cell>
          <cell r="B1116" t="str">
            <v>窓・建具枠</v>
          </cell>
          <cell r="C1116" t="str">
            <v>米つが・W100×D40・材工共</v>
          </cell>
          <cell r="D1116" t="str">
            <v>m</v>
          </cell>
          <cell r="E1116">
            <v>4030</v>
          </cell>
          <cell r="G1116" t="str">
            <v>Ｐ93</v>
          </cell>
        </row>
        <row r="1117">
          <cell r="A1117">
            <v>257987</v>
          </cell>
          <cell r="B1117" t="str">
            <v>窓・建具枠</v>
          </cell>
          <cell r="C1117" t="str">
            <v>米つが・W120×D40・材工共</v>
          </cell>
          <cell r="D1117" t="str">
            <v>m</v>
          </cell>
          <cell r="E1117">
            <v>4030</v>
          </cell>
          <cell r="G1117" t="str">
            <v>Ｐ93</v>
          </cell>
        </row>
        <row r="1118">
          <cell r="A1118">
            <v>257988</v>
          </cell>
          <cell r="B1118" t="str">
            <v>窓・建具枠</v>
          </cell>
          <cell r="C1118" t="str">
            <v>米つが・W130×D25・材工共</v>
          </cell>
          <cell r="D1118" t="str">
            <v>m</v>
          </cell>
          <cell r="E1118">
            <v>4030</v>
          </cell>
          <cell r="G1118" t="str">
            <v>Ｐ93</v>
          </cell>
        </row>
        <row r="1119">
          <cell r="A1119">
            <v>257991</v>
          </cell>
          <cell r="B1119" t="str">
            <v>一筋敷居・鴨居</v>
          </cell>
          <cell r="C1119" t="str">
            <v>[手間のみ]</v>
          </cell>
          <cell r="D1119" t="str">
            <v>m</v>
          </cell>
          <cell r="E1119">
            <v>2250</v>
          </cell>
          <cell r="G1119" t="str">
            <v>Ｐ93</v>
          </cell>
        </row>
        <row r="1120">
          <cell r="A1120">
            <v>257995</v>
          </cell>
          <cell r="B1120" t="str">
            <v>化粧柱</v>
          </cell>
          <cell r="C1120" t="str">
            <v>[手間のみ]</v>
          </cell>
          <cell r="D1120" t="str">
            <v>本</v>
          </cell>
          <cell r="E1120">
            <v>3030</v>
          </cell>
          <cell r="G1120" t="str">
            <v>Ｐ93</v>
          </cell>
        </row>
        <row r="1121">
          <cell r="A1121">
            <v>257996</v>
          </cell>
          <cell r="B1121" t="str">
            <v>化粧半柱</v>
          </cell>
          <cell r="C1121" t="str">
            <v>[手間のみ]</v>
          </cell>
          <cell r="D1121" t="str">
            <v>本</v>
          </cell>
          <cell r="E1121">
            <v>2440</v>
          </cell>
          <cell r="G1121" t="str">
            <v>Ｐ93</v>
          </cell>
        </row>
        <row r="1123">
          <cell r="A1123" t="str">
            <v>金属工事</v>
          </cell>
        </row>
        <row r="1124">
          <cell r="A1124">
            <v>258121</v>
          </cell>
          <cell r="B1124" t="str">
            <v>壁ｶﾗｰ鉄板波板張</v>
          </cell>
          <cell r="C1124" t="str">
            <v>小波・厚0.35・下地別途</v>
          </cell>
          <cell r="D1124" t="str">
            <v>㎡</v>
          </cell>
          <cell r="E1124">
            <v>2250</v>
          </cell>
          <cell r="G1124" t="str">
            <v>P95</v>
          </cell>
        </row>
        <row r="1125">
          <cell r="A1125">
            <v>258122</v>
          </cell>
          <cell r="B1125" t="str">
            <v>壁ｶﾗｰ鉄板波板張</v>
          </cell>
          <cell r="C1125" t="str">
            <v>大波・厚0.4・下地別途</v>
          </cell>
          <cell r="D1125" t="str">
            <v>㎡</v>
          </cell>
          <cell r="E1125">
            <v>2330</v>
          </cell>
          <cell r="G1125" t="str">
            <v>P95</v>
          </cell>
        </row>
        <row r="1126">
          <cell r="A1126">
            <v>258123</v>
          </cell>
          <cell r="B1126" t="str">
            <v>壁ｶﾗｰ鉄板波板張</v>
          </cell>
          <cell r="C1126" t="str">
            <v>小波・厚0.35・鋼製下地50型＠300仕上直張共</v>
          </cell>
          <cell r="D1126" t="str">
            <v>㎡</v>
          </cell>
          <cell r="E1126">
            <v>4750</v>
          </cell>
          <cell r="G1126" t="str">
            <v>P95</v>
          </cell>
        </row>
        <row r="1127">
          <cell r="A1127">
            <v>258124</v>
          </cell>
          <cell r="B1127" t="str">
            <v>壁ｶﾗｰ鉄板波板張</v>
          </cell>
          <cell r="C1127" t="str">
            <v>小波・厚0.35・木造下地胴縁組横45×18＠450共</v>
          </cell>
          <cell r="D1127" t="str">
            <v>㎡</v>
          </cell>
          <cell r="E1127">
            <v>3470</v>
          </cell>
          <cell r="G1127" t="str">
            <v>P95</v>
          </cell>
        </row>
        <row r="1128">
          <cell r="A1128">
            <v>258125</v>
          </cell>
          <cell r="B1128" t="str">
            <v>壁ｶﾗｰ鉄板波板張</v>
          </cell>
          <cell r="C1128" t="str">
            <v>大波・厚0.4・鋼製下地50型＠300・仕上直張共</v>
          </cell>
          <cell r="D1128" t="str">
            <v>㎡</v>
          </cell>
          <cell r="E1128">
            <v>4830</v>
          </cell>
          <cell r="G1128" t="str">
            <v>P95</v>
          </cell>
        </row>
        <row r="1129">
          <cell r="A1129">
            <v>258126</v>
          </cell>
          <cell r="B1129" t="str">
            <v>壁ｶﾗｰ鉄板波板張</v>
          </cell>
          <cell r="C1129" t="str">
            <v>大波・厚0.4・木造下地胴縁組・横45×18＠450共</v>
          </cell>
          <cell r="D1129" t="str">
            <v>㎡</v>
          </cell>
          <cell r="E1129">
            <v>3550</v>
          </cell>
          <cell r="G1129" t="str">
            <v>P95</v>
          </cell>
        </row>
        <row r="1139">
          <cell r="A1139">
            <v>258141</v>
          </cell>
          <cell r="B1139" t="str">
            <v>壁ｶﾗｰ鉄板平板張</v>
          </cell>
          <cell r="C1139" t="str">
            <v>厚0.4・四つ切り・下地別途</v>
          </cell>
          <cell r="D1139" t="str">
            <v>㎡</v>
          </cell>
          <cell r="E1139">
            <v>6040</v>
          </cell>
          <cell r="G1139" t="str">
            <v>P95</v>
          </cell>
        </row>
        <row r="1140">
          <cell r="A1140">
            <v>258142</v>
          </cell>
          <cell r="B1140" t="str">
            <v>壁ｶﾗｰ鉄板平板張</v>
          </cell>
          <cell r="C1140" t="str">
            <v>厚0.4・四つ切り・ﾗﾜﾝ合板・厚5.5胴縁下地共</v>
          </cell>
          <cell r="D1140" t="str">
            <v>㎡</v>
          </cell>
          <cell r="E1140">
            <v>4190</v>
          </cell>
          <cell r="G1140" t="str">
            <v>P95</v>
          </cell>
        </row>
        <row r="1141">
          <cell r="A1141">
            <v>258143</v>
          </cell>
        </row>
        <row r="1146">
          <cell r="A1146">
            <v>258600</v>
          </cell>
          <cell r="B1146" t="str">
            <v>壁波板張[亜鉛鉄板]</v>
          </cell>
          <cell r="C1146" t="str">
            <v>小波・厚0.35・下地別途</v>
          </cell>
          <cell r="D1146" t="str">
            <v>㎡</v>
          </cell>
          <cell r="E1146">
            <v>1860</v>
          </cell>
          <cell r="G1146" t="str">
            <v>P99</v>
          </cell>
        </row>
        <row r="1147">
          <cell r="A1147">
            <v>258601</v>
          </cell>
          <cell r="B1147" t="str">
            <v>壁波板張[亜鉛鉄板]</v>
          </cell>
          <cell r="C1147" t="str">
            <v>大波・厚0.4・下地別途</v>
          </cell>
          <cell r="D1147" t="str">
            <v>㎡</v>
          </cell>
          <cell r="E1147">
            <v>2000</v>
          </cell>
          <cell r="G1147" t="str">
            <v>P99</v>
          </cell>
        </row>
        <row r="1148">
          <cell r="A1148" t="str">
            <v>木製建具工事</v>
          </cell>
        </row>
        <row r="1149">
          <cell r="B1149" t="str">
            <v>ｱﾙﾐﾄﾞｱ取付</v>
          </cell>
          <cell r="C1149" t="str">
            <v>両開・手間のみ</v>
          </cell>
          <cell r="D1149" t="str">
            <v>m2</v>
          </cell>
          <cell r="E1149">
            <v>5940</v>
          </cell>
          <cell r="G1149" t="str">
            <v>P127</v>
          </cell>
        </row>
        <row r="1150">
          <cell r="A1150" t="str">
            <v>金属製建具工事</v>
          </cell>
          <cell r="B1150" t="str">
            <v>ｱﾙﾐﾄﾞｱ取付</v>
          </cell>
          <cell r="C1150" t="str">
            <v>片開・手間のみ</v>
          </cell>
          <cell r="D1150" t="str">
            <v>m2</v>
          </cell>
          <cell r="E1150">
            <v>5940</v>
          </cell>
          <cell r="G1150" t="str">
            <v>P127</v>
          </cell>
        </row>
        <row r="1151">
          <cell r="A1151">
            <v>262270</v>
          </cell>
          <cell r="B1151" t="str">
            <v>ｱﾙﾐｻｯｼ取付</v>
          </cell>
          <cell r="C1151" t="str">
            <v>引違い・手間のみ</v>
          </cell>
          <cell r="D1151" t="str">
            <v>m2</v>
          </cell>
          <cell r="E1151">
            <v>6860</v>
          </cell>
          <cell r="G1151" t="str">
            <v>P127</v>
          </cell>
        </row>
        <row r="1152">
          <cell r="A1152">
            <v>262271</v>
          </cell>
          <cell r="B1152" t="str">
            <v>ｱﾙﾐｻｯｼ取付</v>
          </cell>
          <cell r="C1152" t="str">
            <v>はめ殺し・手間のみ</v>
          </cell>
          <cell r="D1152" t="str">
            <v>m2</v>
          </cell>
          <cell r="E1152">
            <v>9150</v>
          </cell>
          <cell r="G1152" t="str">
            <v>P127</v>
          </cell>
        </row>
        <row r="1153">
          <cell r="A1153">
            <v>262280</v>
          </cell>
          <cell r="B1153" t="str">
            <v>ｱﾙﾐｻｯｼ取付</v>
          </cell>
          <cell r="C1153" t="str">
            <v>すべり出し・手間のみ</v>
          </cell>
          <cell r="D1153" t="str">
            <v>m2</v>
          </cell>
          <cell r="E1153">
            <v>6860</v>
          </cell>
          <cell r="G1153" t="str">
            <v>P127</v>
          </cell>
        </row>
        <row r="1154">
          <cell r="A1154">
            <v>262281</v>
          </cell>
          <cell r="D1154" t="str">
            <v>m2</v>
          </cell>
        </row>
        <row r="1155">
          <cell r="A1155">
            <v>262282</v>
          </cell>
          <cell r="D1155" t="str">
            <v>m2</v>
          </cell>
        </row>
        <row r="1156">
          <cell r="A1156">
            <v>262283</v>
          </cell>
          <cell r="D1156" t="str">
            <v>m2</v>
          </cell>
        </row>
        <row r="1157">
          <cell r="A1157">
            <v>262284</v>
          </cell>
          <cell r="D1157" t="str">
            <v>m2</v>
          </cell>
        </row>
        <row r="1158">
          <cell r="A1158">
            <v>262285</v>
          </cell>
          <cell r="D1158" t="str">
            <v>m2</v>
          </cell>
        </row>
        <row r="1159">
          <cell r="A1159">
            <v>262286</v>
          </cell>
        </row>
        <row r="1160">
          <cell r="A1160">
            <v>262287</v>
          </cell>
        </row>
        <row r="1161">
          <cell r="A1161">
            <v>262288</v>
          </cell>
        </row>
        <row r="1162">
          <cell r="A1162">
            <v>262289</v>
          </cell>
        </row>
        <row r="1163">
          <cell r="A1163">
            <v>262290</v>
          </cell>
        </row>
        <row r="1164">
          <cell r="A1164">
            <v>262291</v>
          </cell>
        </row>
        <row r="1165">
          <cell r="A1165">
            <v>262292</v>
          </cell>
        </row>
        <row r="1166">
          <cell r="B1166" t="str">
            <v>フロート板ガラス</v>
          </cell>
          <cell r="C1166" t="str">
            <v>FL・厚3mm・規模2.18m2</v>
          </cell>
          <cell r="D1166" t="str">
            <v>m2</v>
          </cell>
          <cell r="E1166">
            <v>2970</v>
          </cell>
          <cell r="G1166" t="str">
            <v>P146</v>
          </cell>
        </row>
        <row r="1167">
          <cell r="A1167" t="str">
            <v>ガラス工事</v>
          </cell>
          <cell r="B1167" t="str">
            <v>フロート板ガラス</v>
          </cell>
          <cell r="C1167" t="str">
            <v>FL・厚5mm・規模2.18m2</v>
          </cell>
          <cell r="D1167" t="str">
            <v>m2</v>
          </cell>
          <cell r="E1167">
            <v>4800</v>
          </cell>
          <cell r="G1167" t="str">
            <v>P146</v>
          </cell>
        </row>
        <row r="1168">
          <cell r="A1168">
            <v>263001</v>
          </cell>
          <cell r="B1168" t="str">
            <v>フロート板ガラス</v>
          </cell>
          <cell r="C1168" t="str">
            <v>FL・厚6mm・規模2.18m2</v>
          </cell>
          <cell r="D1168" t="str">
            <v>m2</v>
          </cell>
          <cell r="E1168">
            <v>5610</v>
          </cell>
          <cell r="G1168" t="str">
            <v>P146</v>
          </cell>
        </row>
        <row r="1169">
          <cell r="A1169">
            <v>263002</v>
          </cell>
          <cell r="B1169" t="str">
            <v>フロート板ガラス</v>
          </cell>
          <cell r="C1169" t="str">
            <v>FL・厚8mm・規模2.18m2</v>
          </cell>
          <cell r="D1169" t="str">
            <v>m2</v>
          </cell>
          <cell r="E1169">
            <v>8210</v>
          </cell>
          <cell r="G1169" t="str">
            <v>P146</v>
          </cell>
        </row>
        <row r="1170">
          <cell r="A1170">
            <v>263003</v>
          </cell>
          <cell r="B1170" t="str">
            <v>型板ガラス</v>
          </cell>
          <cell r="C1170" t="str">
            <v>F・厚4mm・規模2.18m2</v>
          </cell>
          <cell r="D1170" t="str">
            <v>m2</v>
          </cell>
          <cell r="E1170">
            <v>3580</v>
          </cell>
          <cell r="G1170" t="str">
            <v>P146</v>
          </cell>
        </row>
        <row r="1171">
          <cell r="A1171">
            <v>263004</v>
          </cell>
          <cell r="B1171" t="str">
            <v>型板ガラス</v>
          </cell>
          <cell r="C1171" t="str">
            <v>F・厚6mm・規模2.18m2</v>
          </cell>
          <cell r="D1171" t="str">
            <v>m2</v>
          </cell>
          <cell r="E1171">
            <v>4480</v>
          </cell>
          <cell r="G1171" t="str">
            <v>P146</v>
          </cell>
        </row>
        <row r="1172">
          <cell r="A1172">
            <v>263011</v>
          </cell>
          <cell r="B1172" t="str">
            <v>網入り板ガラス</v>
          </cell>
          <cell r="C1172" t="str">
            <v>FW・厚6.8mm・規模2.18m2</v>
          </cell>
          <cell r="D1172" t="str">
            <v>m2</v>
          </cell>
          <cell r="E1172">
            <v>6550</v>
          </cell>
          <cell r="G1172" t="str">
            <v>P146</v>
          </cell>
        </row>
        <row r="1173">
          <cell r="A1173">
            <v>263012</v>
          </cell>
          <cell r="B1173" t="str">
            <v>網入り磨き板ガラス</v>
          </cell>
          <cell r="C1173" t="str">
            <v>PW・厚6.8mm・規模2.18m2</v>
          </cell>
          <cell r="D1173" t="str">
            <v>m2</v>
          </cell>
          <cell r="E1173">
            <v>11400</v>
          </cell>
          <cell r="G1173" t="str">
            <v>P146</v>
          </cell>
        </row>
        <row r="1174">
          <cell r="A1174">
            <v>263021</v>
          </cell>
          <cell r="B1174" t="str">
            <v>網入り磨き板ガラス</v>
          </cell>
          <cell r="C1174" t="str">
            <v>PW・厚10mm・規模2.18m2</v>
          </cell>
          <cell r="D1174" t="str">
            <v>m2</v>
          </cell>
          <cell r="E1174">
            <v>15700</v>
          </cell>
          <cell r="G1174" t="str">
            <v>P146</v>
          </cell>
        </row>
        <row r="1175">
          <cell r="A1175">
            <v>263022</v>
          </cell>
          <cell r="B1175" t="str">
            <v>強化板ガラス</v>
          </cell>
          <cell r="C1175" t="str">
            <v>FL・厚6mm・規模2.18m2</v>
          </cell>
          <cell r="D1175" t="str">
            <v>m2</v>
          </cell>
          <cell r="E1175">
            <v>6130</v>
          </cell>
          <cell r="G1175" t="str">
            <v>P146</v>
          </cell>
        </row>
        <row r="1176">
          <cell r="A1176">
            <v>263023</v>
          </cell>
          <cell r="B1176" t="str">
            <v>強化板ガラス</v>
          </cell>
          <cell r="C1176" t="str">
            <v>FL・厚8mm・規模2.18m2</v>
          </cell>
          <cell r="D1176" t="str">
            <v>m2</v>
          </cell>
          <cell r="E1176">
            <v>8730</v>
          </cell>
          <cell r="G1176" t="str">
            <v>P146</v>
          </cell>
        </row>
        <row r="1177">
          <cell r="A1177">
            <v>263031</v>
          </cell>
          <cell r="B1177" t="str">
            <v>ガラスブロック壁積</v>
          </cell>
          <cell r="C1177" t="str">
            <v>透明・115×115×80・[64個/m2]</v>
          </cell>
          <cell r="D1177" t="str">
            <v>m2</v>
          </cell>
          <cell r="E1177">
            <v>57200</v>
          </cell>
          <cell r="G1177" t="str">
            <v>P146</v>
          </cell>
        </row>
        <row r="1178">
          <cell r="A1178">
            <v>263032</v>
          </cell>
          <cell r="B1178" t="str">
            <v>ガラスブロック壁積</v>
          </cell>
          <cell r="C1178" t="str">
            <v>透明・145×145×95・[42個/m2]</v>
          </cell>
          <cell r="D1178" t="str">
            <v>m2</v>
          </cell>
          <cell r="E1178">
            <v>43300</v>
          </cell>
          <cell r="G1178" t="str">
            <v>P146</v>
          </cell>
        </row>
        <row r="1179">
          <cell r="A1179">
            <v>263101</v>
          </cell>
          <cell r="B1179" t="str">
            <v>ガラスブロック壁積</v>
          </cell>
          <cell r="C1179" t="str">
            <v>透明・190×190×95・[25個/m2]</v>
          </cell>
          <cell r="D1179" t="str">
            <v>m2</v>
          </cell>
          <cell r="E1179">
            <v>33500</v>
          </cell>
          <cell r="G1179" t="str">
            <v>P146</v>
          </cell>
        </row>
        <row r="1180">
          <cell r="A1180">
            <v>263102</v>
          </cell>
          <cell r="B1180" t="str">
            <v>ガラスブロック壁積</v>
          </cell>
          <cell r="C1180" t="str">
            <v>透明・115×240×80・[32個/m2]</v>
          </cell>
          <cell r="D1180" t="str">
            <v>m2</v>
          </cell>
          <cell r="E1180">
            <v>46600</v>
          </cell>
          <cell r="G1180" t="str">
            <v>P146</v>
          </cell>
        </row>
        <row r="1181">
          <cell r="A1181">
            <v>263103</v>
          </cell>
          <cell r="B1181" t="str">
            <v>ガラスブロック壁積</v>
          </cell>
          <cell r="C1181" t="str">
            <v>透明・145×300×95・[21個/m2]</v>
          </cell>
          <cell r="D1181" t="str">
            <v>m2</v>
          </cell>
          <cell r="E1181">
            <v>41000</v>
          </cell>
          <cell r="G1181" t="str">
            <v>P146</v>
          </cell>
        </row>
        <row r="1182">
          <cell r="A1182">
            <v>263104</v>
          </cell>
          <cell r="B1182" t="str">
            <v>ガラスブロック壁積</v>
          </cell>
          <cell r="C1182" t="str">
            <v>カラー・115×115×80・[64個/m2]</v>
          </cell>
          <cell r="D1182" t="str">
            <v>m2</v>
          </cell>
          <cell r="E1182">
            <v>66300</v>
          </cell>
          <cell r="G1182" t="str">
            <v>P146</v>
          </cell>
        </row>
        <row r="1183">
          <cell r="A1183">
            <v>263105</v>
          </cell>
          <cell r="B1183" t="str">
            <v>ガラスブロック壁積</v>
          </cell>
          <cell r="C1183" t="str">
            <v>カラー・145×145×95・[42個/m2]</v>
          </cell>
          <cell r="D1183" t="str">
            <v>m2</v>
          </cell>
          <cell r="E1183">
            <v>50200</v>
          </cell>
          <cell r="G1183" t="str">
            <v>P146</v>
          </cell>
        </row>
        <row r="1184">
          <cell r="A1184">
            <v>263111</v>
          </cell>
          <cell r="B1184" t="str">
            <v>ガラスブロック壁積</v>
          </cell>
          <cell r="C1184" t="str">
            <v>カラー・190×190×95・[25個/m2]</v>
          </cell>
          <cell r="D1184" t="str">
            <v>m2</v>
          </cell>
          <cell r="E1184">
            <v>38700</v>
          </cell>
          <cell r="G1184" t="str">
            <v>P146</v>
          </cell>
        </row>
        <row r="1185">
          <cell r="A1185">
            <v>263112</v>
          </cell>
          <cell r="B1185" t="str">
            <v>ガラスブロック壁積</v>
          </cell>
          <cell r="C1185" t="str">
            <v>カラー・115×240×80・[32個/m2]</v>
          </cell>
          <cell r="D1185" t="str">
            <v>m2</v>
          </cell>
          <cell r="E1185">
            <v>50500</v>
          </cell>
          <cell r="G1185" t="str">
            <v>P146</v>
          </cell>
        </row>
        <row r="1186">
          <cell r="A1186">
            <v>263113</v>
          </cell>
          <cell r="B1186" t="str">
            <v>ガラスブロック壁積</v>
          </cell>
          <cell r="C1186" t="str">
            <v>カラー・145×300×95・[21個/m2]</v>
          </cell>
          <cell r="D1186" t="str">
            <v>m2</v>
          </cell>
          <cell r="E1186">
            <v>47000</v>
          </cell>
          <cell r="G1186" t="str">
            <v>P146</v>
          </cell>
        </row>
        <row r="1187">
          <cell r="A1187">
            <v>263114</v>
          </cell>
          <cell r="B1187" t="str">
            <v>フロート板ガラス</v>
          </cell>
          <cell r="C1187" t="str">
            <v>FL・厚5mm・規模4.45m2</v>
          </cell>
          <cell r="D1187" t="str">
            <v>m2</v>
          </cell>
          <cell r="E1187">
            <v>5990</v>
          </cell>
          <cell r="G1187" t="str">
            <v>P146</v>
          </cell>
        </row>
        <row r="1188">
          <cell r="A1188">
            <v>263115</v>
          </cell>
          <cell r="B1188" t="str">
            <v>フロート板ガラス</v>
          </cell>
          <cell r="C1188" t="str">
            <v>FL・厚6mm・規模4.45m2</v>
          </cell>
          <cell r="D1188" t="str">
            <v>m2</v>
          </cell>
          <cell r="E1188">
            <v>6870</v>
          </cell>
          <cell r="G1188" t="str">
            <v>P146</v>
          </cell>
        </row>
        <row r="1189">
          <cell r="A1189">
            <v>263121</v>
          </cell>
          <cell r="B1189" t="str">
            <v>フロート板ガラス</v>
          </cell>
          <cell r="C1189" t="str">
            <v>FL・厚8mm・規模4.45m2</v>
          </cell>
          <cell r="D1189" t="str">
            <v>m2</v>
          </cell>
          <cell r="E1189">
            <v>9990</v>
          </cell>
          <cell r="G1189" t="str">
            <v>P146</v>
          </cell>
        </row>
        <row r="1190">
          <cell r="A1190">
            <v>263122</v>
          </cell>
          <cell r="B1190" t="str">
            <v>型板ガラス</v>
          </cell>
          <cell r="C1190" t="str">
            <v>F・厚6mm・規模4.45m2</v>
          </cell>
          <cell r="D1190" t="str">
            <v>m2</v>
          </cell>
          <cell r="E1190">
            <v>5670</v>
          </cell>
          <cell r="G1190" t="str">
            <v>P146</v>
          </cell>
        </row>
        <row r="1191">
          <cell r="A1191">
            <v>263123</v>
          </cell>
          <cell r="B1191" t="str">
            <v>網入り板ガラス</v>
          </cell>
          <cell r="C1191" t="str">
            <v>PW・厚6.8mm・規模4.45m2</v>
          </cell>
          <cell r="D1191" t="str">
            <v>m2</v>
          </cell>
          <cell r="E1191">
            <v>7660</v>
          </cell>
          <cell r="G1191" t="str">
            <v>P146</v>
          </cell>
        </row>
        <row r="1192">
          <cell r="A1192">
            <v>263131</v>
          </cell>
          <cell r="B1192" t="str">
            <v>網入り磨き板ガラス</v>
          </cell>
          <cell r="C1192" t="str">
            <v>PW・厚6.8mm・規模4.45m2</v>
          </cell>
          <cell r="D1192" t="str">
            <v>m2</v>
          </cell>
          <cell r="E1192">
            <v>18200</v>
          </cell>
          <cell r="G1192" t="str">
            <v>P147</v>
          </cell>
        </row>
        <row r="1193">
          <cell r="A1193">
            <v>263141</v>
          </cell>
        </row>
        <row r="1194">
          <cell r="A1194">
            <v>263151</v>
          </cell>
        </row>
        <row r="1196">
          <cell r="A1196" t="str">
            <v>塗装工事</v>
          </cell>
        </row>
        <row r="1197">
          <cell r="A1197">
            <v>271001</v>
          </cell>
        </row>
        <row r="1198">
          <cell r="A1198">
            <v>271002</v>
          </cell>
        </row>
        <row r="1199">
          <cell r="A1199">
            <v>271003</v>
          </cell>
        </row>
        <row r="1200">
          <cell r="A1200">
            <v>271004</v>
          </cell>
        </row>
        <row r="1201">
          <cell r="A1201">
            <v>271005</v>
          </cell>
        </row>
        <row r="1202">
          <cell r="A1202">
            <v>271006</v>
          </cell>
        </row>
        <row r="1203">
          <cell r="A1203">
            <v>271007</v>
          </cell>
        </row>
        <row r="1204">
          <cell r="A1204">
            <v>271008</v>
          </cell>
        </row>
        <row r="1205">
          <cell r="A1205">
            <v>271009</v>
          </cell>
        </row>
        <row r="1206">
          <cell r="A1206">
            <v>271010</v>
          </cell>
        </row>
        <row r="1207">
          <cell r="A1207">
            <v>271011</v>
          </cell>
        </row>
        <row r="1208">
          <cell r="A1208">
            <v>271012</v>
          </cell>
        </row>
        <row r="1209">
          <cell r="A1209">
            <v>271013</v>
          </cell>
        </row>
        <row r="1210">
          <cell r="A1210">
            <v>271014</v>
          </cell>
        </row>
        <row r="1211">
          <cell r="A1211">
            <v>271015</v>
          </cell>
          <cell r="B1211" t="str">
            <v>油性調合ペイント塗り</v>
          </cell>
          <cell r="C1211" t="str">
            <v>OP・木部・2回塗・素地ごしらえ別途</v>
          </cell>
          <cell r="D1211" t="str">
            <v>㎡</v>
          </cell>
          <cell r="E1211">
            <v>780</v>
          </cell>
          <cell r="G1211" t="str">
            <v>P148</v>
          </cell>
        </row>
        <row r="1212">
          <cell r="A1212">
            <v>271016</v>
          </cell>
          <cell r="B1212" t="str">
            <v>油性調合ペイント塗り</v>
          </cell>
          <cell r="C1212" t="str">
            <v>OP・木部・3回塗・素地ごしらえ別途</v>
          </cell>
          <cell r="D1212" t="str">
            <v>㎡</v>
          </cell>
          <cell r="E1212">
            <v>1520</v>
          </cell>
          <cell r="G1212" t="str">
            <v>P148</v>
          </cell>
        </row>
        <row r="1213">
          <cell r="A1213">
            <v>271031</v>
          </cell>
          <cell r="B1213" t="str">
            <v>油性調合ペイント塗り</v>
          </cell>
          <cell r="C1213" t="str">
            <v>OP・鉄部・2回塗・素地ごしらえ別途</v>
          </cell>
          <cell r="D1213" t="str">
            <v>㎡</v>
          </cell>
          <cell r="E1213">
            <v>1100</v>
          </cell>
          <cell r="G1213" t="str">
            <v>P148</v>
          </cell>
        </row>
        <row r="1214">
          <cell r="A1214">
            <v>271032</v>
          </cell>
          <cell r="B1214" t="str">
            <v>油性調合ペイント塗り</v>
          </cell>
          <cell r="C1214" t="str">
            <v>OP・木部・細物・3回塗・素地ごしらえ別途</v>
          </cell>
          <cell r="D1214" t="str">
            <v>ｍ</v>
          </cell>
          <cell r="E1214">
            <v>290</v>
          </cell>
          <cell r="G1214" t="str">
            <v>P148</v>
          </cell>
        </row>
        <row r="1215">
          <cell r="A1215">
            <v>271033</v>
          </cell>
          <cell r="B1215" t="str">
            <v>油性調合ペイント塗り</v>
          </cell>
          <cell r="C1215" t="str">
            <v>OP・鉄部・細物・2回塗・素地・錆止め別途</v>
          </cell>
          <cell r="D1215" t="str">
            <v>ｍ</v>
          </cell>
          <cell r="E1215">
            <v>210</v>
          </cell>
          <cell r="G1215" t="str">
            <v>P148</v>
          </cell>
        </row>
        <row r="1216">
          <cell r="A1216">
            <v>271034</v>
          </cell>
          <cell r="B1216" t="str">
            <v>油性調合ペイント塗り</v>
          </cell>
          <cell r="C1216" t="str">
            <v>OP・木部・2回塗・素地ごしらえ共</v>
          </cell>
          <cell r="D1216" t="str">
            <v>㎡</v>
          </cell>
          <cell r="E1216">
            <v>1030</v>
          </cell>
          <cell r="G1216" t="str">
            <v>P148</v>
          </cell>
        </row>
        <row r="1217">
          <cell r="A1217">
            <v>271035</v>
          </cell>
          <cell r="B1217" t="str">
            <v>油性調合ペイント塗り</v>
          </cell>
          <cell r="C1217" t="str">
            <v>OP・木部・3回塗・素地ごしらえ共</v>
          </cell>
          <cell r="D1217" t="str">
            <v>㎡</v>
          </cell>
          <cell r="E1217">
            <v>1770</v>
          </cell>
          <cell r="G1217" t="str">
            <v>P148</v>
          </cell>
        </row>
        <row r="1218">
          <cell r="A1218">
            <v>271036</v>
          </cell>
          <cell r="B1218" t="str">
            <v>油性調合ペイント塗り</v>
          </cell>
          <cell r="C1218" t="str">
            <v>OP・鉄部・2回塗・素地ごしらえ別途</v>
          </cell>
          <cell r="D1218" t="str">
            <v>㎡</v>
          </cell>
          <cell r="E1218">
            <v>1900</v>
          </cell>
          <cell r="G1218" t="str">
            <v>P148</v>
          </cell>
        </row>
        <row r="1219">
          <cell r="A1219">
            <v>271037</v>
          </cell>
          <cell r="B1219" t="str">
            <v>合成樹脂調合ペイント塗</v>
          </cell>
          <cell r="C1219" t="str">
            <v>SOP・鉄部・2回塗・素地ごしらえ別途</v>
          </cell>
          <cell r="D1219" t="str">
            <v>㎡</v>
          </cell>
          <cell r="E1219">
            <v>1570</v>
          </cell>
          <cell r="G1219" t="str">
            <v>P148</v>
          </cell>
        </row>
        <row r="1220">
          <cell r="A1220">
            <v>271038</v>
          </cell>
          <cell r="B1220" t="str">
            <v>合成樹脂調合ペイント塗</v>
          </cell>
          <cell r="C1220" t="str">
            <v>SOP・亜鉛めっき面・2回塗・素地・錆止め別途</v>
          </cell>
          <cell r="D1220" t="str">
            <v>㎡</v>
          </cell>
          <cell r="E1220">
            <v>980</v>
          </cell>
          <cell r="G1220" t="str">
            <v>P148</v>
          </cell>
        </row>
        <row r="1221">
          <cell r="A1221">
            <v>271049</v>
          </cell>
          <cell r="B1221" t="str">
            <v>合成樹脂調合ペイント塗</v>
          </cell>
          <cell r="C1221" t="str">
            <v>SOP・木部・2回塗・素地ごしらえ別途</v>
          </cell>
          <cell r="D1221" t="str">
            <v>㎡</v>
          </cell>
          <cell r="E1221">
            <v>790</v>
          </cell>
          <cell r="G1221" t="str">
            <v>P149</v>
          </cell>
        </row>
        <row r="1222">
          <cell r="A1222">
            <v>271050</v>
          </cell>
          <cell r="B1222" t="str">
            <v>合成樹脂調合ペイント塗</v>
          </cell>
          <cell r="C1222" t="str">
            <v>SOP・木部・3回塗・素地ごしらえ別途</v>
          </cell>
          <cell r="D1222" t="str">
            <v>㎡</v>
          </cell>
          <cell r="E1222">
            <v>1530</v>
          </cell>
          <cell r="G1222" t="str">
            <v>P149</v>
          </cell>
        </row>
        <row r="1223">
          <cell r="A1223">
            <v>271051</v>
          </cell>
          <cell r="B1223" t="str">
            <v>合成樹脂調合ペイント塗</v>
          </cell>
          <cell r="C1223" t="str">
            <v>SOP・鉄部・3回塗・素地ごしらえ別途</v>
          </cell>
          <cell r="D1223" t="str">
            <v>㎡</v>
          </cell>
          <cell r="E1223">
            <v>1610</v>
          </cell>
          <cell r="G1223" t="str">
            <v>P149</v>
          </cell>
        </row>
        <row r="1224">
          <cell r="A1224">
            <v>271052</v>
          </cell>
          <cell r="B1224" t="str">
            <v>合成樹脂調合ペイント塗</v>
          </cell>
          <cell r="C1224" t="str">
            <v>SOP・木部・細物・2回塗・素地ごしらえ別途</v>
          </cell>
          <cell r="D1224" t="str">
            <v>ｍ</v>
          </cell>
          <cell r="E1224">
            <v>77</v>
          </cell>
          <cell r="G1224" t="str">
            <v>P149</v>
          </cell>
        </row>
        <row r="1225">
          <cell r="A1225">
            <v>271053</v>
          </cell>
          <cell r="B1225" t="str">
            <v>合成樹脂調合ペイント塗</v>
          </cell>
          <cell r="C1225" t="str">
            <v>SOP・鉄部・細物・2回塗・素地・錆止め別途</v>
          </cell>
          <cell r="D1225" t="str">
            <v>ｍ</v>
          </cell>
          <cell r="E1225">
            <v>100</v>
          </cell>
          <cell r="G1225" t="str">
            <v>P149</v>
          </cell>
        </row>
        <row r="1226">
          <cell r="A1226">
            <v>271054</v>
          </cell>
          <cell r="B1226" t="str">
            <v>合成樹脂調合ペイント塗</v>
          </cell>
          <cell r="C1226" t="str">
            <v>SOP・木部・2回塗・素地ごしらえ共</v>
          </cell>
          <cell r="D1226" t="str">
            <v>㎡</v>
          </cell>
          <cell r="E1226">
            <v>1040</v>
          </cell>
          <cell r="G1226" t="str">
            <v>P149</v>
          </cell>
        </row>
        <row r="1227">
          <cell r="A1227">
            <v>271055</v>
          </cell>
          <cell r="B1227" t="str">
            <v>合成樹脂調合ペイント塗</v>
          </cell>
          <cell r="C1227" t="str">
            <v>SOP・木部・3回塗・素地ごしらえ共</v>
          </cell>
          <cell r="D1227" t="str">
            <v>㎡</v>
          </cell>
          <cell r="E1227">
            <v>1780</v>
          </cell>
          <cell r="G1227" t="str">
            <v>P149</v>
          </cell>
        </row>
        <row r="1228">
          <cell r="A1228">
            <v>271056</v>
          </cell>
          <cell r="B1228" t="str">
            <v>合成樹脂調合ペイント塗</v>
          </cell>
          <cell r="C1228" t="str">
            <v>SOP・鉄部・3回塗・素地・錆止め共</v>
          </cell>
          <cell r="D1228" t="str">
            <v>㎡</v>
          </cell>
          <cell r="E1228">
            <v>2410</v>
          </cell>
          <cell r="G1228" t="str">
            <v>P149</v>
          </cell>
        </row>
        <row r="1229">
          <cell r="A1229">
            <v>271057</v>
          </cell>
          <cell r="B1229" t="str">
            <v>合成樹脂調合ペイント塗</v>
          </cell>
          <cell r="C1229" t="str">
            <v>SOP・亜鉛めっき面・2回塗・素地・錆止め共</v>
          </cell>
          <cell r="D1229" t="str">
            <v>㎡</v>
          </cell>
          <cell r="E1229">
            <v>1840</v>
          </cell>
          <cell r="G1229" t="str">
            <v>P149</v>
          </cell>
        </row>
        <row r="1230">
          <cell r="A1230">
            <v>271058</v>
          </cell>
          <cell r="B1230" t="str">
            <v>合成樹脂調合ペイント塗</v>
          </cell>
          <cell r="C1230" t="str">
            <v>SOP・鉄部・2回塗・素地ごしらえ共</v>
          </cell>
          <cell r="D1230" t="str">
            <v>㎡</v>
          </cell>
          <cell r="E1230">
            <v>1840</v>
          </cell>
          <cell r="G1230" t="str">
            <v>P149</v>
          </cell>
        </row>
        <row r="1231">
          <cell r="A1231">
            <v>271059</v>
          </cell>
          <cell r="B1231" t="str">
            <v>合成樹脂エマルション塗</v>
          </cell>
          <cell r="C1231" t="str">
            <v>OP・木部・2回塗・素地ごしらえ別途</v>
          </cell>
          <cell r="D1231" t="str">
            <v>㎡</v>
          </cell>
          <cell r="E1231">
            <v>580</v>
          </cell>
          <cell r="G1231" t="str">
            <v>P149</v>
          </cell>
        </row>
        <row r="1232">
          <cell r="A1232">
            <v>271060</v>
          </cell>
          <cell r="B1232" t="str">
            <v>合成樹脂エマルション塗</v>
          </cell>
          <cell r="C1232" t="str">
            <v>EP・モルタル面・2回塗・素地ごしらえ別途</v>
          </cell>
          <cell r="D1232" t="str">
            <v>㎡</v>
          </cell>
          <cell r="E1232">
            <v>1160</v>
          </cell>
          <cell r="G1232" t="str">
            <v>P149</v>
          </cell>
        </row>
        <row r="1233">
          <cell r="A1233">
            <v>271071</v>
          </cell>
          <cell r="B1233" t="str">
            <v>合成樹脂エマルション塗</v>
          </cell>
          <cell r="C1233" t="str">
            <v>EP・モルタル面・3回塗・素地ごしらえ別途</v>
          </cell>
          <cell r="D1233" t="str">
            <v>㎡</v>
          </cell>
          <cell r="E1233">
            <v>780</v>
          </cell>
          <cell r="G1233" t="str">
            <v>P149</v>
          </cell>
        </row>
        <row r="1234">
          <cell r="A1234">
            <v>271072</v>
          </cell>
          <cell r="B1234" t="str">
            <v>合成樹脂エマルション塗</v>
          </cell>
          <cell r="C1234" t="str">
            <v>EP・ボード面・2回塗・素地ごしらえ別途</v>
          </cell>
          <cell r="D1234" t="str">
            <v>㎡</v>
          </cell>
          <cell r="E1234">
            <v>150</v>
          </cell>
          <cell r="G1234" t="str">
            <v>P149</v>
          </cell>
        </row>
        <row r="1235">
          <cell r="A1235">
            <v>271073</v>
          </cell>
          <cell r="B1235" t="str">
            <v>合成樹脂エマルション塗</v>
          </cell>
          <cell r="C1235" t="str">
            <v>EP・モルタル面・細物・2回塗・素地ごしらえ別途</v>
          </cell>
          <cell r="D1235" t="str">
            <v xml:space="preserve">m </v>
          </cell>
          <cell r="E1235">
            <v>1230</v>
          </cell>
          <cell r="G1235" t="str">
            <v>P149</v>
          </cell>
        </row>
        <row r="1236">
          <cell r="A1236">
            <v>271074</v>
          </cell>
          <cell r="B1236" t="str">
            <v>合成樹脂エマルション塗</v>
          </cell>
          <cell r="C1236" t="str">
            <v>EP・モルタル面・2回塗・素地ごしらえ共</v>
          </cell>
          <cell r="D1236" t="str">
            <v>㎡</v>
          </cell>
          <cell r="E1236">
            <v>1810</v>
          </cell>
          <cell r="G1236" t="str">
            <v>P149</v>
          </cell>
        </row>
        <row r="1237">
          <cell r="A1237">
            <v>271075</v>
          </cell>
          <cell r="B1237" t="str">
            <v>合成樹脂エマルション塗</v>
          </cell>
          <cell r="C1237" t="str">
            <v>EP・モルタル面・3回塗・素地ごしらえ共</v>
          </cell>
          <cell r="D1237" t="str">
            <v>㎡</v>
          </cell>
          <cell r="E1237">
            <v>2070</v>
          </cell>
          <cell r="G1237" t="str">
            <v>P149</v>
          </cell>
        </row>
        <row r="1238">
          <cell r="A1238">
            <v>271076</v>
          </cell>
        </row>
        <row r="1239">
          <cell r="A1239">
            <v>271077</v>
          </cell>
        </row>
        <row r="1240">
          <cell r="A1240">
            <v>271081</v>
          </cell>
        </row>
        <row r="1241">
          <cell r="A1241">
            <v>271082</v>
          </cell>
        </row>
        <row r="1242">
          <cell r="A1242">
            <v>271083</v>
          </cell>
        </row>
        <row r="1243">
          <cell r="A1243">
            <v>271084</v>
          </cell>
        </row>
        <row r="1244">
          <cell r="A1244">
            <v>271101</v>
          </cell>
        </row>
        <row r="1245">
          <cell r="A1245">
            <v>271102</v>
          </cell>
        </row>
        <row r="1246">
          <cell r="A1246">
            <v>271103</v>
          </cell>
        </row>
        <row r="1247">
          <cell r="A1247">
            <v>271104</v>
          </cell>
        </row>
        <row r="1248">
          <cell r="A1248">
            <v>271105</v>
          </cell>
        </row>
        <row r="1249">
          <cell r="A1249">
            <v>271106</v>
          </cell>
        </row>
        <row r="1250">
          <cell r="A1250">
            <v>271107</v>
          </cell>
        </row>
        <row r="1251">
          <cell r="A1251">
            <v>271108</v>
          </cell>
        </row>
        <row r="1252">
          <cell r="A1252">
            <v>271121</v>
          </cell>
        </row>
        <row r="1253">
          <cell r="A1253">
            <v>271122</v>
          </cell>
        </row>
        <row r="1254">
          <cell r="A1254">
            <v>271123</v>
          </cell>
        </row>
        <row r="1255">
          <cell r="A1255">
            <v>271124</v>
          </cell>
        </row>
        <row r="1256">
          <cell r="A1256">
            <v>271355</v>
          </cell>
        </row>
        <row r="1257">
          <cell r="A1257">
            <v>271356</v>
          </cell>
        </row>
        <row r="1258">
          <cell r="A1258">
            <v>271357</v>
          </cell>
        </row>
        <row r="1259">
          <cell r="A1259">
            <v>271358</v>
          </cell>
        </row>
        <row r="1260">
          <cell r="A1260">
            <v>271400</v>
          </cell>
          <cell r="B1260" t="str">
            <v>塩化ﾋﾞﾆﾙ樹脂ｴﾅﾒﾙ塗</v>
          </cell>
          <cell r="C1260" t="str">
            <v>VE・ﾎﾞｰﾄﾞ面・２回塗・ﾊﾟﾃ共・素地ごしらえ別途</v>
          </cell>
          <cell r="D1260" t="str">
            <v>㎡</v>
          </cell>
          <cell r="E1260">
            <v>1120</v>
          </cell>
          <cell r="G1260" t="str">
            <v>P150</v>
          </cell>
        </row>
        <row r="1261">
          <cell r="A1261">
            <v>271401</v>
          </cell>
          <cell r="B1261" t="str">
            <v>塩化ビニル樹脂エナメル塗</v>
          </cell>
          <cell r="C1261" t="str">
            <v>VE・ﾓﾙﾀﾙ面・２回塗・ﾊﾟﾃ共・素地ごしらえ別途</v>
          </cell>
          <cell r="D1261" t="str">
            <v>㎡</v>
          </cell>
          <cell r="E1261">
            <v>1120</v>
          </cell>
          <cell r="G1261" t="str">
            <v>P150</v>
          </cell>
        </row>
        <row r="1262">
          <cell r="A1262">
            <v>271402</v>
          </cell>
          <cell r="B1262" t="str">
            <v>塩化ビニル樹脂エナメル塗</v>
          </cell>
          <cell r="C1262" t="str">
            <v>VE・ﾓﾙﾀﾙ面・3回塗・ﾊﾟﾃ共・素地ごしらえ別途</v>
          </cell>
          <cell r="D1262" t="str">
            <v>㎡</v>
          </cell>
          <cell r="E1262">
            <v>1690</v>
          </cell>
          <cell r="G1262" t="str">
            <v>P150</v>
          </cell>
        </row>
        <row r="1263">
          <cell r="A1263">
            <v>271403</v>
          </cell>
          <cell r="B1263" t="str">
            <v>塩化ビニル樹脂エナメル塗</v>
          </cell>
          <cell r="C1263" t="str">
            <v>VE・亜鉛ﾒｯｷ面・3回塗・パテ処理・素地ごしらえ別途</v>
          </cell>
          <cell r="D1263" t="str">
            <v>㎡</v>
          </cell>
          <cell r="E1263">
            <v>1690</v>
          </cell>
          <cell r="G1263" t="str">
            <v>P150</v>
          </cell>
        </row>
        <row r="1264">
          <cell r="A1264">
            <v>271404</v>
          </cell>
          <cell r="B1264" t="str">
            <v>塩化ビニル樹脂エナメル塗</v>
          </cell>
          <cell r="C1264" t="str">
            <v>VE・ﾓﾙﾀﾙ面・２回塗・ﾊﾟﾃ共・素地ごしらえ共</v>
          </cell>
          <cell r="D1264" t="str">
            <v>㎡</v>
          </cell>
          <cell r="E1264">
            <v>1770</v>
          </cell>
          <cell r="G1264" t="str">
            <v>P150</v>
          </cell>
        </row>
        <row r="1265">
          <cell r="A1265">
            <v>271405</v>
          </cell>
          <cell r="B1265" t="str">
            <v>塩化ビニル樹脂エナメル塗</v>
          </cell>
          <cell r="C1265" t="str">
            <v>VE・ﾓﾙﾀﾙ面・3回塗・ﾊﾟﾃ共・素地ごしらえ共</v>
          </cell>
          <cell r="D1265" t="str">
            <v>㎡</v>
          </cell>
          <cell r="E1265">
            <v>2340</v>
          </cell>
          <cell r="G1265" t="str">
            <v>P150</v>
          </cell>
        </row>
        <row r="1266">
          <cell r="A1266">
            <v>271406</v>
          </cell>
          <cell r="B1266" t="str">
            <v>塩化ビニル樹脂エナメル塗</v>
          </cell>
          <cell r="C1266" t="str">
            <v>VE・亜鉛ﾒｯｷ面・3回塗・パテ処理・素地・錆止共</v>
          </cell>
          <cell r="D1266" t="str">
            <v>㎡</v>
          </cell>
          <cell r="E1266">
            <v>2070</v>
          </cell>
          <cell r="G1266" t="str">
            <v>P150</v>
          </cell>
        </row>
        <row r="1267">
          <cell r="A1267">
            <v>271407</v>
          </cell>
          <cell r="B1267" t="str">
            <v>塩化ビニル樹脂エナメル塗</v>
          </cell>
          <cell r="C1267" t="str">
            <v>VE・ﾎﾞｰﾄﾞ面・２回塗・ﾊﾟﾃ共・素地ごしらえ共</v>
          </cell>
          <cell r="D1267" t="str">
            <v>㎡</v>
          </cell>
          <cell r="E1267">
            <v>2410</v>
          </cell>
          <cell r="G1267" t="str">
            <v>P150</v>
          </cell>
        </row>
        <row r="1268">
          <cell r="A1268">
            <v>271451</v>
          </cell>
        </row>
        <row r="1269">
          <cell r="A1269">
            <v>271452</v>
          </cell>
        </row>
        <row r="1270">
          <cell r="A1270">
            <v>271453</v>
          </cell>
        </row>
        <row r="1271">
          <cell r="A1271">
            <v>271454</v>
          </cell>
        </row>
        <row r="1272">
          <cell r="A1272">
            <v>271455</v>
          </cell>
        </row>
        <row r="1273">
          <cell r="A1273">
            <v>271456</v>
          </cell>
        </row>
        <row r="1274">
          <cell r="A1274">
            <v>271501</v>
          </cell>
        </row>
        <row r="1275">
          <cell r="A1275">
            <v>271502</v>
          </cell>
        </row>
        <row r="1276">
          <cell r="A1276">
            <v>271503</v>
          </cell>
        </row>
        <row r="1277">
          <cell r="A1277">
            <v>271504</v>
          </cell>
        </row>
        <row r="1278">
          <cell r="A1278">
            <v>271505</v>
          </cell>
        </row>
        <row r="1279">
          <cell r="A1279">
            <v>271506</v>
          </cell>
        </row>
        <row r="1280">
          <cell r="A1280">
            <v>271507</v>
          </cell>
          <cell r="B1280" t="str">
            <v>クリヤラッカー塗</v>
          </cell>
          <cell r="C1280" t="str">
            <v>CL・木部2回塗・素地ごしらえ別途</v>
          </cell>
          <cell r="D1280" t="str">
            <v>m2</v>
          </cell>
          <cell r="E1280">
            <v>1700</v>
          </cell>
          <cell r="G1280" t="str">
            <v>P151</v>
          </cell>
        </row>
        <row r="1281">
          <cell r="A1281">
            <v>271508</v>
          </cell>
          <cell r="B1281" t="str">
            <v>クリヤラッカー塗</v>
          </cell>
          <cell r="C1281" t="str">
            <v>CL・木部3回塗・素地ごしらえ別途</v>
          </cell>
          <cell r="D1281" t="str">
            <v>m2</v>
          </cell>
          <cell r="E1281">
            <v>1750</v>
          </cell>
          <cell r="G1281" t="str">
            <v>P151</v>
          </cell>
        </row>
        <row r="1282">
          <cell r="A1282">
            <v>271550</v>
          </cell>
          <cell r="B1282" t="str">
            <v>クリヤラッカー塗</v>
          </cell>
          <cell r="C1282" t="str">
            <v>CL・木部5回塗・目止め・素地ごしらえ別途</v>
          </cell>
          <cell r="D1282" t="str">
            <v>m2</v>
          </cell>
          <cell r="E1282">
            <v>2460</v>
          </cell>
          <cell r="G1282" t="str">
            <v>P151</v>
          </cell>
        </row>
        <row r="1283">
          <cell r="A1283">
            <v>271551</v>
          </cell>
          <cell r="B1283" t="str">
            <v>クリヤラッカー塗</v>
          </cell>
          <cell r="C1283" t="str">
            <v>CL・木部・細物・5回塗・目止め共・素地別途</v>
          </cell>
          <cell r="D1283" t="str">
            <v>m</v>
          </cell>
          <cell r="E1283">
            <v>370</v>
          </cell>
          <cell r="G1283" t="str">
            <v>P151</v>
          </cell>
        </row>
        <row r="1284">
          <cell r="A1284">
            <v>271552</v>
          </cell>
          <cell r="B1284" t="str">
            <v>クリヤラッカー塗</v>
          </cell>
          <cell r="C1284" t="str">
            <v>CL・木部3回塗・素地ごしらえ共</v>
          </cell>
          <cell r="D1284" t="str">
            <v>m2</v>
          </cell>
          <cell r="E1284">
            <v>2000</v>
          </cell>
          <cell r="G1284" t="str">
            <v>P151</v>
          </cell>
        </row>
        <row r="1285">
          <cell r="A1285">
            <v>271553</v>
          </cell>
          <cell r="B1285" t="str">
            <v>クリヤラッカー塗</v>
          </cell>
          <cell r="C1285" t="str">
            <v>CL・木部5回塗・目止め・素地ごしらえ共</v>
          </cell>
          <cell r="D1285" t="str">
            <v>m2</v>
          </cell>
          <cell r="E1285">
            <v>2680</v>
          </cell>
          <cell r="G1285" t="str">
            <v>P151</v>
          </cell>
        </row>
        <row r="1286">
          <cell r="A1286">
            <v>271554</v>
          </cell>
          <cell r="B1286" t="str">
            <v>クリヤラッカー塗</v>
          </cell>
          <cell r="C1286" t="str">
            <v>CL・木部2回塗・素地ごしらえ共</v>
          </cell>
          <cell r="D1286" t="str">
            <v>m2</v>
          </cell>
          <cell r="E1286">
            <v>1950</v>
          </cell>
          <cell r="G1286" t="str">
            <v>P151</v>
          </cell>
        </row>
        <row r="1287">
          <cell r="A1287">
            <v>271555</v>
          </cell>
        </row>
        <row r="1288">
          <cell r="A1288">
            <v>271556</v>
          </cell>
        </row>
        <row r="1289">
          <cell r="A1289">
            <v>271601</v>
          </cell>
        </row>
        <row r="1290">
          <cell r="A1290">
            <v>271602</v>
          </cell>
        </row>
        <row r="1291">
          <cell r="A1291">
            <v>271603</v>
          </cell>
        </row>
        <row r="1292">
          <cell r="A1292">
            <v>271604</v>
          </cell>
        </row>
        <row r="1293">
          <cell r="A1293">
            <v>271605</v>
          </cell>
        </row>
        <row r="1294">
          <cell r="A1294">
            <v>271606</v>
          </cell>
        </row>
        <row r="1295">
          <cell r="A1295">
            <v>271631</v>
          </cell>
        </row>
        <row r="1296">
          <cell r="A1296">
            <v>271632</v>
          </cell>
        </row>
        <row r="1297">
          <cell r="A1297">
            <v>271633</v>
          </cell>
        </row>
        <row r="1298">
          <cell r="A1298">
            <v>271634</v>
          </cell>
        </row>
        <row r="1299">
          <cell r="A1299">
            <v>271651</v>
          </cell>
        </row>
        <row r="1300">
          <cell r="A1300">
            <v>271652</v>
          </cell>
        </row>
        <row r="1301">
          <cell r="A1301">
            <v>271653</v>
          </cell>
        </row>
        <row r="1302">
          <cell r="A1302">
            <v>271654</v>
          </cell>
        </row>
        <row r="1303">
          <cell r="A1303">
            <v>271671</v>
          </cell>
        </row>
        <row r="1304">
          <cell r="A1304">
            <v>271672</v>
          </cell>
        </row>
        <row r="1305">
          <cell r="A1305">
            <v>271673</v>
          </cell>
        </row>
        <row r="1306">
          <cell r="A1306">
            <v>271674</v>
          </cell>
        </row>
        <row r="1307">
          <cell r="A1307">
            <v>271691</v>
          </cell>
        </row>
        <row r="1308">
          <cell r="A1308">
            <v>271701</v>
          </cell>
        </row>
        <row r="1309">
          <cell r="A1309">
            <v>271702</v>
          </cell>
        </row>
        <row r="1310">
          <cell r="A1310">
            <v>271703</v>
          </cell>
        </row>
        <row r="1311">
          <cell r="A1311">
            <v>271711</v>
          </cell>
        </row>
        <row r="1312">
          <cell r="A1312">
            <v>271712</v>
          </cell>
        </row>
        <row r="1313">
          <cell r="A1313">
            <v>271713</v>
          </cell>
        </row>
        <row r="1314">
          <cell r="A1314">
            <v>271713</v>
          </cell>
        </row>
        <row r="1315">
          <cell r="A1315">
            <v>271721</v>
          </cell>
        </row>
        <row r="1316">
          <cell r="A1316">
            <v>271231</v>
          </cell>
        </row>
        <row r="1317">
          <cell r="A1317">
            <v>271232</v>
          </cell>
        </row>
        <row r="1318">
          <cell r="A1318">
            <v>271233</v>
          </cell>
        </row>
        <row r="1319">
          <cell r="A1319">
            <v>271234</v>
          </cell>
        </row>
        <row r="1320">
          <cell r="A1320">
            <v>271751</v>
          </cell>
        </row>
        <row r="1321">
          <cell r="A1321">
            <v>271752</v>
          </cell>
        </row>
        <row r="1322">
          <cell r="A1322">
            <v>271753</v>
          </cell>
        </row>
        <row r="1323">
          <cell r="A1323">
            <v>271754</v>
          </cell>
        </row>
        <row r="1324">
          <cell r="A1324">
            <v>271771</v>
          </cell>
        </row>
        <row r="1325">
          <cell r="A1325">
            <v>271772</v>
          </cell>
        </row>
        <row r="1326">
          <cell r="A1326">
            <v>271773</v>
          </cell>
        </row>
        <row r="1327">
          <cell r="A1327">
            <v>271774</v>
          </cell>
        </row>
        <row r="1328">
          <cell r="A1328">
            <v>271791</v>
          </cell>
        </row>
        <row r="1329">
          <cell r="A1329">
            <v>271792</v>
          </cell>
        </row>
        <row r="1330">
          <cell r="A1330">
            <v>271793</v>
          </cell>
        </row>
        <row r="1331">
          <cell r="A1331">
            <v>271794</v>
          </cell>
        </row>
        <row r="1332">
          <cell r="A1332">
            <v>271801</v>
          </cell>
        </row>
        <row r="1333">
          <cell r="A1333">
            <v>271802</v>
          </cell>
        </row>
        <row r="1334">
          <cell r="A1334">
            <v>271803</v>
          </cell>
        </row>
        <row r="1335">
          <cell r="A1335">
            <v>271804</v>
          </cell>
        </row>
        <row r="1336">
          <cell r="A1336">
            <v>271805</v>
          </cell>
        </row>
        <row r="1337">
          <cell r="A1337">
            <v>271806</v>
          </cell>
        </row>
        <row r="1338">
          <cell r="A1338">
            <v>271807</v>
          </cell>
        </row>
        <row r="1339">
          <cell r="A1339">
            <v>271808</v>
          </cell>
        </row>
        <row r="1340">
          <cell r="A1340">
            <v>271831</v>
          </cell>
        </row>
        <row r="1341">
          <cell r="A1341">
            <v>271832</v>
          </cell>
        </row>
        <row r="1342">
          <cell r="A1342">
            <v>271833</v>
          </cell>
        </row>
        <row r="1343">
          <cell r="A1343">
            <v>271834</v>
          </cell>
        </row>
        <row r="1344">
          <cell r="A1344">
            <v>271835</v>
          </cell>
        </row>
        <row r="1345">
          <cell r="A1345">
            <v>271836</v>
          </cell>
        </row>
        <row r="1346">
          <cell r="A1346">
            <v>271837</v>
          </cell>
        </row>
        <row r="1347">
          <cell r="A1347">
            <v>271838</v>
          </cell>
        </row>
        <row r="1348">
          <cell r="A1348">
            <v>271839</v>
          </cell>
        </row>
        <row r="1349">
          <cell r="A1349">
            <v>271840</v>
          </cell>
        </row>
        <row r="1350">
          <cell r="A1350">
            <v>271851</v>
          </cell>
        </row>
        <row r="1351">
          <cell r="A1351">
            <v>271852</v>
          </cell>
        </row>
        <row r="1352">
          <cell r="A1352">
            <v>271861</v>
          </cell>
        </row>
        <row r="1353">
          <cell r="A1353">
            <v>271862</v>
          </cell>
        </row>
        <row r="1354">
          <cell r="A1354">
            <v>271871</v>
          </cell>
        </row>
        <row r="1355">
          <cell r="A1355">
            <v>271872</v>
          </cell>
        </row>
        <row r="1356">
          <cell r="A1356">
            <v>271873</v>
          </cell>
        </row>
        <row r="1357">
          <cell r="A1357">
            <v>271881</v>
          </cell>
        </row>
        <row r="1358">
          <cell r="A1358">
            <v>271882</v>
          </cell>
        </row>
        <row r="1359">
          <cell r="A1359">
            <v>271883</v>
          </cell>
        </row>
        <row r="1360">
          <cell r="A1360">
            <v>271884</v>
          </cell>
        </row>
        <row r="1361">
          <cell r="A1361">
            <v>271891</v>
          </cell>
        </row>
        <row r="1362">
          <cell r="A1362">
            <v>271895</v>
          </cell>
        </row>
        <row r="1363">
          <cell r="A1363">
            <v>271901</v>
          </cell>
        </row>
        <row r="1364">
          <cell r="A1364">
            <v>271902</v>
          </cell>
        </row>
        <row r="1365">
          <cell r="A1365">
            <v>271911</v>
          </cell>
        </row>
        <row r="1366">
          <cell r="A1366">
            <v>271912</v>
          </cell>
        </row>
        <row r="1367">
          <cell r="A1367">
            <v>271921</v>
          </cell>
        </row>
        <row r="1368">
          <cell r="A1368">
            <v>271931</v>
          </cell>
        </row>
        <row r="1369">
          <cell r="A1369">
            <v>271935</v>
          </cell>
        </row>
        <row r="1370">
          <cell r="A1370">
            <v>271941</v>
          </cell>
        </row>
        <row r="1371">
          <cell r="A1371">
            <v>271951</v>
          </cell>
        </row>
        <row r="1372">
          <cell r="A1372">
            <v>271952</v>
          </cell>
        </row>
        <row r="1373">
          <cell r="A1373">
            <v>271961</v>
          </cell>
        </row>
        <row r="1374">
          <cell r="A1374">
            <v>271962</v>
          </cell>
        </row>
        <row r="1375">
          <cell r="A1375">
            <v>271971</v>
          </cell>
        </row>
        <row r="1376">
          <cell r="A1376">
            <v>271972</v>
          </cell>
        </row>
        <row r="1377">
          <cell r="A1377">
            <v>271981</v>
          </cell>
        </row>
        <row r="1378">
          <cell r="A1378">
            <v>271982</v>
          </cell>
        </row>
        <row r="1379">
          <cell r="G1379" t="str">
            <v>Ｐ155</v>
          </cell>
        </row>
        <row r="1380">
          <cell r="A1380" t="str">
            <v>内外装工事</v>
          </cell>
          <cell r="G1380" t="str">
            <v>Ｐ155</v>
          </cell>
        </row>
        <row r="1381">
          <cell r="A1381">
            <v>272001</v>
          </cell>
          <cell r="G1381" t="str">
            <v>Ｐ155</v>
          </cell>
        </row>
        <row r="1382">
          <cell r="A1382">
            <v>272002</v>
          </cell>
          <cell r="G1382" t="str">
            <v>Ｐ155</v>
          </cell>
        </row>
        <row r="1383">
          <cell r="A1383">
            <v>272011</v>
          </cell>
          <cell r="G1383" t="str">
            <v>Ｐ155</v>
          </cell>
        </row>
        <row r="1384">
          <cell r="A1384">
            <v>272012</v>
          </cell>
          <cell r="G1384" t="str">
            <v>Ｐ155</v>
          </cell>
        </row>
        <row r="1385">
          <cell r="A1385">
            <v>272013</v>
          </cell>
          <cell r="G1385" t="str">
            <v>Ｐ155</v>
          </cell>
        </row>
        <row r="1386">
          <cell r="A1386">
            <v>272014</v>
          </cell>
          <cell r="G1386" t="str">
            <v>Ｐ155</v>
          </cell>
        </row>
        <row r="1387">
          <cell r="A1387">
            <v>272015</v>
          </cell>
          <cell r="G1387" t="str">
            <v>Ｐ155</v>
          </cell>
        </row>
        <row r="1388">
          <cell r="A1388">
            <v>272016</v>
          </cell>
          <cell r="G1388" t="str">
            <v>Ｐ155</v>
          </cell>
        </row>
        <row r="1389">
          <cell r="A1389">
            <v>272031</v>
          </cell>
          <cell r="B1389" t="str">
            <v>天井化粧せっこうﾎﾞｰﾄﾞ張</v>
          </cell>
          <cell r="C1389" t="str">
            <v>厚9.5・準不燃・直張・ビス止め・下地別途</v>
          </cell>
          <cell r="D1389" t="str">
            <v>㎡</v>
          </cell>
          <cell r="E1389">
            <v>2080</v>
          </cell>
          <cell r="G1389" t="str">
            <v>Ｐ155</v>
          </cell>
        </row>
        <row r="1390">
          <cell r="A1390">
            <v>272032</v>
          </cell>
          <cell r="B1390" t="str">
            <v>天井化粧せっこうﾎﾞｰﾄﾞ張</v>
          </cell>
          <cell r="C1390" t="str">
            <v>厚9.5・不燃・直張・ビス止め・下地別途</v>
          </cell>
          <cell r="D1390" t="str">
            <v>㎡</v>
          </cell>
          <cell r="E1390">
            <v>2070</v>
          </cell>
          <cell r="G1390" t="str">
            <v>Ｐ155</v>
          </cell>
        </row>
        <row r="1391">
          <cell r="A1391">
            <v>272033</v>
          </cell>
          <cell r="B1391" t="str">
            <v>天井化粧せっこうﾎﾞｰﾄﾞ張</v>
          </cell>
          <cell r="D1391" t="str">
            <v>㎡</v>
          </cell>
          <cell r="G1391" t="str">
            <v>Ｐ155</v>
          </cell>
        </row>
        <row r="1392">
          <cell r="A1392">
            <v>272041</v>
          </cell>
          <cell r="D1392" t="str">
            <v>㎡</v>
          </cell>
          <cell r="G1392" t="str">
            <v>Ｐ155</v>
          </cell>
        </row>
        <row r="1393">
          <cell r="A1393">
            <v>272042</v>
          </cell>
          <cell r="D1393" t="str">
            <v>㎡</v>
          </cell>
          <cell r="G1393" t="str">
            <v>Ｐ155</v>
          </cell>
        </row>
        <row r="1394">
          <cell r="A1394">
            <v>272043</v>
          </cell>
          <cell r="D1394" t="str">
            <v>㎡</v>
          </cell>
          <cell r="G1394" t="str">
            <v>Ｐ155</v>
          </cell>
        </row>
        <row r="1395">
          <cell r="A1395">
            <v>272044</v>
          </cell>
          <cell r="G1395" t="str">
            <v>Ｐ155</v>
          </cell>
        </row>
        <row r="1396">
          <cell r="A1396">
            <v>272051</v>
          </cell>
          <cell r="G1396" t="str">
            <v>Ｐ155</v>
          </cell>
        </row>
        <row r="1397">
          <cell r="A1397">
            <v>272061</v>
          </cell>
          <cell r="B1397" t="str">
            <v>天井石綿ｾﾒﾝﾄ板張</v>
          </cell>
          <cell r="C1397" t="str">
            <v>ﾌﾚｷｼﾌﾞﾙ板・厚４・突付張・ビス止め・下地別途</v>
          </cell>
          <cell r="D1397" t="str">
            <v>㎡</v>
          </cell>
          <cell r="E1397">
            <v>2850</v>
          </cell>
          <cell r="G1397" t="str">
            <v>Ｐ155</v>
          </cell>
        </row>
        <row r="1398">
          <cell r="A1398">
            <v>272062</v>
          </cell>
          <cell r="B1398" t="str">
            <v>天井石綿ｾﾒﾝﾄ板張</v>
          </cell>
          <cell r="C1398" t="str">
            <v>ﾌﾚｷｼﾌﾞﾙ板・厚5・突付張・ビス止め・下地別途</v>
          </cell>
          <cell r="D1398" t="str">
            <v>㎡</v>
          </cell>
          <cell r="E1398">
            <v>3080</v>
          </cell>
          <cell r="G1398" t="str">
            <v>Ｐ155</v>
          </cell>
        </row>
        <row r="1399">
          <cell r="A1399">
            <v>272063</v>
          </cell>
          <cell r="B1399" t="str">
            <v>天井石綿ｾﾒﾝﾄ板張</v>
          </cell>
          <cell r="C1399" t="str">
            <v>ﾌﾚｷｼﾌﾞﾙ板・厚6・突付張・ビス止め・下地別途</v>
          </cell>
          <cell r="D1399" t="str">
            <v>㎡</v>
          </cell>
          <cell r="E1399">
            <v>3340</v>
          </cell>
          <cell r="G1399" t="str">
            <v>Ｐ155</v>
          </cell>
        </row>
        <row r="1400">
          <cell r="A1400">
            <v>272064</v>
          </cell>
          <cell r="B1400" t="str">
            <v>天井石綿ｾﾒﾝﾄ板張</v>
          </cell>
          <cell r="C1400" t="str">
            <v>ﾌﾚｷｼﾌﾞﾙ板・厚8・突付張・ビス止め・下地別途</v>
          </cell>
          <cell r="D1400" t="str">
            <v>㎡</v>
          </cell>
          <cell r="E1400">
            <v>3840</v>
          </cell>
          <cell r="G1400" t="str">
            <v>Ｐ155</v>
          </cell>
        </row>
        <row r="1401">
          <cell r="A1401">
            <v>272065</v>
          </cell>
          <cell r="B1401" t="str">
            <v>天井石綿ｾﾒﾝﾄ板張</v>
          </cell>
          <cell r="C1401" t="str">
            <v>ﾌﾚｷｼﾌﾞﾙ板・厚４・目透張・ビス止め・下地別途</v>
          </cell>
          <cell r="D1401" t="str">
            <v>㎡</v>
          </cell>
          <cell r="E1401">
            <v>3240</v>
          </cell>
          <cell r="G1401" t="str">
            <v>Ｐ155</v>
          </cell>
        </row>
        <row r="1402">
          <cell r="A1402">
            <v>272066</v>
          </cell>
          <cell r="B1402" t="str">
            <v>天井石綿ｾﾒﾝﾄ板張</v>
          </cell>
          <cell r="C1402" t="str">
            <v>ﾌﾚｷｼﾌﾞﾙ板・厚5・目透張・ビス止め・下地別途</v>
          </cell>
          <cell r="D1402" t="str">
            <v>㎡</v>
          </cell>
          <cell r="E1402">
            <v>3470</v>
          </cell>
          <cell r="G1402" t="str">
            <v>Ｐ155</v>
          </cell>
        </row>
        <row r="1403">
          <cell r="A1403">
            <v>272067</v>
          </cell>
          <cell r="B1403" t="str">
            <v>天井石綿ｾﾒﾝﾄ板張</v>
          </cell>
          <cell r="C1403" t="str">
            <v>ﾌﾚｷｼﾌﾞﾙ板・厚6・目透張・ビス止め・下地別途</v>
          </cell>
          <cell r="D1403" t="str">
            <v>㎡</v>
          </cell>
          <cell r="E1403">
            <v>3720</v>
          </cell>
          <cell r="G1403" t="str">
            <v>Ｐ155</v>
          </cell>
        </row>
        <row r="1404">
          <cell r="A1404">
            <v>272068</v>
          </cell>
          <cell r="B1404" t="str">
            <v>天井石綿ｾﾒﾝﾄ板張</v>
          </cell>
          <cell r="C1404" t="str">
            <v>ﾌﾚｷｼﾌﾞﾙ板・厚8・目透張・ビス止め・下地別途</v>
          </cell>
          <cell r="D1404" t="str">
            <v>㎡</v>
          </cell>
          <cell r="E1404">
            <v>4220</v>
          </cell>
          <cell r="G1404" t="str">
            <v>Ｐ155</v>
          </cell>
        </row>
        <row r="1405">
          <cell r="A1405">
            <v>272081</v>
          </cell>
          <cell r="B1405" t="str">
            <v>天井石綿ｾﾒﾝﾄ板張</v>
          </cell>
          <cell r="D1405" t="str">
            <v>㎡</v>
          </cell>
          <cell r="E1405">
            <v>4980</v>
          </cell>
          <cell r="G1405" t="str">
            <v>Ｐ155</v>
          </cell>
        </row>
        <row r="1406">
          <cell r="A1406">
            <v>272082</v>
          </cell>
          <cell r="B1406" t="str">
            <v>天井石綿ｾﾒﾝﾄ板張</v>
          </cell>
          <cell r="D1406" t="str">
            <v>㎡</v>
          </cell>
          <cell r="E1406">
            <v>5250</v>
          </cell>
          <cell r="G1406" t="str">
            <v>Ｐ155</v>
          </cell>
        </row>
        <row r="1407">
          <cell r="A1407">
            <v>272083</v>
          </cell>
          <cell r="B1407" t="str">
            <v>天井石綿ｾﾒﾝﾄ板張</v>
          </cell>
          <cell r="D1407" t="str">
            <v>㎡</v>
          </cell>
          <cell r="G1407" t="str">
            <v>Ｐ156</v>
          </cell>
        </row>
        <row r="1408">
          <cell r="A1408">
            <v>272084</v>
          </cell>
          <cell r="B1408" t="str">
            <v>天井石綿ｾﾒﾝﾄ板張</v>
          </cell>
          <cell r="D1408" t="str">
            <v>㎡</v>
          </cell>
          <cell r="G1408" t="str">
            <v>Ｐ156</v>
          </cell>
        </row>
        <row r="1409">
          <cell r="A1409">
            <v>272101</v>
          </cell>
          <cell r="B1409" t="str">
            <v>天井石綿ｾﾒﾝﾄ板張</v>
          </cell>
          <cell r="D1409" t="str">
            <v>㎡</v>
          </cell>
          <cell r="G1409" t="str">
            <v>Ｐ156</v>
          </cell>
        </row>
        <row r="1410">
          <cell r="A1410">
            <v>272102</v>
          </cell>
          <cell r="B1410" t="str">
            <v>天井石綿ｾﾒﾝﾄ板張</v>
          </cell>
          <cell r="D1410" t="str">
            <v>㎡</v>
          </cell>
          <cell r="G1410" t="str">
            <v>Ｐ156</v>
          </cell>
        </row>
        <row r="1411">
          <cell r="A1411">
            <v>272103</v>
          </cell>
          <cell r="B1411" t="str">
            <v>天井石綿ｾﾒﾝﾄ板張</v>
          </cell>
          <cell r="D1411" t="str">
            <v>㎡</v>
          </cell>
          <cell r="G1411" t="str">
            <v>Ｐ156</v>
          </cell>
        </row>
        <row r="1412">
          <cell r="A1412">
            <v>272104</v>
          </cell>
          <cell r="B1412" t="str">
            <v>天井石綿ｾﾒﾝﾄ板張</v>
          </cell>
          <cell r="D1412" t="str">
            <v>㎡</v>
          </cell>
          <cell r="G1412" t="str">
            <v>Ｐ156</v>
          </cell>
        </row>
        <row r="1413">
          <cell r="A1413">
            <v>272121</v>
          </cell>
          <cell r="B1413" t="str">
            <v>天井石綿ｾﾒﾝﾄ板張</v>
          </cell>
          <cell r="G1413" t="str">
            <v>Ｐ156</v>
          </cell>
        </row>
        <row r="1414">
          <cell r="A1414">
            <v>272122</v>
          </cell>
          <cell r="B1414" t="str">
            <v>天井石綿ｾﾒﾝﾄ板張</v>
          </cell>
          <cell r="G1414" t="str">
            <v>Ｐ156</v>
          </cell>
        </row>
        <row r="1415">
          <cell r="A1415">
            <v>272123</v>
          </cell>
          <cell r="B1415" t="str">
            <v>天井石綿ｾﾒﾝﾄ板張</v>
          </cell>
          <cell r="G1415" t="str">
            <v>Ｐ156</v>
          </cell>
        </row>
        <row r="1416">
          <cell r="A1416">
            <v>272124</v>
          </cell>
          <cell r="B1416" t="str">
            <v>天井石綿ｾﾒﾝﾄ板張</v>
          </cell>
          <cell r="G1416" t="str">
            <v>Ｐ156</v>
          </cell>
        </row>
        <row r="1417">
          <cell r="A1417">
            <v>272141</v>
          </cell>
          <cell r="B1417" t="str">
            <v>天井石綿ｾﾒﾝﾄ板張</v>
          </cell>
          <cell r="G1417" t="str">
            <v>Ｐ156</v>
          </cell>
        </row>
        <row r="1418">
          <cell r="A1418">
            <v>272142</v>
          </cell>
          <cell r="B1418" t="str">
            <v>天井石綿ｾﾒﾝﾄ板張</v>
          </cell>
          <cell r="G1418" t="str">
            <v>Ｐ156</v>
          </cell>
        </row>
        <row r="1419">
          <cell r="A1419">
            <v>272143</v>
          </cell>
          <cell r="B1419" t="str">
            <v>天井石綿ｾﾒﾝﾄ板張</v>
          </cell>
          <cell r="G1419" t="str">
            <v>Ｐ156</v>
          </cell>
        </row>
        <row r="1420">
          <cell r="A1420">
            <v>272144</v>
          </cell>
          <cell r="B1420" t="str">
            <v>天井石綿ｾﾒﾝﾄ板張</v>
          </cell>
          <cell r="G1420" t="str">
            <v>Ｐ156</v>
          </cell>
        </row>
        <row r="1421">
          <cell r="A1421">
            <v>272145</v>
          </cell>
          <cell r="B1421" t="str">
            <v>天井石綿ｾﾒﾝﾄ板張</v>
          </cell>
          <cell r="G1421" t="str">
            <v>Ｐ156</v>
          </cell>
        </row>
        <row r="1422">
          <cell r="A1422">
            <v>272146</v>
          </cell>
          <cell r="B1422" t="str">
            <v>天井石綿ｾﾒﾝﾄ板張</v>
          </cell>
          <cell r="G1422" t="str">
            <v>Ｐ156</v>
          </cell>
        </row>
        <row r="1423">
          <cell r="A1423">
            <v>272161</v>
          </cell>
          <cell r="B1423" t="str">
            <v>天井けい酸ｶﾙｼｳﾑ板張</v>
          </cell>
          <cell r="C1423" t="str">
            <v>吸音板・厚6・突付張・ﾋﾞｽ止め・下地別途</v>
          </cell>
          <cell r="D1423" t="str">
            <v>㎡</v>
          </cell>
          <cell r="E1423">
            <v>4520</v>
          </cell>
          <cell r="G1423" t="str">
            <v>Ｐ156</v>
          </cell>
        </row>
        <row r="1424">
          <cell r="A1424">
            <v>272162</v>
          </cell>
          <cell r="B1424" t="str">
            <v>天井けい酸ｶﾙｼｳﾑ板張</v>
          </cell>
          <cell r="C1424" t="str">
            <v>吸音板・厚6・目透張・ﾋﾞｽ止め・下地別途</v>
          </cell>
          <cell r="D1424" t="str">
            <v>㎡</v>
          </cell>
          <cell r="E1424">
            <v>5040</v>
          </cell>
          <cell r="G1424" t="str">
            <v>Ｐ156</v>
          </cell>
        </row>
        <row r="1425">
          <cell r="A1425">
            <v>272181</v>
          </cell>
          <cell r="B1425" t="str">
            <v>天井けい酸ｶﾙｼｳﾑ板張</v>
          </cell>
          <cell r="C1425" t="str">
            <v>化粧板・厚5・突付張・ﾋﾞｽ止め・下地別途</v>
          </cell>
          <cell r="D1425" t="str">
            <v>㎡</v>
          </cell>
          <cell r="E1425">
            <v>10100</v>
          </cell>
          <cell r="G1425" t="str">
            <v>Ｐ156</v>
          </cell>
        </row>
        <row r="1426">
          <cell r="A1426">
            <v>272182</v>
          </cell>
          <cell r="B1426" t="str">
            <v>天井けい酸ｶﾙｼｳﾑ板張</v>
          </cell>
          <cell r="C1426" t="str">
            <v>化粧板・厚6・突付張・ﾋﾞｽ止め・下地別途</v>
          </cell>
          <cell r="D1426" t="str">
            <v>㎡</v>
          </cell>
          <cell r="E1426">
            <v>10300</v>
          </cell>
          <cell r="G1426" t="str">
            <v>Ｐ156</v>
          </cell>
        </row>
        <row r="1427">
          <cell r="A1427">
            <v>272183</v>
          </cell>
          <cell r="B1427" t="str">
            <v>天井けい酸ｶﾙｼｳﾑ板張</v>
          </cell>
          <cell r="C1427" t="str">
            <v>化粧板・厚6・目透張・ﾋﾞｽ止め・下地別途</v>
          </cell>
          <cell r="D1427" t="str">
            <v>㎡</v>
          </cell>
          <cell r="E1427">
            <v>10300</v>
          </cell>
          <cell r="G1427" t="str">
            <v>Ｐ156</v>
          </cell>
        </row>
        <row r="1428">
          <cell r="A1428">
            <v>272184</v>
          </cell>
          <cell r="B1428" t="str">
            <v>天井けい酸ｶﾙｼｳﾑ板張</v>
          </cell>
          <cell r="C1428" t="str">
            <v>化粧板・厚5・目透張・ﾋﾞｽ止め・下地別途</v>
          </cell>
          <cell r="D1428" t="str">
            <v>㎡</v>
          </cell>
          <cell r="E1428">
            <v>10500</v>
          </cell>
          <cell r="G1428" t="str">
            <v>Ｐ156</v>
          </cell>
        </row>
        <row r="1429">
          <cell r="A1429">
            <v>272201</v>
          </cell>
          <cell r="E1429">
            <v>6260</v>
          </cell>
          <cell r="G1429" t="str">
            <v>Ｐ156</v>
          </cell>
        </row>
        <row r="1430">
          <cell r="A1430">
            <v>272202</v>
          </cell>
          <cell r="G1430" t="str">
            <v>Ｐ156</v>
          </cell>
        </row>
        <row r="1431">
          <cell r="A1431">
            <v>272211</v>
          </cell>
          <cell r="B1431" t="str">
            <v>ﾛｯｸｳｰﾙ化粧吸音板張</v>
          </cell>
          <cell r="C1431" t="str">
            <v>厚9・せっこうﾎﾞｰﾄﾞ9.5mm・捨張共</v>
          </cell>
          <cell r="D1431" t="str">
            <v>㎡</v>
          </cell>
          <cell r="G1431" t="str">
            <v>Ｐ157</v>
          </cell>
        </row>
        <row r="1432">
          <cell r="A1432">
            <v>272212</v>
          </cell>
          <cell r="B1432" t="str">
            <v>ﾛｯｸｳｰﾙ化粧吸音板張</v>
          </cell>
          <cell r="C1432" t="str">
            <v>厚12・せっこうﾎﾞｰﾄﾞ9.5mm・捨張共</v>
          </cell>
          <cell r="D1432" t="str">
            <v>㎡</v>
          </cell>
          <cell r="G1432" t="str">
            <v>Ｐ157</v>
          </cell>
        </row>
        <row r="1433">
          <cell r="A1433">
            <v>272213</v>
          </cell>
          <cell r="B1433" t="str">
            <v>ﾛｯｸｳｰﾙ化粧吸音板張</v>
          </cell>
          <cell r="C1433" t="str">
            <v>厚12・せっこうﾎﾞｰﾄﾞ9.5mm・捨張共・ﾐﾈﾗｰﾄﾝ</v>
          </cell>
          <cell r="D1433" t="str">
            <v>㎡</v>
          </cell>
          <cell r="G1433" t="str">
            <v>Ｐ157</v>
          </cell>
        </row>
        <row r="1434">
          <cell r="A1434">
            <v>272214</v>
          </cell>
          <cell r="B1434" t="str">
            <v>ﾛｯｸｳｰﾙ化粧吸音板張</v>
          </cell>
          <cell r="C1434" t="str">
            <v>厚12・せっこうﾎﾞｰﾄﾞ9.5mm・捨張共・ｷｭｰﾌﾞ</v>
          </cell>
          <cell r="D1434" t="str">
            <v>㎡</v>
          </cell>
          <cell r="G1434" t="str">
            <v>Ｐ157</v>
          </cell>
        </row>
        <row r="1435">
          <cell r="A1435">
            <v>272215</v>
          </cell>
          <cell r="B1435" t="str">
            <v>ﾛｯｸｳｰﾙ化粧吸音板張</v>
          </cell>
          <cell r="C1435" t="str">
            <v>厚12・せっこうﾎﾞｰﾄﾞ9.5mm・捨張共・軒天ｷｭｰﾌﾞ</v>
          </cell>
          <cell r="D1435" t="str">
            <v>㎡</v>
          </cell>
          <cell r="G1435" t="str">
            <v>Ｐ157</v>
          </cell>
        </row>
        <row r="1436">
          <cell r="A1436">
            <v>272216</v>
          </cell>
          <cell r="B1436" t="str">
            <v>ﾛｯｸｳｰﾙ化粧吸音板張</v>
          </cell>
          <cell r="C1436" t="str">
            <v>厚15・せっこうﾎﾞｰﾄﾞ9.5mm・捨張共・ｷｭｰﾌﾞ</v>
          </cell>
          <cell r="D1436" t="str">
            <v>㎡</v>
          </cell>
          <cell r="G1436" t="str">
            <v>Ｐ157</v>
          </cell>
        </row>
        <row r="1437">
          <cell r="A1437">
            <v>272217</v>
          </cell>
          <cell r="B1437" t="str">
            <v>ﾛｯｸｳｰﾙ化粧吸音板張</v>
          </cell>
          <cell r="C1437" t="str">
            <v>厚19・せっこうﾎﾞｰﾄﾞ9.5mm・捨張共・ｷｭｰﾌﾞ</v>
          </cell>
          <cell r="D1437" t="str">
            <v>㎡</v>
          </cell>
          <cell r="G1437" t="str">
            <v>Ｐ157</v>
          </cell>
        </row>
        <row r="1438">
          <cell r="A1438">
            <v>272218</v>
          </cell>
          <cell r="B1438" t="str">
            <v>ﾛｯｸｳｰﾙ化粧吸音板張</v>
          </cell>
          <cell r="C1438" t="str">
            <v>厚19・せっこうﾎﾞｰﾄﾞ9.5mm・捨張共</v>
          </cell>
          <cell r="D1438" t="str">
            <v>㎡</v>
          </cell>
          <cell r="G1438" t="str">
            <v>Ｐ157</v>
          </cell>
        </row>
        <row r="1439">
          <cell r="A1439">
            <v>272230</v>
          </cell>
          <cell r="B1439" t="str">
            <v>ﾛｯｸｳｰﾙ化粧吸音板張</v>
          </cell>
          <cell r="D1439" t="str">
            <v>㎡</v>
          </cell>
          <cell r="G1439" t="str">
            <v>Ｐ157</v>
          </cell>
        </row>
        <row r="1440">
          <cell r="A1440">
            <v>272231</v>
          </cell>
          <cell r="B1440" t="str">
            <v>ﾛｯｸｳｰﾙ化粧吸音板張</v>
          </cell>
          <cell r="D1440" t="str">
            <v>㎡</v>
          </cell>
          <cell r="G1440" t="str">
            <v>Ｐ157</v>
          </cell>
        </row>
        <row r="1441">
          <cell r="A1441">
            <v>272241</v>
          </cell>
          <cell r="B1441" t="str">
            <v>ﾛｯｸｳｰﾙ化粧吸音板張</v>
          </cell>
          <cell r="D1441" t="str">
            <v>㎡</v>
          </cell>
          <cell r="G1441" t="str">
            <v>Ｐ157</v>
          </cell>
        </row>
        <row r="1442">
          <cell r="A1442">
            <v>272242</v>
          </cell>
          <cell r="B1442" t="str">
            <v>ﾛｯｸｳｰﾙ化粧吸音板張</v>
          </cell>
          <cell r="D1442" t="str">
            <v>㎡</v>
          </cell>
          <cell r="G1442" t="str">
            <v>Ｐ157</v>
          </cell>
        </row>
        <row r="1443">
          <cell r="A1443">
            <v>272251</v>
          </cell>
          <cell r="B1443" t="str">
            <v>天井硬質成型板張</v>
          </cell>
          <cell r="C1443" t="str">
            <v>浴室用・準不燃・耐水合板・5.5ｍｍ・捨張共</v>
          </cell>
          <cell r="D1443" t="str">
            <v>㎡</v>
          </cell>
          <cell r="E1443">
            <v>12800</v>
          </cell>
          <cell r="G1443" t="str">
            <v>Ｐ157</v>
          </cell>
        </row>
        <row r="1444">
          <cell r="A1444">
            <v>272261</v>
          </cell>
          <cell r="G1444" t="str">
            <v>Ｐ157</v>
          </cell>
        </row>
        <row r="1445">
          <cell r="A1445">
            <v>272262</v>
          </cell>
          <cell r="G1445" t="str">
            <v>Ｐ157</v>
          </cell>
        </row>
        <row r="1446">
          <cell r="A1446">
            <v>272271</v>
          </cell>
          <cell r="G1446" t="str">
            <v>Ｐ157</v>
          </cell>
        </row>
        <row r="1447">
          <cell r="A1447">
            <v>272272</v>
          </cell>
          <cell r="G1447" t="str">
            <v>Ｐ157</v>
          </cell>
        </row>
        <row r="1448">
          <cell r="A1448">
            <v>272273</v>
          </cell>
          <cell r="G1448" t="str">
            <v>Ｐ157</v>
          </cell>
        </row>
        <row r="1449">
          <cell r="A1449">
            <v>272281</v>
          </cell>
          <cell r="G1449" t="str">
            <v>Ｐ157</v>
          </cell>
        </row>
        <row r="1450">
          <cell r="A1450">
            <v>272282</v>
          </cell>
          <cell r="G1450" t="str">
            <v>Ｐ157</v>
          </cell>
        </row>
        <row r="1451">
          <cell r="A1451">
            <v>272283</v>
          </cell>
          <cell r="G1451" t="str">
            <v>Ｐ157</v>
          </cell>
        </row>
        <row r="1452">
          <cell r="A1452">
            <v>272291</v>
          </cell>
          <cell r="G1452" t="str">
            <v>Ｐ157</v>
          </cell>
        </row>
        <row r="1453">
          <cell r="A1453">
            <v>272292</v>
          </cell>
          <cell r="G1453" t="str">
            <v>Ｐ157</v>
          </cell>
        </row>
        <row r="1454">
          <cell r="A1454">
            <v>272293</v>
          </cell>
          <cell r="G1454" t="str">
            <v>Ｐ157</v>
          </cell>
        </row>
        <row r="1455">
          <cell r="A1455">
            <v>272301</v>
          </cell>
          <cell r="G1455" t="str">
            <v>Ｐ157</v>
          </cell>
        </row>
        <row r="1456">
          <cell r="A1456">
            <v>272311</v>
          </cell>
          <cell r="G1456" t="str">
            <v>Ｐ157</v>
          </cell>
        </row>
        <row r="1457">
          <cell r="A1457">
            <v>272312</v>
          </cell>
          <cell r="G1457" t="str">
            <v>Ｐ158</v>
          </cell>
        </row>
        <row r="1458">
          <cell r="A1458">
            <v>272313</v>
          </cell>
          <cell r="G1458" t="str">
            <v>Ｐ158</v>
          </cell>
        </row>
        <row r="1459">
          <cell r="A1459">
            <v>272314</v>
          </cell>
          <cell r="G1459" t="str">
            <v>Ｐ158</v>
          </cell>
        </row>
        <row r="1460">
          <cell r="A1460">
            <v>272315</v>
          </cell>
          <cell r="G1460" t="str">
            <v>Ｐ158</v>
          </cell>
        </row>
        <row r="1461">
          <cell r="A1461">
            <v>272316</v>
          </cell>
          <cell r="G1461" t="str">
            <v>Ｐ158</v>
          </cell>
        </row>
        <row r="1462">
          <cell r="A1462">
            <v>272331</v>
          </cell>
          <cell r="G1462" t="str">
            <v>Ｐ158</v>
          </cell>
        </row>
        <row r="1463">
          <cell r="A1463">
            <v>272332</v>
          </cell>
          <cell r="G1463" t="str">
            <v>Ｐ158</v>
          </cell>
        </row>
        <row r="1464">
          <cell r="A1464">
            <v>272351</v>
          </cell>
          <cell r="G1464" t="str">
            <v>Ｐ158</v>
          </cell>
        </row>
        <row r="1465">
          <cell r="A1465">
            <v>272352</v>
          </cell>
          <cell r="G1465" t="str">
            <v>Ｐ158</v>
          </cell>
        </row>
        <row r="1466">
          <cell r="A1466">
            <v>272353</v>
          </cell>
          <cell r="G1466" t="str">
            <v>Ｐ158</v>
          </cell>
        </row>
        <row r="1467">
          <cell r="A1467">
            <v>272371</v>
          </cell>
          <cell r="G1467" t="str">
            <v>Ｐ158</v>
          </cell>
        </row>
        <row r="1468">
          <cell r="A1468">
            <v>272372</v>
          </cell>
          <cell r="G1468" t="str">
            <v>Ｐ158</v>
          </cell>
        </row>
        <row r="1469">
          <cell r="A1469">
            <v>272373</v>
          </cell>
          <cell r="G1469" t="str">
            <v>Ｐ158</v>
          </cell>
        </row>
        <row r="1470">
          <cell r="A1470">
            <v>272374</v>
          </cell>
          <cell r="G1470" t="str">
            <v>Ｐ158</v>
          </cell>
        </row>
        <row r="1471">
          <cell r="A1471">
            <v>272391</v>
          </cell>
          <cell r="G1471" t="str">
            <v>Ｐ158</v>
          </cell>
        </row>
        <row r="1472">
          <cell r="A1472">
            <v>272392</v>
          </cell>
          <cell r="G1472" t="str">
            <v>Ｐ158</v>
          </cell>
        </row>
        <row r="1473">
          <cell r="A1473">
            <v>272393</v>
          </cell>
          <cell r="G1473" t="str">
            <v>Ｐ158</v>
          </cell>
        </row>
        <row r="1474">
          <cell r="A1474">
            <v>272394</v>
          </cell>
          <cell r="G1474" t="str">
            <v>Ｐ158</v>
          </cell>
        </row>
        <row r="1475">
          <cell r="A1475">
            <v>272401</v>
          </cell>
          <cell r="G1475" t="str">
            <v>Ｐ158</v>
          </cell>
        </row>
        <row r="1476">
          <cell r="A1476">
            <v>272402</v>
          </cell>
          <cell r="G1476" t="str">
            <v>Ｐ158</v>
          </cell>
        </row>
        <row r="1477">
          <cell r="A1477">
            <v>272403</v>
          </cell>
          <cell r="G1477" t="str">
            <v>Ｐ158</v>
          </cell>
        </row>
        <row r="1478">
          <cell r="A1478">
            <v>272404</v>
          </cell>
          <cell r="G1478" t="str">
            <v>Ｐ158</v>
          </cell>
        </row>
        <row r="1479">
          <cell r="A1479">
            <v>272421</v>
          </cell>
          <cell r="G1479" t="str">
            <v>Ｐ158</v>
          </cell>
        </row>
        <row r="1480">
          <cell r="A1480">
            <v>272422</v>
          </cell>
          <cell r="G1480" t="str">
            <v>Ｐ158</v>
          </cell>
        </row>
        <row r="1481">
          <cell r="A1481">
            <v>272423</v>
          </cell>
          <cell r="G1481" t="str">
            <v>Ｐ158</v>
          </cell>
        </row>
        <row r="1482">
          <cell r="A1482">
            <v>272424</v>
          </cell>
          <cell r="G1482" t="str">
            <v>Ｐ158</v>
          </cell>
        </row>
        <row r="1483">
          <cell r="A1483">
            <v>272441</v>
          </cell>
          <cell r="G1483" t="str">
            <v>Ｐ159</v>
          </cell>
        </row>
        <row r="1484">
          <cell r="A1484">
            <v>272442</v>
          </cell>
          <cell r="G1484" t="str">
            <v>Ｐ159</v>
          </cell>
        </row>
        <row r="1485">
          <cell r="A1485">
            <v>272443</v>
          </cell>
          <cell r="G1485" t="str">
            <v>Ｐ159</v>
          </cell>
        </row>
        <row r="1486">
          <cell r="A1486">
            <v>272444</v>
          </cell>
          <cell r="G1486" t="str">
            <v>Ｐ159</v>
          </cell>
        </row>
        <row r="1487">
          <cell r="A1487">
            <v>272461</v>
          </cell>
          <cell r="G1487" t="str">
            <v>Ｐ159</v>
          </cell>
        </row>
        <row r="1488">
          <cell r="A1488">
            <v>272462</v>
          </cell>
          <cell r="G1488" t="str">
            <v>Ｐ159</v>
          </cell>
        </row>
        <row r="1489">
          <cell r="A1489">
            <v>272463</v>
          </cell>
          <cell r="G1489" t="str">
            <v>Ｐ159</v>
          </cell>
        </row>
        <row r="1490">
          <cell r="A1490">
            <v>272464</v>
          </cell>
          <cell r="G1490" t="str">
            <v>Ｐ159</v>
          </cell>
        </row>
        <row r="1491">
          <cell r="A1491">
            <v>272281</v>
          </cell>
          <cell r="G1491" t="str">
            <v>Ｐ159</v>
          </cell>
        </row>
        <row r="1492">
          <cell r="A1492">
            <v>272282</v>
          </cell>
          <cell r="G1492" t="str">
            <v>Ｐ159</v>
          </cell>
        </row>
        <row r="1493">
          <cell r="A1493">
            <v>272283</v>
          </cell>
          <cell r="G1493" t="str">
            <v>Ｐ159</v>
          </cell>
        </row>
        <row r="1494">
          <cell r="A1494">
            <v>272284</v>
          </cell>
          <cell r="G1494" t="str">
            <v>Ｐ159</v>
          </cell>
        </row>
        <row r="1495">
          <cell r="A1495">
            <v>272285</v>
          </cell>
          <cell r="G1495" t="str">
            <v>Ｐ159</v>
          </cell>
        </row>
        <row r="1496">
          <cell r="A1496">
            <v>272286</v>
          </cell>
          <cell r="G1496" t="str">
            <v>Ｐ159</v>
          </cell>
        </row>
        <row r="1497">
          <cell r="A1497">
            <v>272501</v>
          </cell>
          <cell r="G1497" t="str">
            <v>Ｐ159</v>
          </cell>
        </row>
        <row r="1498">
          <cell r="A1498">
            <v>272502</v>
          </cell>
          <cell r="G1498" t="str">
            <v>Ｐ159</v>
          </cell>
        </row>
        <row r="1499">
          <cell r="A1499">
            <v>272503</v>
          </cell>
          <cell r="G1499" t="str">
            <v>Ｐ159</v>
          </cell>
        </row>
        <row r="1500">
          <cell r="A1500">
            <v>272504</v>
          </cell>
          <cell r="G1500" t="str">
            <v>Ｐ159</v>
          </cell>
        </row>
        <row r="1501">
          <cell r="A1501">
            <v>272505</v>
          </cell>
          <cell r="G1501" t="str">
            <v>Ｐ159</v>
          </cell>
        </row>
        <row r="1502">
          <cell r="A1502">
            <v>272506</v>
          </cell>
          <cell r="G1502" t="str">
            <v>Ｐ159</v>
          </cell>
        </row>
        <row r="1503">
          <cell r="A1503">
            <v>272507</v>
          </cell>
          <cell r="G1503" t="str">
            <v>Ｐ159</v>
          </cell>
        </row>
        <row r="1504">
          <cell r="A1504">
            <v>272508</v>
          </cell>
          <cell r="G1504" t="str">
            <v>Ｐ159</v>
          </cell>
        </row>
        <row r="1505">
          <cell r="A1505">
            <v>272521</v>
          </cell>
          <cell r="G1505" t="str">
            <v>Ｐ159</v>
          </cell>
        </row>
        <row r="1506">
          <cell r="A1506">
            <v>272522</v>
          </cell>
          <cell r="G1506" t="str">
            <v>Ｐ159</v>
          </cell>
        </row>
        <row r="1507">
          <cell r="A1507">
            <v>272523</v>
          </cell>
          <cell r="G1507" t="str">
            <v>Ｐ159</v>
          </cell>
        </row>
        <row r="1508">
          <cell r="A1508">
            <v>272524</v>
          </cell>
          <cell r="G1508" t="str">
            <v>Ｐ159</v>
          </cell>
        </row>
        <row r="1509">
          <cell r="A1509">
            <v>272541</v>
          </cell>
          <cell r="G1509" t="str">
            <v>Ｐ160</v>
          </cell>
        </row>
        <row r="1510">
          <cell r="A1510">
            <v>272551</v>
          </cell>
          <cell r="G1510" t="str">
            <v>Ｐ160</v>
          </cell>
        </row>
        <row r="1511">
          <cell r="A1511">
            <v>272552</v>
          </cell>
          <cell r="G1511" t="str">
            <v>Ｐ160</v>
          </cell>
        </row>
        <row r="1512">
          <cell r="A1512">
            <v>272561</v>
          </cell>
          <cell r="G1512" t="str">
            <v>Ｐ160</v>
          </cell>
        </row>
        <row r="1513">
          <cell r="A1513">
            <v>272562</v>
          </cell>
          <cell r="G1513" t="str">
            <v>Ｐ160</v>
          </cell>
        </row>
        <row r="1514">
          <cell r="A1514">
            <v>272581</v>
          </cell>
          <cell r="G1514" t="str">
            <v>Ｐ160</v>
          </cell>
        </row>
        <row r="1515">
          <cell r="A1515">
            <v>272582</v>
          </cell>
          <cell r="G1515" t="str">
            <v>Ｐ160</v>
          </cell>
        </row>
        <row r="1516">
          <cell r="A1516">
            <v>272583</v>
          </cell>
          <cell r="G1516" t="str">
            <v>Ｐ160</v>
          </cell>
        </row>
        <row r="1517">
          <cell r="A1517">
            <v>272584</v>
          </cell>
          <cell r="G1517" t="str">
            <v>Ｐ160</v>
          </cell>
        </row>
        <row r="1518">
          <cell r="A1518">
            <v>272591</v>
          </cell>
          <cell r="G1518" t="str">
            <v>Ｐ160</v>
          </cell>
        </row>
        <row r="1519">
          <cell r="A1519">
            <v>272592</v>
          </cell>
          <cell r="G1519" t="str">
            <v>Ｐ160</v>
          </cell>
        </row>
        <row r="1520">
          <cell r="A1520">
            <v>272601</v>
          </cell>
          <cell r="G1520" t="str">
            <v>Ｐ160</v>
          </cell>
        </row>
        <row r="1521">
          <cell r="A1521">
            <v>272602</v>
          </cell>
          <cell r="G1521" t="str">
            <v>Ｐ160</v>
          </cell>
        </row>
        <row r="1522">
          <cell r="A1522">
            <v>272621</v>
          </cell>
          <cell r="G1522" t="str">
            <v>Ｐ160</v>
          </cell>
        </row>
        <row r="1523">
          <cell r="A1523">
            <v>272622</v>
          </cell>
          <cell r="G1523" t="str">
            <v>Ｐ160</v>
          </cell>
        </row>
        <row r="1524">
          <cell r="A1524">
            <v>272641</v>
          </cell>
          <cell r="G1524" t="str">
            <v>Ｐ160</v>
          </cell>
        </row>
        <row r="1525">
          <cell r="A1525">
            <v>272642</v>
          </cell>
          <cell r="G1525" t="str">
            <v>Ｐ160</v>
          </cell>
        </row>
        <row r="1526">
          <cell r="A1526">
            <v>272661</v>
          </cell>
          <cell r="G1526" t="str">
            <v>Ｐ160</v>
          </cell>
        </row>
        <row r="1527">
          <cell r="A1527">
            <v>272662</v>
          </cell>
          <cell r="G1527" t="str">
            <v>Ｐ160</v>
          </cell>
        </row>
        <row r="1528">
          <cell r="A1528">
            <v>272663</v>
          </cell>
          <cell r="G1528" t="str">
            <v>Ｐ160</v>
          </cell>
        </row>
        <row r="1529">
          <cell r="A1529">
            <v>272664</v>
          </cell>
          <cell r="G1529" t="str">
            <v>Ｐ160</v>
          </cell>
        </row>
        <row r="1530">
          <cell r="A1530">
            <v>272665</v>
          </cell>
          <cell r="G1530" t="str">
            <v>Ｐ160</v>
          </cell>
        </row>
        <row r="1531">
          <cell r="A1531">
            <v>272666</v>
          </cell>
          <cell r="G1531" t="str">
            <v>Ｐ160</v>
          </cell>
        </row>
        <row r="1532">
          <cell r="A1532">
            <v>272671</v>
          </cell>
          <cell r="G1532" t="str">
            <v>Ｐ160</v>
          </cell>
        </row>
        <row r="1533">
          <cell r="A1533">
            <v>272681</v>
          </cell>
          <cell r="G1533" t="str">
            <v>Ｐ160</v>
          </cell>
        </row>
        <row r="1534">
          <cell r="A1534">
            <v>272682</v>
          </cell>
          <cell r="G1534" t="str">
            <v>Ｐ160</v>
          </cell>
        </row>
        <row r="1535">
          <cell r="A1535">
            <v>272683</v>
          </cell>
          <cell r="G1535" t="str">
            <v>Ｐ161</v>
          </cell>
        </row>
        <row r="1536">
          <cell r="A1536">
            <v>272691</v>
          </cell>
          <cell r="G1536" t="str">
            <v>Ｐ161</v>
          </cell>
        </row>
        <row r="1537">
          <cell r="A1537">
            <v>272692</v>
          </cell>
          <cell r="G1537" t="str">
            <v>Ｐ161</v>
          </cell>
        </row>
        <row r="1538">
          <cell r="A1538">
            <v>272693</v>
          </cell>
          <cell r="G1538" t="str">
            <v>Ｐ161</v>
          </cell>
        </row>
        <row r="1539">
          <cell r="A1539">
            <v>272701</v>
          </cell>
          <cell r="G1539" t="str">
            <v>Ｐ161</v>
          </cell>
        </row>
        <row r="1540">
          <cell r="A1540">
            <v>272702</v>
          </cell>
          <cell r="G1540" t="str">
            <v>Ｐ161</v>
          </cell>
        </row>
        <row r="1541">
          <cell r="A1541">
            <v>272703</v>
          </cell>
          <cell r="G1541" t="str">
            <v>Ｐ161</v>
          </cell>
        </row>
        <row r="1542">
          <cell r="A1542">
            <v>272711</v>
          </cell>
          <cell r="G1542" t="str">
            <v>Ｐ161</v>
          </cell>
        </row>
        <row r="1543">
          <cell r="A1543">
            <v>272712</v>
          </cell>
          <cell r="G1543" t="str">
            <v>Ｐ161</v>
          </cell>
        </row>
        <row r="1544">
          <cell r="A1544">
            <v>272713</v>
          </cell>
          <cell r="G1544" t="str">
            <v>Ｐ161</v>
          </cell>
        </row>
        <row r="1545">
          <cell r="A1545">
            <v>272714</v>
          </cell>
          <cell r="B1545" t="str">
            <v>床ﾌﾛｰﾘﾝｸﾞﾎﾞｰﾄﾞ張</v>
          </cell>
          <cell r="C1545" t="str">
            <v>[かば]・1,2等込・厚15・下地別途</v>
          </cell>
          <cell r="D1545" t="str">
            <v>㎡</v>
          </cell>
          <cell r="E1545">
            <v>7090</v>
          </cell>
          <cell r="G1545" t="str">
            <v>P161</v>
          </cell>
        </row>
        <row r="1546">
          <cell r="A1546">
            <v>272715</v>
          </cell>
          <cell r="B1546" t="str">
            <v>床ﾌﾛｰﾘﾝｸﾞﾎﾞｰﾄﾞ張</v>
          </cell>
          <cell r="C1546" t="str">
            <v>[ﾗｰﾐﾝ]・厚15・下地別途</v>
          </cell>
          <cell r="D1546" t="str">
            <v>㎡</v>
          </cell>
          <cell r="E1546">
            <v>6080</v>
          </cell>
          <cell r="G1546" t="str">
            <v>P161</v>
          </cell>
        </row>
        <row r="1547">
          <cell r="A1547">
            <v>272780</v>
          </cell>
          <cell r="B1547" t="str">
            <v>床ﾌﾛｰﾘﾝｸﾞﾎﾞｰﾄﾞ張</v>
          </cell>
          <cell r="C1547" t="str">
            <v>[ﾗﾜﾝ]・厚15・下地別途</v>
          </cell>
          <cell r="D1547" t="str">
            <v>㎡</v>
          </cell>
          <cell r="E1547">
            <v>6080</v>
          </cell>
          <cell r="G1547" t="str">
            <v>P161</v>
          </cell>
        </row>
        <row r="1548">
          <cell r="A1548">
            <v>272781</v>
          </cell>
          <cell r="B1548" t="str">
            <v>床ﾌﾛｰﾘﾝｸﾞﾎﾞｰﾄﾞ張</v>
          </cell>
          <cell r="C1548" t="str">
            <v>[ｱﾋﾟﾄﾝ]・厚15・下地別途</v>
          </cell>
          <cell r="D1548" t="str">
            <v>㎡</v>
          </cell>
          <cell r="E1548">
            <v>5880</v>
          </cell>
          <cell r="G1548" t="str">
            <v>P161</v>
          </cell>
        </row>
        <row r="1549">
          <cell r="A1549">
            <v>272782</v>
          </cell>
          <cell r="B1549" t="str">
            <v>床ﾌﾛｰﾘﾝｸﾞﾎﾞｰﾄﾞ張</v>
          </cell>
          <cell r="C1549" t="str">
            <v>[ｲｽ]・厚15・下地別途</v>
          </cell>
          <cell r="D1549" t="str">
            <v>㎡</v>
          </cell>
          <cell r="E1549">
            <v>11000</v>
          </cell>
          <cell r="G1549" t="str">
            <v>P161</v>
          </cell>
        </row>
        <row r="1550">
          <cell r="A1550">
            <v>272783</v>
          </cell>
          <cell r="B1550" t="str">
            <v>床ﾌﾛｰﾘﾝｸﾞﾎﾞｰﾄﾞ張</v>
          </cell>
          <cell r="C1550" t="str">
            <v>[ｻｸﾗ]・厚15・下地別途</v>
          </cell>
          <cell r="D1550" t="str">
            <v>㎡</v>
          </cell>
          <cell r="E1550">
            <v>7160</v>
          </cell>
          <cell r="G1550" t="str">
            <v>P161</v>
          </cell>
        </row>
        <row r="1551">
          <cell r="A1551">
            <v>272784</v>
          </cell>
          <cell r="B1551" t="str">
            <v>床ﾌﾛｰﾘﾝｸﾞﾎﾞｰﾄﾞ張</v>
          </cell>
          <cell r="C1551" t="str">
            <v>[日桧]・厚15・下地別途</v>
          </cell>
          <cell r="D1551" t="str">
            <v>㎡</v>
          </cell>
          <cell r="E1551">
            <v>8110</v>
          </cell>
          <cell r="G1551" t="str">
            <v>P161</v>
          </cell>
        </row>
        <row r="1552">
          <cell r="A1552">
            <v>272785</v>
          </cell>
          <cell r="B1552" t="str">
            <v>床ﾌﾛｰﾘﾝｸﾞﾎﾞｰﾄﾞ張</v>
          </cell>
          <cell r="C1552" t="str">
            <v>[ﾁｰｸ]・厚15・下地別途</v>
          </cell>
          <cell r="D1552" t="str">
            <v>㎡</v>
          </cell>
          <cell r="E1552">
            <v>7630</v>
          </cell>
          <cell r="G1552" t="str">
            <v>P161</v>
          </cell>
        </row>
        <row r="1553">
          <cell r="A1553">
            <v>272786</v>
          </cell>
          <cell r="B1553" t="str">
            <v>床ﾌﾛｰﾘﾝｸﾞﾎﾞｰﾄﾞ張</v>
          </cell>
          <cell r="C1553" t="str">
            <v>[ｶﾘﾝ]・厚15・下地別途</v>
          </cell>
          <cell r="D1553" t="str">
            <v>㎡</v>
          </cell>
          <cell r="E1553">
            <v>7160</v>
          </cell>
          <cell r="G1553" t="str">
            <v>P161</v>
          </cell>
        </row>
        <row r="1554">
          <cell r="A1554">
            <v>272787</v>
          </cell>
          <cell r="B1554" t="str">
            <v>床ﾌﾛｰﾘﾝｸﾞﾎﾞｰﾄﾞ張</v>
          </cell>
          <cell r="D1554" t="str">
            <v>㎡</v>
          </cell>
        </row>
        <row r="1555">
          <cell r="A1555">
            <v>272788</v>
          </cell>
          <cell r="B1555" t="str">
            <v>床ﾌﾛｰﾘﾝｸﾞﾎﾞｰﾄﾞ張</v>
          </cell>
          <cell r="D1555" t="str">
            <v>㎡</v>
          </cell>
        </row>
        <row r="1556">
          <cell r="A1556">
            <v>272801</v>
          </cell>
          <cell r="B1556" t="str">
            <v>床ﾌﾛｰﾘﾝｸﾞﾎﾞｰﾄﾞ張</v>
          </cell>
          <cell r="D1556" t="str">
            <v>㎡</v>
          </cell>
        </row>
        <row r="1557">
          <cell r="A1557">
            <v>272802</v>
          </cell>
          <cell r="B1557" t="str">
            <v>床ﾌﾛｰﾘﾝｸﾞﾎﾞｰﾄﾞ張</v>
          </cell>
          <cell r="D1557" t="str">
            <v>㎡</v>
          </cell>
        </row>
        <row r="1558">
          <cell r="A1558">
            <v>272811</v>
          </cell>
        </row>
        <row r="1559">
          <cell r="A1559">
            <v>272812</v>
          </cell>
        </row>
        <row r="1560">
          <cell r="A1560">
            <v>272821</v>
          </cell>
        </row>
        <row r="1561">
          <cell r="A1561">
            <v>272822</v>
          </cell>
        </row>
        <row r="1562">
          <cell r="A1562">
            <v>272823</v>
          </cell>
        </row>
        <row r="1563">
          <cell r="A1563">
            <v>272824</v>
          </cell>
        </row>
        <row r="1564">
          <cell r="A1564">
            <v>272831</v>
          </cell>
        </row>
        <row r="1565">
          <cell r="A1565">
            <v>272832</v>
          </cell>
        </row>
        <row r="1566">
          <cell r="A1566">
            <v>272833</v>
          </cell>
          <cell r="B1566" t="str">
            <v>床ﾓｻﾞｲｸﾊﾟｰｹｯﾄ張</v>
          </cell>
          <cell r="C1566" t="str">
            <v>ぶな・厚８乾式・下地別途</v>
          </cell>
          <cell r="D1566" t="str">
            <v>㎡</v>
          </cell>
          <cell r="E1566">
            <v>7040</v>
          </cell>
          <cell r="G1566" t="str">
            <v>P162</v>
          </cell>
        </row>
        <row r="1567">
          <cell r="A1567">
            <v>272834</v>
          </cell>
          <cell r="B1567" t="str">
            <v>床ﾓｻﾞｲｸﾊﾟｰｹｯﾄ張</v>
          </cell>
          <cell r="C1567" t="str">
            <v>なら・厚８乾式・下地別途</v>
          </cell>
          <cell r="D1567" t="str">
            <v>㎡</v>
          </cell>
          <cell r="E1567">
            <v>7940</v>
          </cell>
          <cell r="G1567" t="str">
            <v>P162</v>
          </cell>
        </row>
        <row r="1568">
          <cell r="A1568">
            <v>272841</v>
          </cell>
          <cell r="B1568" t="str">
            <v>床ﾓｻﾞｲｸﾊﾟｰｹｯﾄ張</v>
          </cell>
          <cell r="C1568" t="str">
            <v>ぶな・厚８乾式・床ｺﾝｸﾘｰﾄ金ごて共</v>
          </cell>
          <cell r="D1568" t="str">
            <v>㎡</v>
          </cell>
          <cell r="E1568">
            <v>7780</v>
          </cell>
          <cell r="G1568" t="str">
            <v>P162</v>
          </cell>
        </row>
        <row r="1569">
          <cell r="A1569">
            <v>272842</v>
          </cell>
          <cell r="B1569" t="str">
            <v>床ﾓｻﾞｲｸﾊﾟｰｹｯﾄ張</v>
          </cell>
          <cell r="C1569" t="str">
            <v>なら・厚８乾式・床ｺﾝｸﾘｰﾄ金ごて共</v>
          </cell>
          <cell r="D1569" t="str">
            <v>㎡</v>
          </cell>
          <cell r="E1569">
            <v>8710</v>
          </cell>
          <cell r="G1569" t="str">
            <v>P162</v>
          </cell>
        </row>
        <row r="1570">
          <cell r="A1570">
            <v>272845</v>
          </cell>
        </row>
        <row r="1571">
          <cell r="A1571">
            <v>272846</v>
          </cell>
        </row>
        <row r="1572">
          <cell r="A1572">
            <v>272851</v>
          </cell>
        </row>
        <row r="1573">
          <cell r="A1573">
            <v>272852</v>
          </cell>
        </row>
        <row r="1574">
          <cell r="A1574">
            <v>272853</v>
          </cell>
        </row>
        <row r="1575">
          <cell r="A1575">
            <v>272854</v>
          </cell>
        </row>
        <row r="1576">
          <cell r="A1576">
            <v>272861</v>
          </cell>
        </row>
        <row r="1577">
          <cell r="A1577">
            <v>272862</v>
          </cell>
        </row>
        <row r="1578">
          <cell r="A1578">
            <v>272863</v>
          </cell>
        </row>
        <row r="1579">
          <cell r="A1579">
            <v>272864</v>
          </cell>
        </row>
        <row r="1580">
          <cell r="A1580">
            <v>272871</v>
          </cell>
        </row>
        <row r="1581">
          <cell r="A1581">
            <v>272872</v>
          </cell>
        </row>
        <row r="1582">
          <cell r="A1582">
            <v>272873</v>
          </cell>
        </row>
        <row r="1583">
          <cell r="A1583">
            <v>272874</v>
          </cell>
        </row>
        <row r="1584">
          <cell r="A1584">
            <v>272875</v>
          </cell>
        </row>
        <row r="1585">
          <cell r="A1585">
            <v>272876</v>
          </cell>
        </row>
        <row r="1586">
          <cell r="A1586">
            <v>272877</v>
          </cell>
        </row>
        <row r="1587">
          <cell r="A1587">
            <v>272881</v>
          </cell>
        </row>
        <row r="1588">
          <cell r="A1588">
            <v>272882</v>
          </cell>
        </row>
        <row r="1589">
          <cell r="A1589">
            <v>272883</v>
          </cell>
        </row>
        <row r="1590">
          <cell r="A1590">
            <v>272884</v>
          </cell>
        </row>
        <row r="1591">
          <cell r="A1591">
            <v>272885</v>
          </cell>
        </row>
        <row r="1592">
          <cell r="A1592">
            <v>272891</v>
          </cell>
        </row>
        <row r="1593">
          <cell r="A1593">
            <v>272892</v>
          </cell>
        </row>
        <row r="1594">
          <cell r="A1594">
            <v>272893</v>
          </cell>
        </row>
        <row r="1595">
          <cell r="A1595">
            <v>272894</v>
          </cell>
        </row>
        <row r="1596">
          <cell r="A1596">
            <v>272895</v>
          </cell>
        </row>
        <row r="1597">
          <cell r="A1597">
            <v>272901</v>
          </cell>
        </row>
        <row r="1598">
          <cell r="A1598">
            <v>272902</v>
          </cell>
        </row>
        <row r="1599">
          <cell r="A1599">
            <v>272903</v>
          </cell>
        </row>
        <row r="1600">
          <cell r="A1600">
            <v>272911</v>
          </cell>
        </row>
        <row r="1601">
          <cell r="A1601">
            <v>272912</v>
          </cell>
        </row>
        <row r="1602">
          <cell r="A1602">
            <v>272913</v>
          </cell>
        </row>
        <row r="1603">
          <cell r="A1603">
            <v>272914</v>
          </cell>
        </row>
        <row r="1604">
          <cell r="A1604">
            <v>272915</v>
          </cell>
        </row>
        <row r="1605">
          <cell r="A1605">
            <v>272916</v>
          </cell>
        </row>
        <row r="1606">
          <cell r="A1606">
            <v>272921</v>
          </cell>
        </row>
        <row r="1607">
          <cell r="A1607">
            <v>272922</v>
          </cell>
        </row>
        <row r="1608">
          <cell r="A1608">
            <v>272923</v>
          </cell>
        </row>
        <row r="1609">
          <cell r="A1609">
            <v>272924</v>
          </cell>
        </row>
        <row r="1610">
          <cell r="A1610">
            <v>272925</v>
          </cell>
        </row>
        <row r="1611">
          <cell r="A1611">
            <v>272926</v>
          </cell>
        </row>
        <row r="1612">
          <cell r="A1612">
            <v>272931</v>
          </cell>
        </row>
        <row r="1613">
          <cell r="A1613">
            <v>272935</v>
          </cell>
        </row>
        <row r="1614">
          <cell r="A1614">
            <v>272941</v>
          </cell>
        </row>
        <row r="1615">
          <cell r="A1615">
            <v>272942</v>
          </cell>
        </row>
        <row r="1616">
          <cell r="A1616">
            <v>272943</v>
          </cell>
        </row>
        <row r="1617">
          <cell r="A1617">
            <v>272944</v>
          </cell>
        </row>
        <row r="1618">
          <cell r="A1618">
            <v>272945</v>
          </cell>
        </row>
        <row r="1619">
          <cell r="A1619">
            <v>272946</v>
          </cell>
        </row>
        <row r="1620">
          <cell r="A1620">
            <v>272951</v>
          </cell>
        </row>
        <row r="1621">
          <cell r="A1621">
            <v>272952</v>
          </cell>
        </row>
        <row r="1622">
          <cell r="A1622">
            <v>272953</v>
          </cell>
        </row>
        <row r="1623">
          <cell r="A1623">
            <v>272954</v>
          </cell>
        </row>
        <row r="1624">
          <cell r="A1624">
            <v>272955</v>
          </cell>
        </row>
        <row r="1625">
          <cell r="A1625">
            <v>272956</v>
          </cell>
        </row>
        <row r="1626">
          <cell r="A1626">
            <v>272961</v>
          </cell>
        </row>
        <row r="1627">
          <cell r="A1627">
            <v>272965</v>
          </cell>
        </row>
        <row r="1628">
          <cell r="A1628">
            <v>272971</v>
          </cell>
        </row>
        <row r="1629">
          <cell r="A1629">
            <v>272972</v>
          </cell>
        </row>
        <row r="1630">
          <cell r="A1630">
            <v>272973</v>
          </cell>
        </row>
        <row r="1631">
          <cell r="A1631">
            <v>272974</v>
          </cell>
        </row>
        <row r="1632">
          <cell r="A1632">
            <v>272975</v>
          </cell>
        </row>
        <row r="1633">
          <cell r="A1633">
            <v>272981</v>
          </cell>
        </row>
        <row r="1634">
          <cell r="A1634">
            <v>272982</v>
          </cell>
        </row>
        <row r="1635">
          <cell r="A1635">
            <v>272983</v>
          </cell>
        </row>
        <row r="1636">
          <cell r="A1636">
            <v>272984</v>
          </cell>
        </row>
        <row r="1637">
          <cell r="A1637">
            <v>272985</v>
          </cell>
        </row>
        <row r="1638">
          <cell r="A1638">
            <v>272987</v>
          </cell>
        </row>
        <row r="1639">
          <cell r="A1639">
            <v>272988</v>
          </cell>
        </row>
        <row r="1640">
          <cell r="A1640">
            <v>272989</v>
          </cell>
          <cell r="G1640" t="str">
            <v>P165</v>
          </cell>
        </row>
        <row r="1641">
          <cell r="A1641">
            <v>272990</v>
          </cell>
          <cell r="B1641" t="str">
            <v>タタミ敷</v>
          </cell>
          <cell r="G1641" t="str">
            <v>P165</v>
          </cell>
        </row>
        <row r="1642">
          <cell r="A1642">
            <v>272991</v>
          </cell>
          <cell r="B1642" t="str">
            <v>タタミ敷　半帖</v>
          </cell>
          <cell r="G1642" t="str">
            <v>P165</v>
          </cell>
        </row>
        <row r="1643">
          <cell r="A1643">
            <v>272992</v>
          </cell>
          <cell r="B1643" t="str">
            <v>タタミ敷</v>
          </cell>
          <cell r="C1643" t="str">
            <v>沖縄備後表1級・下地別途</v>
          </cell>
          <cell r="D1643" t="str">
            <v>枚</v>
          </cell>
          <cell r="E1643">
            <v>9570</v>
          </cell>
          <cell r="G1643" t="str">
            <v>P165</v>
          </cell>
        </row>
        <row r="1644">
          <cell r="A1644">
            <v>272992.09999999998</v>
          </cell>
          <cell r="B1644" t="str">
            <v>タタミ敷　半帖</v>
          </cell>
          <cell r="C1644" t="str">
            <v>沖縄備後表1級・下地別途</v>
          </cell>
          <cell r="D1644" t="str">
            <v>枚</v>
          </cell>
          <cell r="E1644">
            <v>5742</v>
          </cell>
          <cell r="G1644" t="str">
            <v>P165</v>
          </cell>
        </row>
        <row r="1645">
          <cell r="A1645">
            <v>272993</v>
          </cell>
          <cell r="B1645" t="str">
            <v>タタミ敷</v>
          </cell>
          <cell r="C1645" t="str">
            <v>沖縄備後表2級・下地別途</v>
          </cell>
          <cell r="D1645" t="str">
            <v>枚</v>
          </cell>
          <cell r="E1645">
            <v>9350</v>
          </cell>
          <cell r="G1645" t="str">
            <v>P165</v>
          </cell>
        </row>
        <row r="1646">
          <cell r="A1646">
            <v>272993.09999999998</v>
          </cell>
          <cell r="B1646" t="str">
            <v>タタミ敷　半帖</v>
          </cell>
          <cell r="C1646" t="str">
            <v>沖縄備後表2級・下地別途</v>
          </cell>
          <cell r="D1646" t="str">
            <v>枚</v>
          </cell>
          <cell r="E1646">
            <v>5610</v>
          </cell>
          <cell r="G1646" t="str">
            <v>P165</v>
          </cell>
        </row>
        <row r="1647">
          <cell r="A1647">
            <v>272994</v>
          </cell>
          <cell r="B1647" t="str">
            <v>タタミ敷</v>
          </cell>
          <cell r="G1647" t="str">
            <v>P165</v>
          </cell>
        </row>
        <row r="1648">
          <cell r="A1648">
            <v>272994.09999999998</v>
          </cell>
          <cell r="B1648" t="str">
            <v>タタミ敷　半帖</v>
          </cell>
          <cell r="G1648" t="str">
            <v>P165</v>
          </cell>
        </row>
        <row r="1649">
          <cell r="A1649">
            <v>272995</v>
          </cell>
          <cell r="G1649" t="str">
            <v>P165</v>
          </cell>
        </row>
        <row r="1650">
          <cell r="A1650">
            <v>272995.09999999998</v>
          </cell>
          <cell r="G1650" t="str">
            <v>P165</v>
          </cell>
        </row>
        <row r="1651">
          <cell r="A1651">
            <v>272996</v>
          </cell>
          <cell r="G1651" t="str">
            <v>P165</v>
          </cell>
        </row>
        <row r="1652">
          <cell r="A1652">
            <v>272997</v>
          </cell>
          <cell r="G1652" t="str">
            <v>P165</v>
          </cell>
        </row>
        <row r="1654">
          <cell r="A1654" t="str">
            <v>仕上ユニット工事</v>
          </cell>
        </row>
        <row r="1655">
          <cell r="A1655">
            <v>273101</v>
          </cell>
          <cell r="B1655" t="str">
            <v>造付洋タンス・（ケヤキ）</v>
          </cell>
          <cell r="C1655" t="str">
            <v>W0.79×H1.75×D0.90内装ﾗﾜﾝ合板</v>
          </cell>
          <cell r="D1655" t="str">
            <v>ヶ所</v>
          </cell>
          <cell r="E1655">
            <v>40900</v>
          </cell>
          <cell r="G1655" t="str">
            <v>P166</v>
          </cell>
        </row>
        <row r="1656">
          <cell r="A1656">
            <v>273102</v>
          </cell>
          <cell r="B1656" t="str">
            <v>造付洋タンス・（ﾁｰｸ）</v>
          </cell>
          <cell r="C1656" t="str">
            <v>W0.79×H1.75×D0.90内装ﾗﾜﾝ合板</v>
          </cell>
          <cell r="D1656" t="str">
            <v>ヶ所</v>
          </cell>
          <cell r="E1656">
            <v>37300</v>
          </cell>
          <cell r="G1656" t="str">
            <v>P166</v>
          </cell>
        </row>
        <row r="1657">
          <cell r="A1657">
            <v>273111</v>
          </cell>
          <cell r="B1657" t="str">
            <v>洋服タンスユニット</v>
          </cell>
          <cell r="C1657" t="str">
            <v>W0.84×H1.74×D0.60・シングル型</v>
          </cell>
          <cell r="D1657" t="str">
            <v>ヶ所</v>
          </cell>
          <cell r="E1657">
            <v>57000</v>
          </cell>
          <cell r="G1657" t="str">
            <v>P166</v>
          </cell>
        </row>
        <row r="1658">
          <cell r="A1658">
            <v>273112</v>
          </cell>
          <cell r="B1658" t="str">
            <v>洋服タンスユニット</v>
          </cell>
          <cell r="C1658" t="str">
            <v>W0.84×H1.74×D0.87・ダブル型</v>
          </cell>
          <cell r="D1658" t="str">
            <v>ヶ所</v>
          </cell>
          <cell r="E1658">
            <v>66600</v>
          </cell>
          <cell r="G1658" t="str">
            <v>P166</v>
          </cell>
        </row>
        <row r="1659">
          <cell r="A1659">
            <v>273113</v>
          </cell>
          <cell r="B1659" t="str">
            <v>洋服タンスユニット</v>
          </cell>
          <cell r="C1659" t="str">
            <v>W1.12×H1.74×D0.87・シングル型</v>
          </cell>
          <cell r="D1659" t="str">
            <v>ヶ所</v>
          </cell>
          <cell r="E1659">
            <v>77800</v>
          </cell>
          <cell r="G1659" t="str">
            <v>P166</v>
          </cell>
        </row>
        <row r="1660">
          <cell r="A1660">
            <v>273121</v>
          </cell>
          <cell r="B1660" t="str">
            <v>整理タンスユニット</v>
          </cell>
          <cell r="C1660" t="str">
            <v>W0.56×H1.74×D0.60・シングル型</v>
          </cell>
          <cell r="D1660" t="str">
            <v>ヶ所</v>
          </cell>
          <cell r="E1660">
            <v>50600</v>
          </cell>
          <cell r="G1660" t="str">
            <v>P166</v>
          </cell>
        </row>
        <row r="1661">
          <cell r="A1661">
            <v>273122</v>
          </cell>
          <cell r="B1661" t="str">
            <v>整理タンスユニット</v>
          </cell>
          <cell r="C1661" t="str">
            <v>W0.84×H1.74×D0.60・シングル型</v>
          </cell>
          <cell r="D1661" t="str">
            <v>ヶ所</v>
          </cell>
          <cell r="E1661">
            <v>63400</v>
          </cell>
          <cell r="G1661" t="str">
            <v>P166</v>
          </cell>
        </row>
        <row r="1662">
          <cell r="A1662">
            <v>273123</v>
          </cell>
          <cell r="B1662" t="str">
            <v>整理タンスユニット</v>
          </cell>
          <cell r="C1662" t="str">
            <v>W1.12×H1.74×D0.60・シングル型</v>
          </cell>
          <cell r="D1662" t="str">
            <v>ヶ所</v>
          </cell>
          <cell r="E1662">
            <v>77800</v>
          </cell>
          <cell r="G1662" t="str">
            <v>P166</v>
          </cell>
        </row>
        <row r="1663">
          <cell r="A1663">
            <v>273131</v>
          </cell>
          <cell r="B1663" t="str">
            <v>収納ユニット</v>
          </cell>
          <cell r="C1663" t="str">
            <v>W1.72×H2.41×D0.87・ダブル型</v>
          </cell>
          <cell r="D1663" t="str">
            <v>ヶ所</v>
          </cell>
          <cell r="E1663">
            <v>206200</v>
          </cell>
          <cell r="G1663" t="str">
            <v>P166</v>
          </cell>
        </row>
        <row r="1664">
          <cell r="A1664">
            <v>273132</v>
          </cell>
          <cell r="B1664" t="str">
            <v>収納ユニット</v>
          </cell>
          <cell r="C1664" t="str">
            <v>W2.56×H2.41×D0.87・ダブル型</v>
          </cell>
          <cell r="D1664" t="str">
            <v>ヶ所</v>
          </cell>
          <cell r="E1664">
            <v>291800</v>
          </cell>
          <cell r="G1664" t="str">
            <v>P166</v>
          </cell>
        </row>
        <row r="1665">
          <cell r="A1665">
            <v>273133</v>
          </cell>
          <cell r="B1665" t="str">
            <v>収納ユニット</v>
          </cell>
          <cell r="C1665" t="str">
            <v>W3.40×H2.41×D0.87・ダブル型</v>
          </cell>
          <cell r="D1665" t="str">
            <v>ヶ所</v>
          </cell>
          <cell r="E1665">
            <v>367800</v>
          </cell>
          <cell r="G1665" t="str">
            <v>P166</v>
          </cell>
        </row>
        <row r="1666">
          <cell r="A1666">
            <v>273201</v>
          </cell>
          <cell r="G1666" t="str">
            <v>P166</v>
          </cell>
        </row>
        <row r="1667">
          <cell r="A1667">
            <v>273202</v>
          </cell>
          <cell r="G1667" t="str">
            <v>P166</v>
          </cell>
        </row>
        <row r="1668">
          <cell r="A1668">
            <v>273211</v>
          </cell>
          <cell r="G1668" t="str">
            <v>P166</v>
          </cell>
        </row>
        <row r="1669">
          <cell r="A1669">
            <v>273212</v>
          </cell>
          <cell r="G1669" t="str">
            <v>P166</v>
          </cell>
        </row>
        <row r="1670">
          <cell r="A1670">
            <v>273221</v>
          </cell>
          <cell r="G1670" t="str">
            <v>P166</v>
          </cell>
        </row>
        <row r="1671">
          <cell r="A1671">
            <v>273222</v>
          </cell>
          <cell r="G1671" t="str">
            <v>P166</v>
          </cell>
        </row>
        <row r="1672">
          <cell r="A1672">
            <v>273231</v>
          </cell>
          <cell r="G1672" t="str">
            <v>P166</v>
          </cell>
        </row>
        <row r="1673">
          <cell r="A1673">
            <v>273232</v>
          </cell>
          <cell r="G1673" t="str">
            <v>P166</v>
          </cell>
        </row>
        <row r="1674">
          <cell r="A1674">
            <v>273233</v>
          </cell>
          <cell r="G1674" t="str">
            <v>P166</v>
          </cell>
        </row>
        <row r="1675">
          <cell r="A1675">
            <v>273241</v>
          </cell>
          <cell r="G1675" t="str">
            <v>P166</v>
          </cell>
        </row>
        <row r="1676">
          <cell r="A1676">
            <v>273242</v>
          </cell>
          <cell r="G1676" t="str">
            <v>P166</v>
          </cell>
        </row>
        <row r="1677">
          <cell r="A1677">
            <v>273401</v>
          </cell>
          <cell r="B1677" t="str">
            <v>下駄箱・（和風タイプ）</v>
          </cell>
          <cell r="C1677" t="str">
            <v>900×390×750・上</v>
          </cell>
          <cell r="D1677" t="str">
            <v>ヶ所</v>
          </cell>
          <cell r="E1677">
            <v>44600</v>
          </cell>
          <cell r="G1677" t="str">
            <v>P166</v>
          </cell>
        </row>
        <row r="1678">
          <cell r="A1678">
            <v>273402</v>
          </cell>
          <cell r="B1678" t="str">
            <v>下駄箱・（和風タイプ）</v>
          </cell>
          <cell r="C1678" t="str">
            <v>900×390×750・中</v>
          </cell>
          <cell r="D1678" t="str">
            <v>ヶ所</v>
          </cell>
          <cell r="E1678">
            <v>37200</v>
          </cell>
          <cell r="G1678" t="str">
            <v>P166</v>
          </cell>
        </row>
        <row r="1679">
          <cell r="A1679">
            <v>273403</v>
          </cell>
          <cell r="B1679" t="str">
            <v>下駄箱・（和風タイプ）</v>
          </cell>
          <cell r="C1679" t="str">
            <v>900×390×750・並</v>
          </cell>
          <cell r="D1679" t="str">
            <v>ヶ所</v>
          </cell>
          <cell r="E1679">
            <v>31600</v>
          </cell>
          <cell r="G1679" t="str">
            <v>P166</v>
          </cell>
        </row>
        <row r="1680">
          <cell r="A1680">
            <v>273404</v>
          </cell>
          <cell r="B1680" t="str">
            <v>下駄箱・（和風タイプ）</v>
          </cell>
          <cell r="C1680" t="str">
            <v>1350×440×823・上</v>
          </cell>
          <cell r="D1680" t="str">
            <v>ヶ所</v>
          </cell>
          <cell r="E1680">
            <v>81200</v>
          </cell>
          <cell r="G1680" t="str">
            <v>P166</v>
          </cell>
        </row>
        <row r="1681">
          <cell r="A1681">
            <v>273405</v>
          </cell>
          <cell r="B1681" t="str">
            <v>下駄箱・（和風タイプ）</v>
          </cell>
          <cell r="C1681" t="str">
            <v>1350×440×823・中</v>
          </cell>
          <cell r="D1681" t="str">
            <v>ヶ所</v>
          </cell>
          <cell r="E1681">
            <v>67700</v>
          </cell>
          <cell r="G1681" t="str">
            <v>P167</v>
          </cell>
        </row>
        <row r="1682">
          <cell r="A1682">
            <v>273406</v>
          </cell>
          <cell r="B1682" t="str">
            <v>下駄箱・（和風タイプ）</v>
          </cell>
          <cell r="C1682" t="str">
            <v>1350×440×823・中</v>
          </cell>
          <cell r="D1682" t="str">
            <v>ヶ所</v>
          </cell>
          <cell r="E1682">
            <v>57500</v>
          </cell>
          <cell r="G1682" t="str">
            <v>P167</v>
          </cell>
        </row>
        <row r="1683">
          <cell r="A1683">
            <v>273407</v>
          </cell>
          <cell r="B1683" t="str">
            <v>下駄箱・（和風タイプ）</v>
          </cell>
          <cell r="C1683" t="str">
            <v>1500×438×833・上</v>
          </cell>
          <cell r="D1683" t="str">
            <v>ヶ所</v>
          </cell>
          <cell r="E1683">
            <v>117700</v>
          </cell>
          <cell r="G1683" t="str">
            <v>P167</v>
          </cell>
        </row>
        <row r="1684">
          <cell r="A1684">
            <v>273408</v>
          </cell>
          <cell r="B1684" t="str">
            <v>下駄箱・（和風タイプ）</v>
          </cell>
          <cell r="C1684" t="str">
            <v>1500×438×833・中</v>
          </cell>
          <cell r="D1684" t="str">
            <v>ヶ所</v>
          </cell>
          <cell r="E1684">
            <v>98100</v>
          </cell>
          <cell r="G1684" t="str">
            <v>P167</v>
          </cell>
        </row>
        <row r="1685">
          <cell r="A1685">
            <v>273409</v>
          </cell>
          <cell r="B1685" t="str">
            <v>下駄箱・（和風タイプ）</v>
          </cell>
          <cell r="C1685" t="str">
            <v>1500×438×833・並</v>
          </cell>
          <cell r="D1685" t="str">
            <v>ヶ所</v>
          </cell>
          <cell r="E1685">
            <v>83300</v>
          </cell>
          <cell r="G1685" t="str">
            <v>P167</v>
          </cell>
        </row>
        <row r="1686">
          <cell r="A1686">
            <v>273411</v>
          </cell>
          <cell r="B1686" t="str">
            <v>下駄箱・（洋風タイプ）</v>
          </cell>
          <cell r="C1686" t="str">
            <v>900×390×832・上</v>
          </cell>
          <cell r="D1686" t="str">
            <v>ヶ所</v>
          </cell>
          <cell r="E1686">
            <v>40900</v>
          </cell>
          <cell r="G1686" t="str">
            <v>P167</v>
          </cell>
        </row>
        <row r="1687">
          <cell r="A1687">
            <v>273412</v>
          </cell>
          <cell r="B1687" t="str">
            <v>下駄箱・（洋風タイプ）</v>
          </cell>
          <cell r="C1687" t="str">
            <v>900×390×832・中</v>
          </cell>
          <cell r="D1687" t="str">
            <v>ヶ所</v>
          </cell>
          <cell r="E1687">
            <v>34100</v>
          </cell>
          <cell r="G1687" t="str">
            <v>P167</v>
          </cell>
        </row>
        <row r="1688">
          <cell r="A1688">
            <v>273413</v>
          </cell>
          <cell r="B1688" t="str">
            <v>下駄箱・（洋風タイプ）</v>
          </cell>
          <cell r="C1688" t="str">
            <v>900×390×832・並</v>
          </cell>
          <cell r="D1688" t="str">
            <v>ヶ所</v>
          </cell>
          <cell r="E1688">
            <v>28900</v>
          </cell>
          <cell r="G1688" t="str">
            <v>P167</v>
          </cell>
        </row>
        <row r="1689">
          <cell r="A1689">
            <v>273414</v>
          </cell>
          <cell r="B1689" t="str">
            <v>下駄箱・（洋風タイプ）</v>
          </cell>
          <cell r="C1689" t="str">
            <v>1350×440×823・上</v>
          </cell>
          <cell r="D1689" t="str">
            <v>ヶ所</v>
          </cell>
          <cell r="E1689">
            <v>77400</v>
          </cell>
          <cell r="G1689" t="str">
            <v>P167</v>
          </cell>
        </row>
        <row r="1690">
          <cell r="A1690">
            <v>273415</v>
          </cell>
          <cell r="B1690" t="str">
            <v>下駄箱・（洋風タイプ）</v>
          </cell>
          <cell r="C1690" t="str">
            <v>1350×440×823・中</v>
          </cell>
          <cell r="D1690" t="str">
            <v>ヶ所</v>
          </cell>
          <cell r="E1690">
            <v>64500</v>
          </cell>
          <cell r="G1690" t="str">
            <v>P167</v>
          </cell>
        </row>
        <row r="1691">
          <cell r="A1691">
            <v>273416</v>
          </cell>
          <cell r="B1691" t="str">
            <v>下駄箱・（洋風タイプ）</v>
          </cell>
          <cell r="C1691" t="str">
            <v>1350×440×823・中</v>
          </cell>
          <cell r="D1691" t="str">
            <v>ヶ所</v>
          </cell>
          <cell r="E1691">
            <v>54800</v>
          </cell>
          <cell r="G1691" t="str">
            <v>P167</v>
          </cell>
        </row>
        <row r="1692">
          <cell r="A1692">
            <v>273417</v>
          </cell>
          <cell r="B1692" t="str">
            <v>下駄箱・（洋風タイプ）</v>
          </cell>
          <cell r="C1692" t="str">
            <v>1500×440×823・上</v>
          </cell>
          <cell r="D1692" t="str">
            <v>ヶ所</v>
          </cell>
          <cell r="E1692">
            <v>119600</v>
          </cell>
          <cell r="G1692" t="str">
            <v>P167</v>
          </cell>
        </row>
        <row r="1693">
          <cell r="A1693">
            <v>273418</v>
          </cell>
          <cell r="B1693" t="str">
            <v>下駄箱・（洋風タイプ）</v>
          </cell>
          <cell r="C1693" t="str">
            <v>1500×440×823・中</v>
          </cell>
          <cell r="D1693" t="str">
            <v>ヶ所</v>
          </cell>
          <cell r="E1693">
            <v>99700</v>
          </cell>
          <cell r="G1693" t="str">
            <v>P167</v>
          </cell>
        </row>
        <row r="1694">
          <cell r="A1694">
            <v>273419</v>
          </cell>
          <cell r="B1694" t="str">
            <v>下駄箱・（洋風タイプ）</v>
          </cell>
          <cell r="C1694" t="str">
            <v>1500×440×823・並</v>
          </cell>
          <cell r="D1694" t="str">
            <v>ヶ所</v>
          </cell>
          <cell r="E1694">
            <v>84700</v>
          </cell>
          <cell r="G1694" t="str">
            <v>P167</v>
          </cell>
        </row>
        <row r="1696">
          <cell r="A1696" t="str">
            <v>雑工事</v>
          </cell>
        </row>
        <row r="1697">
          <cell r="A1697">
            <v>274001</v>
          </cell>
          <cell r="B1697" t="str">
            <v>床の間・[ユニット]</v>
          </cell>
          <cell r="C1697" t="str">
            <v>910×910・床の間内塗壁を含む</v>
          </cell>
          <cell r="D1697" t="str">
            <v>ヶ所</v>
          </cell>
          <cell r="E1697">
            <v>90400</v>
          </cell>
          <cell r="G1697" t="str">
            <v>P168</v>
          </cell>
        </row>
        <row r="1698">
          <cell r="A1698">
            <v>274002</v>
          </cell>
          <cell r="B1698" t="str">
            <v>床の間・[ユニット]</v>
          </cell>
          <cell r="C1698" t="str">
            <v>1820×910・床の間内塗壁を含む</v>
          </cell>
          <cell r="D1698" t="str">
            <v>ヶ所</v>
          </cell>
          <cell r="E1698">
            <v>128800</v>
          </cell>
          <cell r="G1698" t="str">
            <v>P168</v>
          </cell>
        </row>
        <row r="1699">
          <cell r="A1699">
            <v>274003</v>
          </cell>
          <cell r="B1699" t="str">
            <v>床の間・[ユニット]</v>
          </cell>
          <cell r="C1699" t="str">
            <v>3640×910・床脇付・床の間内塗壁を含む</v>
          </cell>
          <cell r="D1699" t="str">
            <v>ヶ所</v>
          </cell>
          <cell r="E1699">
            <v>224600</v>
          </cell>
          <cell r="G1699" t="str">
            <v>P168</v>
          </cell>
        </row>
        <row r="1700">
          <cell r="A1700">
            <v>274011</v>
          </cell>
          <cell r="E1700">
            <v>202800</v>
          </cell>
          <cell r="G1700" t="str">
            <v>P168</v>
          </cell>
        </row>
        <row r="1701">
          <cell r="A1701">
            <v>274012</v>
          </cell>
          <cell r="E1701">
            <v>137700</v>
          </cell>
          <cell r="G1701" t="str">
            <v>P168</v>
          </cell>
        </row>
        <row r="1702">
          <cell r="A1702">
            <v>274021</v>
          </cell>
          <cell r="G1702" t="str">
            <v>P168</v>
          </cell>
        </row>
        <row r="1703">
          <cell r="A1703">
            <v>274022</v>
          </cell>
          <cell r="G1703" t="str">
            <v>P168</v>
          </cell>
        </row>
        <row r="1704">
          <cell r="A1704">
            <v>274023</v>
          </cell>
          <cell r="G1704" t="str">
            <v>P168</v>
          </cell>
        </row>
        <row r="1705">
          <cell r="A1705">
            <v>274024</v>
          </cell>
          <cell r="G1705" t="str">
            <v>P168</v>
          </cell>
        </row>
        <row r="1706">
          <cell r="A1706">
            <v>274025</v>
          </cell>
          <cell r="G1706" t="str">
            <v>P168</v>
          </cell>
        </row>
        <row r="1707">
          <cell r="A1707">
            <v>274026</v>
          </cell>
          <cell r="G1707" t="str">
            <v>P168</v>
          </cell>
        </row>
        <row r="1708">
          <cell r="A1708">
            <v>274031</v>
          </cell>
          <cell r="G1708" t="str">
            <v>P168</v>
          </cell>
        </row>
        <row r="1709">
          <cell r="A1709">
            <v>274032</v>
          </cell>
          <cell r="G1709" t="str">
            <v>P168</v>
          </cell>
        </row>
        <row r="1710">
          <cell r="A1710">
            <v>274033</v>
          </cell>
          <cell r="G1710" t="str">
            <v>P168</v>
          </cell>
        </row>
        <row r="1711">
          <cell r="A1711">
            <v>274091</v>
          </cell>
          <cell r="B1711" t="str">
            <v>防蟻処理</v>
          </cell>
          <cell r="C1711" t="str">
            <v>土壌処理</v>
          </cell>
          <cell r="D1711" t="str">
            <v>㎡</v>
          </cell>
          <cell r="E1711">
            <v>738</v>
          </cell>
          <cell r="G1711" t="str">
            <v>P169</v>
          </cell>
        </row>
        <row r="1712">
          <cell r="A1712">
            <v>274092</v>
          </cell>
          <cell r="B1712" t="str">
            <v>防蟻処理</v>
          </cell>
          <cell r="C1712" t="str">
            <v>木材処理</v>
          </cell>
          <cell r="D1712" t="str">
            <v>m3</v>
          </cell>
          <cell r="E1712">
            <v>12300</v>
          </cell>
          <cell r="G1712" t="str">
            <v>P169</v>
          </cell>
        </row>
        <row r="1713">
          <cell r="A1713">
            <v>274101</v>
          </cell>
          <cell r="B1713" t="str">
            <v>押入・（建具除く）</v>
          </cell>
          <cell r="C1713" t="str">
            <v>W910・中段付・天袋無・内装ﾗﾜﾝ合板</v>
          </cell>
          <cell r="D1713" t="str">
            <v>ヶ所</v>
          </cell>
          <cell r="E1713">
            <v>10700</v>
          </cell>
          <cell r="G1713" t="str">
            <v>P168</v>
          </cell>
        </row>
        <row r="1714">
          <cell r="A1714">
            <v>274102</v>
          </cell>
          <cell r="B1714" t="str">
            <v>押入・（建具除く）</v>
          </cell>
          <cell r="C1714" t="str">
            <v>W910・中段ﾕﾆｯﾄ付・天袋無・内装ﾗﾜﾝ合板</v>
          </cell>
          <cell r="D1714" t="str">
            <v>ヶ所</v>
          </cell>
          <cell r="E1714">
            <v>27900</v>
          </cell>
          <cell r="G1714" t="str">
            <v>P168</v>
          </cell>
        </row>
        <row r="1715">
          <cell r="A1715">
            <v>274103</v>
          </cell>
          <cell r="B1715" t="str">
            <v>押入・（建具除く）</v>
          </cell>
          <cell r="C1715" t="str">
            <v>W910・中段付・天袋無・内装しっくい仕上げ</v>
          </cell>
          <cell r="D1715" t="str">
            <v>ヶ所</v>
          </cell>
          <cell r="E1715">
            <v>44100</v>
          </cell>
          <cell r="G1715" t="str">
            <v>P168</v>
          </cell>
        </row>
        <row r="1716">
          <cell r="A1716">
            <v>274104</v>
          </cell>
          <cell r="B1716" t="str">
            <v>押入・（建具除く）</v>
          </cell>
          <cell r="C1716" t="str">
            <v>W910・中段付・天袋付・内装ﾗﾜﾝ合板</v>
          </cell>
          <cell r="D1716" t="str">
            <v>ヶ所</v>
          </cell>
          <cell r="E1716">
            <v>14000</v>
          </cell>
          <cell r="G1716" t="str">
            <v>P168</v>
          </cell>
        </row>
        <row r="1717">
          <cell r="A1717">
            <v>274105</v>
          </cell>
          <cell r="B1717" t="str">
            <v>押入・（建具除く）</v>
          </cell>
          <cell r="C1717" t="str">
            <v>W910・中段ﾕﾆｯﾄ付・天袋付・内装ﾗﾜﾝ合板</v>
          </cell>
          <cell r="D1717" t="str">
            <v>ヶ所</v>
          </cell>
          <cell r="E1717">
            <v>31300</v>
          </cell>
          <cell r="G1717" t="str">
            <v>P168</v>
          </cell>
        </row>
        <row r="1718">
          <cell r="A1718">
            <v>274106</v>
          </cell>
          <cell r="B1718" t="str">
            <v>押入・（建具除く）</v>
          </cell>
          <cell r="C1718" t="str">
            <v>W910・中段付・天袋付・内装しっくい仕上げ</v>
          </cell>
          <cell r="D1718" t="str">
            <v>ヶ所</v>
          </cell>
          <cell r="E1718">
            <v>55600</v>
          </cell>
          <cell r="G1718" t="str">
            <v>P168</v>
          </cell>
        </row>
        <row r="1719">
          <cell r="A1719">
            <v>274111</v>
          </cell>
          <cell r="B1719" t="str">
            <v>押入・（建具除く）</v>
          </cell>
          <cell r="C1719" t="str">
            <v>W1360・中段付・天袋無・内装ﾗﾜﾝ合板</v>
          </cell>
          <cell r="D1719" t="str">
            <v>ヶ所</v>
          </cell>
          <cell r="E1719">
            <v>15300</v>
          </cell>
          <cell r="G1719" t="str">
            <v>P168</v>
          </cell>
        </row>
        <row r="1720">
          <cell r="A1720">
            <v>274112</v>
          </cell>
          <cell r="B1720" t="str">
            <v>押入・（建具除く）</v>
          </cell>
          <cell r="C1720" t="str">
            <v>W1360・中段ﾕﾆｯﾄ付・天袋無・内装ﾗﾜﾝ合板</v>
          </cell>
          <cell r="D1720" t="str">
            <v>ヶ所</v>
          </cell>
          <cell r="E1720">
            <v>38800</v>
          </cell>
          <cell r="G1720" t="str">
            <v>P168</v>
          </cell>
        </row>
        <row r="1721">
          <cell r="A1721">
            <v>274113</v>
          </cell>
          <cell r="B1721" t="str">
            <v>押入・（建具除く）</v>
          </cell>
          <cell r="C1721" t="str">
            <v>W1360・中段付・天袋無・内装しっくい仕上げ</v>
          </cell>
          <cell r="D1721" t="str">
            <v>ヶ所</v>
          </cell>
          <cell r="E1721">
            <v>54200</v>
          </cell>
          <cell r="G1721" t="str">
            <v>P168</v>
          </cell>
        </row>
        <row r="1722">
          <cell r="A1722">
            <v>274114</v>
          </cell>
          <cell r="B1722" t="str">
            <v>押入・（建具除く）</v>
          </cell>
          <cell r="C1722" t="str">
            <v>W1360・中段付・天袋付・内装ﾗﾜﾝ合板</v>
          </cell>
          <cell r="D1722" t="str">
            <v>ヶ所</v>
          </cell>
          <cell r="E1722">
            <v>20200</v>
          </cell>
          <cell r="G1722" t="str">
            <v>P168</v>
          </cell>
        </row>
        <row r="1723">
          <cell r="A1723">
            <v>274115</v>
          </cell>
          <cell r="B1723" t="str">
            <v>押入・（建具除く）</v>
          </cell>
          <cell r="C1723" t="str">
            <v>W1360・中段ﾕﾆｯﾄ付・天袋付・内装ﾗﾜﾝ合板</v>
          </cell>
          <cell r="D1723" t="str">
            <v>ヶ所</v>
          </cell>
          <cell r="E1723">
            <v>43400</v>
          </cell>
          <cell r="G1723" t="str">
            <v>P168</v>
          </cell>
        </row>
        <row r="1724">
          <cell r="A1724">
            <v>274116</v>
          </cell>
          <cell r="B1724" t="str">
            <v>押入・（建具除く）</v>
          </cell>
          <cell r="C1724" t="str">
            <v>W1360・中段付・天袋付・内装しっくい仕上げ</v>
          </cell>
          <cell r="D1724" t="str">
            <v>ヶ所</v>
          </cell>
          <cell r="E1724">
            <v>68600</v>
          </cell>
          <cell r="G1724" t="str">
            <v>P168</v>
          </cell>
        </row>
        <row r="1725">
          <cell r="A1725">
            <v>274121</v>
          </cell>
          <cell r="B1725" t="str">
            <v>押入・（建具除く）</v>
          </cell>
          <cell r="C1725" t="str">
            <v>W1820・中段付・天袋無・内装ﾗﾜﾝ合板</v>
          </cell>
          <cell r="D1725" t="str">
            <v>ヶ所</v>
          </cell>
          <cell r="E1725">
            <v>20300</v>
          </cell>
          <cell r="G1725" t="str">
            <v>P169</v>
          </cell>
        </row>
        <row r="1726">
          <cell r="A1726">
            <v>274122</v>
          </cell>
          <cell r="B1726" t="str">
            <v>押入・（建具除く）</v>
          </cell>
          <cell r="C1726" t="str">
            <v>W1820・中段ﾕﾆｯﾄ付・天袋無・内装ﾗﾜﾝ合板</v>
          </cell>
          <cell r="D1726" t="str">
            <v>ヶ所</v>
          </cell>
          <cell r="E1726">
            <v>46900</v>
          </cell>
          <cell r="G1726" t="str">
            <v>P169</v>
          </cell>
        </row>
        <row r="1727">
          <cell r="A1727">
            <v>274123</v>
          </cell>
          <cell r="B1727" t="str">
            <v>押入・（建具除く）</v>
          </cell>
          <cell r="C1727" t="str">
            <v>W1820・中段付・天袋無・内装しっくい仕上げ</v>
          </cell>
          <cell r="D1727" t="str">
            <v>ヶ所</v>
          </cell>
          <cell r="E1727">
            <v>64800</v>
          </cell>
          <cell r="G1727" t="str">
            <v>P169</v>
          </cell>
        </row>
        <row r="1728">
          <cell r="A1728">
            <v>274124</v>
          </cell>
          <cell r="B1728" t="str">
            <v>押入・（建具除く）</v>
          </cell>
          <cell r="C1728" t="str">
            <v>W1820・中段付・天袋付・内装ﾗﾜﾝ合板</v>
          </cell>
          <cell r="D1728" t="str">
            <v>ヶ所</v>
          </cell>
          <cell r="E1728">
            <v>26800</v>
          </cell>
          <cell r="G1728" t="str">
            <v>P169</v>
          </cell>
        </row>
        <row r="1729">
          <cell r="A1729">
            <v>274125</v>
          </cell>
          <cell r="B1729" t="str">
            <v>押入・（建具除く）</v>
          </cell>
          <cell r="C1729" t="str">
            <v>W1820・中段ﾕﾆｯﾄ付・天袋付・内装ﾗﾜﾝ合板</v>
          </cell>
          <cell r="D1729" t="str">
            <v>ヶ所</v>
          </cell>
          <cell r="E1729">
            <v>53400</v>
          </cell>
          <cell r="G1729" t="str">
            <v>P169</v>
          </cell>
        </row>
        <row r="1730">
          <cell r="A1730">
            <v>274126</v>
          </cell>
          <cell r="B1730" t="str">
            <v>押入・（建具除く）</v>
          </cell>
          <cell r="C1730" t="str">
            <v>W1820・中段付・天袋付・内装しっくい仕上げ</v>
          </cell>
          <cell r="D1730" t="str">
            <v>ヶ所</v>
          </cell>
          <cell r="E1730">
            <v>82300</v>
          </cell>
          <cell r="G1730" t="str">
            <v>P169</v>
          </cell>
        </row>
        <row r="1731">
          <cell r="A1731">
            <v>274131</v>
          </cell>
          <cell r="B1731" t="str">
            <v>押入・（建具除く）</v>
          </cell>
          <cell r="C1731" t="str">
            <v>W2730・中段付・天袋無・内装ﾗﾜﾝ合板</v>
          </cell>
          <cell r="D1731" t="str">
            <v>ヶ所</v>
          </cell>
          <cell r="E1731">
            <v>29900</v>
          </cell>
          <cell r="G1731" t="str">
            <v>P169</v>
          </cell>
        </row>
        <row r="1732">
          <cell r="A1732">
            <v>274132</v>
          </cell>
          <cell r="B1732" t="str">
            <v>押入・（建具除く）</v>
          </cell>
          <cell r="C1732" t="str">
            <v>W2730・中段付・天袋無・内装しっくい仕上げ</v>
          </cell>
          <cell r="D1732" t="str">
            <v>ヶ所</v>
          </cell>
          <cell r="E1732">
            <v>82700</v>
          </cell>
          <cell r="G1732" t="str">
            <v>P169</v>
          </cell>
        </row>
        <row r="1733">
          <cell r="A1733">
            <v>274133</v>
          </cell>
          <cell r="B1733" t="str">
            <v>押入・（建具除く）</v>
          </cell>
          <cell r="C1733" t="str">
            <v>W2730・中段付・天袋付・内装ﾗﾜﾝ合板</v>
          </cell>
          <cell r="D1733" t="str">
            <v>ヶ所</v>
          </cell>
          <cell r="E1733">
            <v>39300</v>
          </cell>
          <cell r="G1733" t="str">
            <v>P169</v>
          </cell>
        </row>
        <row r="1734">
          <cell r="A1734">
            <v>274134</v>
          </cell>
          <cell r="B1734" t="str">
            <v>押入・（建具除く）</v>
          </cell>
          <cell r="C1734" t="str">
            <v>W2730・中段付・天袋付・内装しっくい仕上げ</v>
          </cell>
          <cell r="D1734" t="str">
            <v>ヶ所</v>
          </cell>
          <cell r="E1734">
            <v>108700</v>
          </cell>
          <cell r="G1734" t="str">
            <v>P169</v>
          </cell>
        </row>
        <row r="1735">
          <cell r="A1735">
            <v>274135</v>
          </cell>
          <cell r="B1735" t="str">
            <v>仏壇入れ</v>
          </cell>
          <cell r="C1735" t="str">
            <v>W900</v>
          </cell>
          <cell r="D1735" t="str">
            <v>ヶ所</v>
          </cell>
          <cell r="E1735">
            <v>74200</v>
          </cell>
          <cell r="G1735" t="str">
            <v>P169</v>
          </cell>
        </row>
        <row r="1736">
          <cell r="A1736">
            <v>274136</v>
          </cell>
          <cell r="B1736" t="str">
            <v>仏壇入れ</v>
          </cell>
          <cell r="C1736" t="str">
            <v>W1,360</v>
          </cell>
          <cell r="D1736" t="str">
            <v>ヶ所</v>
          </cell>
          <cell r="E1736">
            <v>93800</v>
          </cell>
          <cell r="G1736" t="str">
            <v>P169</v>
          </cell>
        </row>
        <row r="1737">
          <cell r="A1737">
            <v>274201</v>
          </cell>
          <cell r="B1737" t="str">
            <v>ｶｰﾃﾝﾎﾞｯｸｽ</v>
          </cell>
          <cell r="D1737" t="str">
            <v>m</v>
          </cell>
          <cell r="E1737">
            <v>3030</v>
          </cell>
          <cell r="G1737" t="str">
            <v>P169</v>
          </cell>
        </row>
        <row r="1738">
          <cell r="A1738">
            <v>274202</v>
          </cell>
          <cell r="B1738" t="str">
            <v>ｶｰﾃﾝﾎﾞｯｸｽ</v>
          </cell>
          <cell r="D1738" t="str">
            <v>m</v>
          </cell>
          <cell r="E1738">
            <v>4740</v>
          </cell>
          <cell r="G1738" t="str">
            <v>P169</v>
          </cell>
        </row>
        <row r="1739">
          <cell r="A1739">
            <v>274203</v>
          </cell>
          <cell r="B1739" t="str">
            <v>ｶｰﾃﾝﾎﾞｯｸｽ</v>
          </cell>
          <cell r="D1739" t="str">
            <v>m</v>
          </cell>
          <cell r="E1739">
            <v>3550</v>
          </cell>
          <cell r="G1739" t="str">
            <v>P169</v>
          </cell>
        </row>
        <row r="1740">
          <cell r="A1740">
            <v>274204</v>
          </cell>
          <cell r="B1740" t="str">
            <v>ｶｰﾃﾝﾎﾞｯｸｽ</v>
          </cell>
          <cell r="D1740" t="str">
            <v>m</v>
          </cell>
          <cell r="E1740">
            <v>3450</v>
          </cell>
          <cell r="G1740" t="str">
            <v>P169</v>
          </cell>
        </row>
        <row r="1741">
          <cell r="A1741">
            <v>274205</v>
          </cell>
          <cell r="B1741" t="str">
            <v>ｶｰﾃﾝﾎﾞｯｸｽ</v>
          </cell>
          <cell r="D1741" t="str">
            <v>m</v>
          </cell>
          <cell r="E1741">
            <v>4040</v>
          </cell>
          <cell r="G1741" t="str">
            <v>P169</v>
          </cell>
        </row>
        <row r="1742">
          <cell r="A1742">
            <v>274206</v>
          </cell>
          <cell r="B1742" t="str">
            <v>ｶｰﾃﾝﾎﾞｯｸｽ</v>
          </cell>
          <cell r="D1742" t="str">
            <v>m</v>
          </cell>
          <cell r="E1742">
            <v>10200</v>
          </cell>
          <cell r="G1742" t="str">
            <v>P169</v>
          </cell>
        </row>
        <row r="1743">
          <cell r="A1743">
            <v>274207</v>
          </cell>
          <cell r="B1743" t="str">
            <v>ｶｰﾃﾝﾎﾞｯｸｽ</v>
          </cell>
          <cell r="D1743" t="str">
            <v>m</v>
          </cell>
          <cell r="E1743">
            <v>4880</v>
          </cell>
          <cell r="G1743" t="str">
            <v>P169</v>
          </cell>
        </row>
        <row r="1744">
          <cell r="A1744">
            <v>274208</v>
          </cell>
          <cell r="B1744" t="str">
            <v>ｶｰﾃﾝﾎﾞｯｸｽ</v>
          </cell>
          <cell r="D1744" t="str">
            <v>m</v>
          </cell>
          <cell r="E1744">
            <v>3600</v>
          </cell>
          <cell r="G1744" t="str">
            <v>P169</v>
          </cell>
        </row>
        <row r="1745">
          <cell r="A1745">
            <v>274209</v>
          </cell>
          <cell r="B1745" t="str">
            <v>ｶｰﾃﾝﾎﾞｯｸｽ</v>
          </cell>
          <cell r="D1745" t="str">
            <v>m</v>
          </cell>
          <cell r="E1745">
            <v>3490</v>
          </cell>
          <cell r="G1745" t="str">
            <v>P169</v>
          </cell>
        </row>
        <row r="1746">
          <cell r="A1746">
            <v>274210</v>
          </cell>
          <cell r="B1746" t="str">
            <v>ｶｰﾃﾝﾎﾞｯｸｽ</v>
          </cell>
          <cell r="D1746" t="str">
            <v>m</v>
          </cell>
          <cell r="E1746">
            <v>4120</v>
          </cell>
          <cell r="G1746" t="str">
            <v>P169</v>
          </cell>
        </row>
        <row r="1747">
          <cell r="A1747">
            <v>274211</v>
          </cell>
          <cell r="B1747" t="str">
            <v>ｶｰﾃﾝﾎﾞｯｸｽ</v>
          </cell>
          <cell r="D1747" t="str">
            <v>m</v>
          </cell>
          <cell r="E1747">
            <v>10800</v>
          </cell>
          <cell r="G1747" t="str">
            <v>P169</v>
          </cell>
        </row>
        <row r="1748">
          <cell r="A1748">
            <v>274091</v>
          </cell>
        </row>
        <row r="1749">
          <cell r="A1749">
            <v>274092</v>
          </cell>
        </row>
        <row r="1751">
          <cell r="A1751" t="str">
            <v>電気工事</v>
          </cell>
        </row>
        <row r="1753">
          <cell r="A1753" t="str">
            <v>給水給湯工事</v>
          </cell>
        </row>
        <row r="1755">
          <cell r="A1755" t="str">
            <v>排水衛生設備</v>
          </cell>
        </row>
        <row r="1757">
          <cell r="A1757" t="str">
            <v>空調工事</v>
          </cell>
        </row>
        <row r="1759">
          <cell r="A1759" t="str">
            <v>その他設備工事</v>
          </cell>
        </row>
        <row r="1761">
          <cell r="A1761" t="str">
            <v>解体工事</v>
          </cell>
        </row>
        <row r="1762">
          <cell r="A1762">
            <v>289100</v>
          </cell>
          <cell r="B1762" t="str">
            <v>RC造建物く体解体</v>
          </cell>
          <cell r="C1762" t="str">
            <v>圧砕機を主としたもの・基礎解体、仮設別途</v>
          </cell>
          <cell r="D1762" t="str">
            <v>m3</v>
          </cell>
          <cell r="E1762">
            <v>10000</v>
          </cell>
          <cell r="G1762" t="str">
            <v>Ｐ182</v>
          </cell>
        </row>
        <row r="1763">
          <cell r="A1763">
            <v>289101</v>
          </cell>
          <cell r="B1763" t="str">
            <v>RC造建物く体解体</v>
          </cell>
          <cell r="C1763" t="str">
            <v>大型ﾌﾞﾚｰｶｰを主としたもの・基礎解体、仮設別途</v>
          </cell>
          <cell r="D1763" t="str">
            <v>m3</v>
          </cell>
          <cell r="E1763">
            <v>9200</v>
          </cell>
          <cell r="G1763" t="str">
            <v>Ｐ182</v>
          </cell>
        </row>
        <row r="1764">
          <cell r="A1764">
            <v>289102</v>
          </cell>
          <cell r="B1764" t="str">
            <v>RC造建物く体解体</v>
          </cell>
          <cell r="C1764" t="str">
            <v>ハンドﾌﾞﾚｰｶｰ・基礎解体、仮設別途</v>
          </cell>
          <cell r="D1764" t="str">
            <v>m3</v>
          </cell>
          <cell r="E1764">
            <v>33000</v>
          </cell>
          <cell r="G1764" t="str">
            <v>Ｐ182</v>
          </cell>
        </row>
        <row r="1765">
          <cell r="A1765">
            <v>289103</v>
          </cell>
          <cell r="B1765" t="str">
            <v>RC造建物く体解体</v>
          </cell>
          <cell r="C1765" t="str">
            <v>ﾊﾝﾄﾞ、大型ﾌﾞﾚｰｶｰ併用・基礎解体、仮設別途</v>
          </cell>
          <cell r="D1765" t="str">
            <v>m3</v>
          </cell>
          <cell r="E1765">
            <v>21000</v>
          </cell>
          <cell r="G1765" t="str">
            <v>Ｐ182</v>
          </cell>
        </row>
        <row r="1766">
          <cell r="A1766">
            <v>289104</v>
          </cell>
          <cell r="B1766" t="str">
            <v>ＳRC造建物く体解体</v>
          </cell>
          <cell r="C1766" t="str">
            <v>基礎解体、仮設別途</v>
          </cell>
          <cell r="D1766" t="str">
            <v>m3</v>
          </cell>
          <cell r="E1766">
            <v>13500</v>
          </cell>
          <cell r="G1766" t="str">
            <v>Ｐ182</v>
          </cell>
        </row>
        <row r="1767">
          <cell r="A1767">
            <v>289110</v>
          </cell>
          <cell r="B1767" t="str">
            <v>Ｓ造建物く体解体</v>
          </cell>
          <cell r="C1767" t="str">
            <v>重量級(鋼材量75～100kg/㎡)基礎、仮設別途</v>
          </cell>
          <cell r="D1767" t="str">
            <v>延㎡</v>
          </cell>
          <cell r="E1767">
            <v>4700</v>
          </cell>
          <cell r="G1767" t="str">
            <v>Ｐ182</v>
          </cell>
        </row>
        <row r="1768">
          <cell r="A1768">
            <v>289111</v>
          </cell>
          <cell r="B1768" t="str">
            <v>Ｓ造建物く体解体</v>
          </cell>
          <cell r="C1768" t="str">
            <v>中量級(鋼材量50～75kg/㎡)基礎、仮設別途</v>
          </cell>
          <cell r="D1768" t="str">
            <v>延㎡</v>
          </cell>
          <cell r="E1768">
            <v>4100</v>
          </cell>
          <cell r="G1768" t="str">
            <v>Ｐ182</v>
          </cell>
        </row>
        <row r="1769">
          <cell r="A1769">
            <v>289112</v>
          </cell>
          <cell r="B1769" t="str">
            <v>Ｓ造建物く体解体</v>
          </cell>
          <cell r="C1769" t="str">
            <v>重量級(鋼材量30～50kg/㎡)基礎、仮設別途</v>
          </cell>
          <cell r="D1769" t="str">
            <v>延㎡</v>
          </cell>
          <cell r="E1769">
            <v>3600</v>
          </cell>
          <cell r="G1769" t="str">
            <v>Ｐ182</v>
          </cell>
        </row>
        <row r="1770">
          <cell r="A1770">
            <v>289120</v>
          </cell>
          <cell r="B1770" t="str">
            <v>基礎解体</v>
          </cell>
          <cell r="C1770" t="str">
            <v>Ｓ・ＳＲＣ・ＲＣ造　圧砕機・大型ﾌﾞﾚｰｶｰ併用</v>
          </cell>
          <cell r="D1770" t="str">
            <v>m3</v>
          </cell>
          <cell r="E1770">
            <v>14000</v>
          </cell>
          <cell r="G1770" t="str">
            <v>Ｐ182</v>
          </cell>
        </row>
        <row r="1771">
          <cell r="A1771">
            <v>289121</v>
          </cell>
          <cell r="B1771" t="str">
            <v>基礎解体</v>
          </cell>
          <cell r="C1771" t="str">
            <v>Ｓ・ＳＲＣ・ＲＣ造　ﾊﾝﾄﾞ・大型ﾌﾞﾚｰｶｰ併用</v>
          </cell>
          <cell r="D1771" t="str">
            <v>m3</v>
          </cell>
          <cell r="E1771">
            <v>23000</v>
          </cell>
          <cell r="G1771" t="str">
            <v>Ｐ182</v>
          </cell>
        </row>
        <row r="1772">
          <cell r="A1772">
            <v>289122</v>
          </cell>
          <cell r="B1772" t="str">
            <v>基礎解体</v>
          </cell>
          <cell r="C1772" t="str">
            <v>Ｓ・ＳＲＣ・ＲＣ造　ﾊﾝﾄﾞﾞﾚｰｶｰ</v>
          </cell>
          <cell r="D1772" t="str">
            <v>m3</v>
          </cell>
          <cell r="E1772">
            <v>45500</v>
          </cell>
          <cell r="G1772" t="str">
            <v>Ｐ182</v>
          </cell>
        </row>
        <row r="1773">
          <cell r="A1773">
            <v>289130</v>
          </cell>
          <cell r="B1773" t="str">
            <v>内部造作解体</v>
          </cell>
          <cell r="C1773" t="str">
            <v>住居系</v>
          </cell>
          <cell r="D1773" t="str">
            <v>延㎡</v>
          </cell>
          <cell r="E1773">
            <v>42600</v>
          </cell>
          <cell r="G1773" t="str">
            <v>Ｐ182</v>
          </cell>
        </row>
        <row r="1774">
          <cell r="A1774">
            <v>289131</v>
          </cell>
          <cell r="B1774" t="str">
            <v>内部造作解体</v>
          </cell>
          <cell r="C1774" t="str">
            <v>工場系</v>
          </cell>
          <cell r="D1774" t="str">
            <v>延㎡</v>
          </cell>
          <cell r="E1774">
            <v>1990</v>
          </cell>
          <cell r="G1774" t="str">
            <v>Ｐ182</v>
          </cell>
        </row>
        <row r="1775">
          <cell r="A1775">
            <v>289141</v>
          </cell>
          <cell r="B1775" t="str">
            <v>和式小屋組解体</v>
          </cell>
          <cell r="C1775" t="str">
            <v>葺材・垂木・野地板・小運搬共</v>
          </cell>
          <cell r="D1775" t="str">
            <v>㎡</v>
          </cell>
          <cell r="E1775">
            <v>6080</v>
          </cell>
          <cell r="G1775" t="str">
            <v>Ｐ182</v>
          </cell>
        </row>
        <row r="1776">
          <cell r="A1776">
            <v>289142</v>
          </cell>
          <cell r="B1776" t="str">
            <v>洋式小屋組解体</v>
          </cell>
          <cell r="C1776" t="str">
            <v>葺材・垂木・野地板・小運搬共</v>
          </cell>
          <cell r="D1776" t="str">
            <v>㎡</v>
          </cell>
          <cell r="E1776">
            <v>7190</v>
          </cell>
          <cell r="G1776" t="str">
            <v>Ｐ182</v>
          </cell>
        </row>
        <row r="1777">
          <cell r="A1777">
            <v>289143</v>
          </cell>
          <cell r="B1777" t="str">
            <v>片流れ小屋組解体</v>
          </cell>
          <cell r="C1777" t="str">
            <v>葺材・垂木・野地板・小運搬共</v>
          </cell>
          <cell r="D1777" t="str">
            <v>㎡</v>
          </cell>
          <cell r="E1777">
            <v>4420</v>
          </cell>
          <cell r="G1777" t="str">
            <v>Ｐ182</v>
          </cell>
        </row>
        <row r="1778">
          <cell r="A1778">
            <v>289151</v>
          </cell>
          <cell r="B1778" t="str">
            <v>木製外壁解体</v>
          </cell>
          <cell r="C1778" t="str">
            <v>仕上げ材・小運搬共</v>
          </cell>
          <cell r="D1778" t="str">
            <v>㎡</v>
          </cell>
          <cell r="E1778">
            <v>2580</v>
          </cell>
          <cell r="G1778" t="str">
            <v>Ｐ182</v>
          </cell>
        </row>
        <row r="1779">
          <cell r="A1779">
            <v>289152</v>
          </cell>
          <cell r="B1779" t="str">
            <v>鋼製外壁解体</v>
          </cell>
          <cell r="C1779" t="str">
            <v>仕上げ材・小運搬共</v>
          </cell>
          <cell r="D1779" t="str">
            <v>㎡</v>
          </cell>
          <cell r="E1779">
            <v>2000</v>
          </cell>
          <cell r="G1779" t="str">
            <v>Ｐ182</v>
          </cell>
        </row>
        <row r="1780">
          <cell r="A1780">
            <v>289153</v>
          </cell>
          <cell r="B1780" t="str">
            <v>CB外壁解体</v>
          </cell>
          <cell r="C1780" t="str">
            <v>仕上げ材・小運搬共</v>
          </cell>
          <cell r="D1780" t="str">
            <v>㎡</v>
          </cell>
          <cell r="E1780">
            <v>2010</v>
          </cell>
          <cell r="G1780" t="str">
            <v>Ｐ182</v>
          </cell>
        </row>
        <row r="1781">
          <cell r="A1781">
            <v>289161</v>
          </cell>
          <cell r="B1781" t="str">
            <v>木製間仕切解体</v>
          </cell>
          <cell r="C1781" t="str">
            <v>仕上げ材・小運搬共</v>
          </cell>
          <cell r="D1781" t="str">
            <v>㎡</v>
          </cell>
          <cell r="E1781">
            <v>2580</v>
          </cell>
          <cell r="G1781" t="str">
            <v>Ｐ182</v>
          </cell>
        </row>
        <row r="1782">
          <cell r="A1782">
            <v>289162</v>
          </cell>
          <cell r="B1782" t="str">
            <v>鋼製間仕切解体</v>
          </cell>
          <cell r="C1782" t="str">
            <v>仕上げ材・小運搬共</v>
          </cell>
          <cell r="D1782" t="str">
            <v>㎡</v>
          </cell>
          <cell r="E1782">
            <v>2000</v>
          </cell>
          <cell r="G1782" t="str">
            <v>Ｐ182</v>
          </cell>
        </row>
        <row r="1783">
          <cell r="A1783">
            <v>289163</v>
          </cell>
          <cell r="B1783" t="str">
            <v>CB間仕切解体</v>
          </cell>
          <cell r="C1783" t="str">
            <v>仕上げ材・小運搬共</v>
          </cell>
          <cell r="D1783" t="str">
            <v>㎡</v>
          </cell>
          <cell r="E1783">
            <v>2010</v>
          </cell>
          <cell r="G1783" t="str">
            <v>Ｐ182</v>
          </cell>
        </row>
        <row r="1784">
          <cell r="A1784">
            <v>289171</v>
          </cell>
          <cell r="B1784" t="str">
            <v>張天井解体</v>
          </cell>
          <cell r="C1784" t="str">
            <v>下地・小運搬共・（竿縁・合板・ﾃｯｸｽ等）</v>
          </cell>
          <cell r="D1784" t="str">
            <v>㎡</v>
          </cell>
          <cell r="E1784">
            <v>1500</v>
          </cell>
          <cell r="G1784" t="str">
            <v>Ｐ182</v>
          </cell>
        </row>
        <row r="1785">
          <cell r="A1785">
            <v>289172</v>
          </cell>
          <cell r="B1785" t="str">
            <v>塗天井解体</v>
          </cell>
          <cell r="C1785" t="str">
            <v>下地・小運搬共・（しっくい・ﾌﾟﾗｽﾀｰ等）</v>
          </cell>
          <cell r="D1785" t="str">
            <v>㎡</v>
          </cell>
          <cell r="E1785">
            <v>2220</v>
          </cell>
          <cell r="G1785" t="str">
            <v>Ｐ182</v>
          </cell>
        </row>
        <row r="1786">
          <cell r="A1786">
            <v>289181</v>
          </cell>
          <cell r="B1786" t="str">
            <v>張床解体</v>
          </cell>
          <cell r="C1786" t="str">
            <v>床組・小運搬共・（タイル等）</v>
          </cell>
          <cell r="D1786" t="str">
            <v>㎡</v>
          </cell>
          <cell r="E1786">
            <v>3900</v>
          </cell>
          <cell r="G1786" t="str">
            <v>Ｐ182</v>
          </cell>
        </row>
        <row r="1787">
          <cell r="A1787">
            <v>289182</v>
          </cell>
          <cell r="B1787" t="str">
            <v>張床解体</v>
          </cell>
          <cell r="C1787" t="str">
            <v>下地・小運搬共・（縁甲板・合板等）</v>
          </cell>
          <cell r="D1787" t="str">
            <v>㎡</v>
          </cell>
          <cell r="E1787">
            <v>3380</v>
          </cell>
          <cell r="G1787" t="str">
            <v>Ｐ182</v>
          </cell>
        </row>
        <row r="1788">
          <cell r="A1788">
            <v>289183</v>
          </cell>
          <cell r="B1788" t="str">
            <v>床ﾓﾙﾀﾙ塗解体</v>
          </cell>
          <cell r="C1788" t="str">
            <v>仕上げ材・小運搬共</v>
          </cell>
          <cell r="D1788" t="str">
            <v>㎡</v>
          </cell>
          <cell r="E1788">
            <v>2000</v>
          </cell>
          <cell r="G1788" t="str">
            <v>Ｐ183</v>
          </cell>
        </row>
        <row r="1789">
          <cell r="A1789">
            <v>289184</v>
          </cell>
          <cell r="B1789" t="str">
            <v>床タイル張解体</v>
          </cell>
          <cell r="C1789" t="str">
            <v>下地ﾓﾙﾀﾙ塗・小運搬共</v>
          </cell>
          <cell r="D1789" t="str">
            <v>㎡</v>
          </cell>
          <cell r="E1789">
            <v>2520</v>
          </cell>
          <cell r="G1789" t="str">
            <v>Ｐ183</v>
          </cell>
        </row>
        <row r="1790">
          <cell r="A1790">
            <v>289201</v>
          </cell>
          <cell r="B1790" t="str">
            <v>廃材運搬費・（住居系）</v>
          </cell>
          <cell r="C1790" t="str">
            <v>使用ダンプ４t車・運搬距離5km程度・集積・積込共</v>
          </cell>
          <cell r="D1790" t="str">
            <v>m3</v>
          </cell>
          <cell r="E1790">
            <v>830</v>
          </cell>
          <cell r="G1790" t="str">
            <v>Ｐ183</v>
          </cell>
        </row>
        <row r="1791">
          <cell r="A1791">
            <v>289202</v>
          </cell>
          <cell r="B1791" t="str">
            <v>廃材運搬費・（住居系）</v>
          </cell>
          <cell r="C1791" t="str">
            <v>使用ダンプ４t車・運搬距離10km程度・集積・積込共</v>
          </cell>
          <cell r="D1791" t="str">
            <v>m3</v>
          </cell>
          <cell r="E1791">
            <v>1000</v>
          </cell>
          <cell r="G1791" t="str">
            <v>Ｐ183</v>
          </cell>
        </row>
        <row r="1792">
          <cell r="A1792">
            <v>289203</v>
          </cell>
          <cell r="B1792" t="str">
            <v>廃材運搬費・（住居系）</v>
          </cell>
          <cell r="C1792" t="str">
            <v>使用ダンプ４t車・運搬距離20km程度・集積・積込共</v>
          </cell>
          <cell r="D1792" t="str">
            <v>m3</v>
          </cell>
          <cell r="E1792">
            <v>1340</v>
          </cell>
          <cell r="G1792" t="str">
            <v>Ｐ183</v>
          </cell>
        </row>
        <row r="1793">
          <cell r="A1793">
            <v>289204</v>
          </cell>
          <cell r="B1793" t="str">
            <v>廃材運搬費・（住居系）</v>
          </cell>
          <cell r="C1793" t="str">
            <v>使用ダンプ４t車・運搬距離30km程度・集積・積込共</v>
          </cell>
          <cell r="D1793" t="str">
            <v>m3</v>
          </cell>
          <cell r="E1793">
            <v>1380</v>
          </cell>
          <cell r="G1793" t="str">
            <v>Ｐ183</v>
          </cell>
        </row>
        <row r="1794">
          <cell r="A1794">
            <v>289211</v>
          </cell>
          <cell r="B1794" t="str">
            <v>廃材運搬費・（住居系）</v>
          </cell>
          <cell r="C1794" t="str">
            <v>使用ダンプ8t車・運搬距離5km程度・集積・積込共</v>
          </cell>
          <cell r="D1794" t="str">
            <v>m3</v>
          </cell>
          <cell r="E1794">
            <v>770</v>
          </cell>
          <cell r="G1794" t="str">
            <v>Ｐ183</v>
          </cell>
        </row>
        <row r="1795">
          <cell r="A1795">
            <v>289212</v>
          </cell>
          <cell r="B1795" t="str">
            <v>廃材運搬費・（住居系）</v>
          </cell>
          <cell r="C1795" t="str">
            <v>使用ダンプ8t車・運搬距離10km程度・集積・積込共</v>
          </cell>
          <cell r="D1795" t="str">
            <v>m3</v>
          </cell>
          <cell r="E1795">
            <v>900</v>
          </cell>
          <cell r="G1795" t="str">
            <v>Ｐ183</v>
          </cell>
        </row>
        <row r="1796">
          <cell r="A1796">
            <v>289213</v>
          </cell>
          <cell r="B1796" t="str">
            <v>廃材運搬費・（住居系）</v>
          </cell>
          <cell r="C1796" t="str">
            <v>使用ダンプ8t車・運搬距離20km程度・集積・積込共</v>
          </cell>
          <cell r="D1796" t="str">
            <v>m3</v>
          </cell>
          <cell r="E1796">
            <v>1160</v>
          </cell>
          <cell r="G1796" t="str">
            <v>Ｐ183</v>
          </cell>
        </row>
        <row r="1797">
          <cell r="A1797">
            <v>289214</v>
          </cell>
          <cell r="B1797" t="str">
            <v>廃材運搬費・（住居系）</v>
          </cell>
          <cell r="C1797" t="str">
            <v>使用ダンプ8t車・運搬距離30km程度・集積・積込共</v>
          </cell>
          <cell r="D1797" t="str">
            <v>m3</v>
          </cell>
          <cell r="E1797">
            <v>1420</v>
          </cell>
          <cell r="G1797" t="str">
            <v>Ｐ183</v>
          </cell>
        </row>
        <row r="1798">
          <cell r="A1798">
            <v>289221</v>
          </cell>
          <cell r="B1798" t="str">
            <v>廃材運搬費・（住居系）</v>
          </cell>
          <cell r="C1798" t="str">
            <v>使用ダンプ10t車・運搬距離5km程度・集積・積込共</v>
          </cell>
          <cell r="D1798" t="str">
            <v>m3</v>
          </cell>
          <cell r="E1798">
            <v>740</v>
          </cell>
          <cell r="G1798" t="str">
            <v>Ｐ183</v>
          </cell>
        </row>
        <row r="1799">
          <cell r="A1799">
            <v>289222</v>
          </cell>
          <cell r="B1799" t="str">
            <v>廃材運搬費・（住居系）</v>
          </cell>
          <cell r="C1799" t="str">
            <v>使用ダンプ10t車・運搬距離10km程度・集積・積込共</v>
          </cell>
          <cell r="D1799" t="str">
            <v>m3</v>
          </cell>
          <cell r="E1799">
            <v>850</v>
          </cell>
          <cell r="G1799" t="str">
            <v>Ｐ183</v>
          </cell>
        </row>
        <row r="1800">
          <cell r="A1800">
            <v>289223</v>
          </cell>
          <cell r="B1800" t="str">
            <v>廃材運搬費・（住居系）</v>
          </cell>
          <cell r="C1800" t="str">
            <v>使用ダンプ10t車・運搬距離20km程度・集積・積込共</v>
          </cell>
          <cell r="D1800" t="str">
            <v>m3</v>
          </cell>
          <cell r="E1800">
            <v>1060</v>
          </cell>
          <cell r="G1800" t="str">
            <v>Ｐ183</v>
          </cell>
        </row>
        <row r="1801">
          <cell r="A1801">
            <v>289224</v>
          </cell>
          <cell r="B1801" t="str">
            <v>廃材運搬費・（住居系）</v>
          </cell>
          <cell r="C1801" t="str">
            <v>使用ダンプ10t車・運搬距離30km程度・集積・積込共</v>
          </cell>
          <cell r="D1801" t="str">
            <v>m3</v>
          </cell>
          <cell r="E1801">
            <v>1270</v>
          </cell>
          <cell r="G1801" t="str">
            <v>Ｐ183</v>
          </cell>
        </row>
        <row r="1802">
          <cell r="A1802">
            <v>289231</v>
          </cell>
          <cell r="B1802" t="str">
            <v>廃材運搬費・（工場系）</v>
          </cell>
          <cell r="C1802" t="str">
            <v>使用ダンプ４t車・運搬距離5km程度・集積・積込共</v>
          </cell>
          <cell r="D1802" t="str">
            <v>m3</v>
          </cell>
          <cell r="E1802">
            <v>610</v>
          </cell>
          <cell r="G1802" t="str">
            <v>Ｐ183</v>
          </cell>
        </row>
        <row r="1803">
          <cell r="A1803">
            <v>289232</v>
          </cell>
          <cell r="B1803" t="str">
            <v>廃材運搬費・（工場系）</v>
          </cell>
          <cell r="C1803" t="str">
            <v>使用ダンプ４t車・運搬距離10km程度・集積・積込共</v>
          </cell>
          <cell r="D1803" t="str">
            <v>m3</v>
          </cell>
          <cell r="E1803">
            <v>730</v>
          </cell>
          <cell r="G1803" t="str">
            <v>Ｐ183</v>
          </cell>
        </row>
        <row r="1804">
          <cell r="A1804">
            <v>289233</v>
          </cell>
          <cell r="B1804" t="str">
            <v>廃材運搬費・（工場系）</v>
          </cell>
          <cell r="C1804" t="str">
            <v>使用ダンプ４t車・運搬距離20km程度・集積・積込共</v>
          </cell>
          <cell r="D1804" t="str">
            <v>m3</v>
          </cell>
          <cell r="E1804">
            <v>970</v>
          </cell>
          <cell r="G1804" t="str">
            <v>Ｐ183</v>
          </cell>
        </row>
        <row r="1805">
          <cell r="A1805">
            <v>289234</v>
          </cell>
          <cell r="B1805" t="str">
            <v>廃材運搬費・（工場系）</v>
          </cell>
          <cell r="C1805" t="str">
            <v>使用ダンプ４t車・運搬距離30km程度・集積・積込共</v>
          </cell>
          <cell r="D1805" t="str">
            <v>m3</v>
          </cell>
          <cell r="E1805">
            <v>1210</v>
          </cell>
          <cell r="G1805" t="str">
            <v>Ｐ183</v>
          </cell>
        </row>
        <row r="1806">
          <cell r="A1806">
            <v>289241</v>
          </cell>
          <cell r="B1806" t="str">
            <v>廃材運搬費・（工場系）</v>
          </cell>
          <cell r="C1806" t="str">
            <v>使用ダンプ8t車・運搬距離5km程度・集積・積込共</v>
          </cell>
          <cell r="D1806" t="str">
            <v>m3</v>
          </cell>
          <cell r="E1806">
            <v>570</v>
          </cell>
          <cell r="G1806" t="str">
            <v>Ｐ183</v>
          </cell>
        </row>
        <row r="1807">
          <cell r="A1807">
            <v>289242</v>
          </cell>
          <cell r="B1807" t="str">
            <v>廃材運搬費・（工場系）</v>
          </cell>
          <cell r="C1807" t="str">
            <v>使用ダンプ8t車・運搬距離10km程度・集積・積込共</v>
          </cell>
          <cell r="D1807" t="str">
            <v>m3</v>
          </cell>
          <cell r="E1807">
            <v>660</v>
          </cell>
          <cell r="G1807" t="str">
            <v>Ｐ183</v>
          </cell>
        </row>
        <row r="1808">
          <cell r="A1808">
            <v>289243</v>
          </cell>
          <cell r="B1808" t="str">
            <v>廃材運搬費・（工場系）</v>
          </cell>
          <cell r="C1808" t="str">
            <v>使用ダンプ8t車・運搬距離20km程度・集積・積込共</v>
          </cell>
          <cell r="D1808" t="str">
            <v>m3</v>
          </cell>
          <cell r="E1808">
            <v>850</v>
          </cell>
          <cell r="G1808" t="str">
            <v>Ｐ183</v>
          </cell>
        </row>
        <row r="1809">
          <cell r="A1809">
            <v>289244</v>
          </cell>
          <cell r="B1809" t="str">
            <v>廃材運搬費・（工場系）</v>
          </cell>
          <cell r="C1809" t="str">
            <v>使用ダンプ8t車・運搬距離30km程度・集積・積込共</v>
          </cell>
          <cell r="D1809" t="str">
            <v>m3</v>
          </cell>
          <cell r="E1809">
            <v>1030</v>
          </cell>
          <cell r="G1809" t="str">
            <v>Ｐ183</v>
          </cell>
        </row>
        <row r="1810">
          <cell r="A1810">
            <v>289251</v>
          </cell>
          <cell r="B1810" t="str">
            <v>廃材運搬費・（工場系）</v>
          </cell>
          <cell r="C1810" t="str">
            <v>使用ダンプ10t車・運搬距離5km程度・集積・積込共</v>
          </cell>
          <cell r="D1810" t="str">
            <v>m3</v>
          </cell>
          <cell r="E1810">
            <v>550</v>
          </cell>
          <cell r="G1810" t="str">
            <v>Ｐ183</v>
          </cell>
        </row>
        <row r="1811">
          <cell r="A1811">
            <v>289252</v>
          </cell>
          <cell r="B1811" t="str">
            <v>廃材運搬費・（工場系）</v>
          </cell>
          <cell r="C1811" t="str">
            <v>使用ダンプ10t車・運搬距離10km程度・集積・積込共</v>
          </cell>
          <cell r="D1811" t="str">
            <v>m3</v>
          </cell>
          <cell r="E1811">
            <v>620</v>
          </cell>
          <cell r="G1811" t="str">
            <v>Ｐ183</v>
          </cell>
        </row>
        <row r="1812">
          <cell r="A1812">
            <v>289253</v>
          </cell>
          <cell r="B1812" t="str">
            <v>廃材運搬費・（工場系）</v>
          </cell>
          <cell r="C1812" t="str">
            <v>使用ダンプ10t車・運搬距離20km程度・集積・積込共</v>
          </cell>
          <cell r="D1812" t="str">
            <v>m3</v>
          </cell>
          <cell r="E1812">
            <v>770</v>
          </cell>
          <cell r="G1812" t="str">
            <v>Ｐ183</v>
          </cell>
        </row>
        <row r="1813">
          <cell r="A1813">
            <v>289254</v>
          </cell>
          <cell r="B1813" t="str">
            <v>廃材運搬費・（工場系）</v>
          </cell>
          <cell r="C1813" t="str">
            <v>使用ダンプ10t車・運搬距離30km程度・集積・積込共</v>
          </cell>
          <cell r="D1813" t="str">
            <v>m3</v>
          </cell>
          <cell r="E1813">
            <v>920</v>
          </cell>
          <cell r="G1813" t="str">
            <v>Ｐ183</v>
          </cell>
        </row>
        <row r="1814">
          <cell r="A1814">
            <v>289261</v>
          </cell>
          <cell r="B1814" t="str">
            <v>廃材運搬費・（コンがら）</v>
          </cell>
          <cell r="C1814" t="str">
            <v>使用ダンプ４t車・運搬距離5km程度・集積・積込共</v>
          </cell>
          <cell r="D1814" t="str">
            <v>m3</v>
          </cell>
          <cell r="E1814">
            <v>4070</v>
          </cell>
          <cell r="G1814" t="str">
            <v>Ｐ184</v>
          </cell>
        </row>
        <row r="1815">
          <cell r="A1815">
            <v>289262</v>
          </cell>
          <cell r="B1815" t="str">
            <v>廃材運搬費・（コンがら）</v>
          </cell>
          <cell r="C1815" t="str">
            <v>使用ダンプ４t車・運搬距離10km程度・集積・積込共</v>
          </cell>
          <cell r="D1815" t="str">
            <v>m3</v>
          </cell>
          <cell r="E1815">
            <v>5360</v>
          </cell>
          <cell r="G1815" t="str">
            <v>Ｐ184</v>
          </cell>
        </row>
        <row r="1816">
          <cell r="A1816">
            <v>289263</v>
          </cell>
          <cell r="B1816" t="str">
            <v>廃材運搬費・（コンがら）</v>
          </cell>
          <cell r="C1816" t="str">
            <v>使用ダンプ４t車・運搬距離20km程度・集積・積込共</v>
          </cell>
          <cell r="D1816" t="str">
            <v>m3</v>
          </cell>
          <cell r="E1816">
            <v>7940</v>
          </cell>
          <cell r="G1816" t="str">
            <v>Ｐ184</v>
          </cell>
        </row>
        <row r="1817">
          <cell r="A1817">
            <v>289264</v>
          </cell>
          <cell r="B1817" t="str">
            <v>廃材運搬費・（コンがら）</v>
          </cell>
          <cell r="C1817" t="str">
            <v>使用ダンプ４t車・運搬距離30km程度・集積・積込共</v>
          </cell>
          <cell r="D1817" t="str">
            <v>m3</v>
          </cell>
          <cell r="E1817">
            <v>10500</v>
          </cell>
          <cell r="G1817" t="str">
            <v>Ｐ184</v>
          </cell>
        </row>
        <row r="1818">
          <cell r="A1818">
            <v>289271</v>
          </cell>
          <cell r="B1818" t="str">
            <v>廃材運搬費・（コンがら）</v>
          </cell>
          <cell r="C1818" t="str">
            <v>使用ダンプ8t車・運搬距離5km程度・集積・積込共</v>
          </cell>
          <cell r="D1818" t="str">
            <v>m3</v>
          </cell>
          <cell r="E1818">
            <v>3550</v>
          </cell>
          <cell r="G1818" t="str">
            <v>Ｐ184</v>
          </cell>
        </row>
        <row r="1819">
          <cell r="A1819">
            <v>289272</v>
          </cell>
          <cell r="B1819" t="str">
            <v>廃材運搬費・（コンがら）</v>
          </cell>
          <cell r="C1819" t="str">
            <v>使用ダンプ8t車・運搬距離10km程度・集積・積込共</v>
          </cell>
          <cell r="D1819" t="str">
            <v>m3</v>
          </cell>
          <cell r="E1819">
            <v>4480</v>
          </cell>
          <cell r="G1819" t="str">
            <v>Ｐ184</v>
          </cell>
        </row>
        <row r="1820">
          <cell r="A1820">
            <v>289273</v>
          </cell>
          <cell r="B1820" t="str">
            <v>廃材運搬費・（コンがら）</v>
          </cell>
          <cell r="C1820" t="str">
            <v>使用ダンプ8t車・運搬距離20km程度・集積・積込共</v>
          </cell>
          <cell r="D1820" t="str">
            <v>m3</v>
          </cell>
          <cell r="E1820">
            <v>6340</v>
          </cell>
          <cell r="G1820" t="str">
            <v>Ｐ184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立竹木（庭木）"/>
      <sheetName val="入力ｼｰﾄ (庭木)"/>
      <sheetName val="低枯損率単価表"/>
      <sheetName val="高枯損率単価表"/>
      <sheetName val="分類表"/>
      <sheetName val="立竹木（収穫樹） "/>
      <sheetName val="たんか"/>
      <sheetName val="立竹木（仮植）"/>
      <sheetName val="代価"/>
      <sheetName val="H15単価"/>
      <sheetName val="ﾄﾞﾗｺﾞﾝﾌﾙｰﾂ"/>
      <sheetName val="立竹木（収穫樹）  (2)"/>
      <sheetName val="立竹木(収穫樹)"/>
      <sheetName val="立竹木調査表"/>
      <sheetName val="入力ｼｰﾄ (立木)"/>
      <sheetName val="立木（横書式)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Main"/>
      <sheetName val="基本"/>
      <sheetName val="廃材運搬"/>
      <sheetName val="廃材処分"/>
      <sheetName val="廃材"/>
      <sheetName val="比較"/>
      <sheetName val="仕訳"/>
      <sheetName val="内訳"/>
      <sheetName val="統計"/>
      <sheetName val="集計"/>
      <sheetName val="仕訳【縦】"/>
      <sheetName val="内訳【縦】"/>
      <sheetName val="代価【縦】"/>
      <sheetName val="統計値【縦】"/>
      <sheetName val="集計【縦】"/>
      <sheetName val="足場"/>
      <sheetName val="土間"/>
      <sheetName val="【予備】"/>
      <sheetName val="ｺﾝｸﾘ"/>
      <sheetName val="屋根"/>
      <sheetName val="外床"/>
      <sheetName val="ＣＢ"/>
      <sheetName val="外壁"/>
      <sheetName val="外計算"/>
      <sheetName val="外天井"/>
      <sheetName val="外雑"/>
      <sheetName val="防水"/>
      <sheetName val="内床"/>
      <sheetName val="間仕切"/>
      <sheetName val="内壁"/>
      <sheetName val="内天井"/>
      <sheetName val="造作"/>
      <sheetName val="内計算"/>
      <sheetName val="内雑"/>
      <sheetName val="木建"/>
      <sheetName val="金建"/>
      <sheetName val="Page管理Sheet"/>
      <sheetName val="建具データ"/>
      <sheetName val="別表"/>
      <sheetName val="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島袋"/>
      <sheetName val="複合単価"/>
      <sheetName val="代価表"/>
      <sheetName val="数量計算"/>
      <sheetName val="代価表0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laroux"/>
      <sheetName val="代価表"/>
      <sheetName val="単価表"/>
      <sheetName val="数量計算"/>
      <sheetName val="特記仕様書１"/>
      <sheetName val="単価"/>
    </sheetNames>
    <sheetDataSet>
      <sheetData sheetId="0" refreshError="1"/>
      <sheetData sheetId="1" refreshError="1"/>
      <sheetData sheetId="2" refreshError="1"/>
      <sheetData sheetId="3">
        <row r="4">
          <cell r="I4">
            <v>1</v>
          </cell>
          <cell r="J4" t="str">
            <v>ﾊﾞｯｸﾎｳ掘削積込</v>
          </cell>
          <cell r="K4" t="str">
            <v>油圧式ｸﾛ-ﾗ型 0.6m3</v>
          </cell>
          <cell r="L4" t="str">
            <v>m3</v>
          </cell>
          <cell r="M4">
            <v>221</v>
          </cell>
        </row>
        <row r="32">
          <cell r="I32">
            <v>2</v>
          </cell>
          <cell r="J32" t="str">
            <v>盛土</v>
          </cell>
          <cell r="K32" t="str">
            <v>15t</v>
          </cell>
          <cell r="L32" t="str">
            <v>m3</v>
          </cell>
          <cell r="M32">
            <v>229</v>
          </cell>
        </row>
        <row r="62">
          <cell r="I62">
            <v>3</v>
          </cell>
          <cell r="J62" t="str">
            <v>床　堀</v>
          </cell>
          <cell r="K62" t="str">
            <v>油圧式ｸﾛ-ﾗ型 0.6m3</v>
          </cell>
          <cell r="L62" t="str">
            <v>m3</v>
          </cell>
          <cell r="M62">
            <v>304</v>
          </cell>
        </row>
        <row r="90">
          <cell r="I90">
            <v>4</v>
          </cell>
          <cell r="J90" t="str">
            <v>埋戻しＣ</v>
          </cell>
          <cell r="K90">
            <v>0</v>
          </cell>
          <cell r="L90" t="str">
            <v>m3</v>
          </cell>
          <cell r="M90">
            <v>1984</v>
          </cell>
        </row>
        <row r="120">
          <cell r="I120">
            <v>5</v>
          </cell>
          <cell r="J120" t="str">
            <v>埋戻し Ｄ</v>
          </cell>
          <cell r="K120" t="str">
            <v>m3</v>
          </cell>
          <cell r="L120" t="str">
            <v>m3</v>
          </cell>
          <cell r="M120">
            <v>3198</v>
          </cell>
        </row>
        <row r="148">
          <cell r="I148">
            <v>6</v>
          </cell>
          <cell r="J148" t="str">
            <v>ﾀﾝﾊﾟ締固め</v>
          </cell>
          <cell r="K148" t="str">
            <v>60～100kg</v>
          </cell>
          <cell r="L148" t="str">
            <v>m3</v>
          </cell>
          <cell r="M148">
            <v>1547</v>
          </cell>
        </row>
        <row r="178">
          <cell r="I178">
            <v>7</v>
          </cell>
          <cell r="J178" t="str">
            <v>残土処理</v>
          </cell>
          <cell r="K178" t="str">
            <v>油圧式ｸﾛ-ﾗ型 0.6m3</v>
          </cell>
          <cell r="L178" t="str">
            <v>m3</v>
          </cell>
          <cell r="M178">
            <v>513</v>
          </cell>
        </row>
        <row r="206">
          <cell r="I206">
            <v>8</v>
          </cell>
          <cell r="J206" t="str">
            <v>基礎砕石工</v>
          </cell>
          <cell r="K206" t="str">
            <v>t=10cm</v>
          </cell>
          <cell r="L206" t="str">
            <v>m2</v>
          </cell>
          <cell r="M206">
            <v>1353</v>
          </cell>
        </row>
        <row r="236">
          <cell r="I236">
            <v>9</v>
          </cell>
          <cell r="J236" t="str">
            <v>基礎栗石工</v>
          </cell>
          <cell r="K236" t="str">
            <v>t=20cm</v>
          </cell>
          <cell r="L236" t="str">
            <v>m2</v>
          </cell>
          <cell r="M236">
            <v>1777</v>
          </cell>
        </row>
        <row r="264">
          <cell r="I264">
            <v>10</v>
          </cell>
          <cell r="J264" t="str">
            <v>均しコンクリ－ト</v>
          </cell>
          <cell r="K264" t="str">
            <v>16-20-8</v>
          </cell>
          <cell r="L264" t="str">
            <v>m3</v>
          </cell>
          <cell r="M264">
            <v>20990</v>
          </cell>
        </row>
        <row r="279">
          <cell r="I279">
            <v>70342</v>
          </cell>
        </row>
        <row r="280">
          <cell r="I280">
            <v>0.04</v>
          </cell>
        </row>
        <row r="294">
          <cell r="I294">
            <v>11</v>
          </cell>
          <cell r="J294" t="str">
            <v>ｺﾝｸﾘｰﾄﾎﾟﾝﾌﾟ車打設</v>
          </cell>
          <cell r="K294">
            <v>0</v>
          </cell>
          <cell r="L294" t="str">
            <v>m3</v>
          </cell>
          <cell r="M294">
            <v>19670</v>
          </cell>
        </row>
        <row r="313">
          <cell r="I313">
            <v>47823</v>
          </cell>
        </row>
        <row r="314">
          <cell r="I314">
            <v>0.01</v>
          </cell>
        </row>
        <row r="322">
          <cell r="I322">
            <v>12</v>
          </cell>
          <cell r="J322" t="str">
            <v>ｺﾝｸﾘｰﾄﾎﾟﾝﾌﾟ車回送費</v>
          </cell>
          <cell r="K322" t="str">
            <v>ﾌﾞｰﾑ式90～110m3/h</v>
          </cell>
          <cell r="L322" t="str">
            <v>日</v>
          </cell>
          <cell r="M322">
            <v>21750</v>
          </cell>
        </row>
        <row r="351">
          <cell r="K351">
            <v>0</v>
          </cell>
        </row>
        <row r="352">
          <cell r="I352">
            <v>13</v>
          </cell>
          <cell r="J352" t="str">
            <v>生コン人力投入打設</v>
          </cell>
          <cell r="K352" t="str">
            <v>鉄筋21-8-20</v>
          </cell>
          <cell r="L352" t="str">
            <v>m3</v>
          </cell>
          <cell r="M352">
            <v>21618</v>
          </cell>
        </row>
        <row r="380">
          <cell r="I380">
            <v>14</v>
          </cell>
          <cell r="J380" t="str">
            <v>均し型枠</v>
          </cell>
          <cell r="K380">
            <v>0</v>
          </cell>
          <cell r="L380" t="str">
            <v>m2</v>
          </cell>
          <cell r="M380">
            <v>4990</v>
          </cell>
        </row>
        <row r="410">
          <cell r="I410">
            <v>15</v>
          </cell>
          <cell r="J410" t="str">
            <v>型枠工</v>
          </cell>
          <cell r="K410" t="str">
            <v>鉄筋4m以上</v>
          </cell>
          <cell r="L410" t="str">
            <v>m2</v>
          </cell>
          <cell r="M410">
            <v>14320</v>
          </cell>
        </row>
        <row r="438">
          <cell r="I438">
            <v>16</v>
          </cell>
          <cell r="J438" t="str">
            <v>型枠工</v>
          </cell>
          <cell r="K438" t="str">
            <v>鉄筋4m未満</v>
          </cell>
          <cell r="L438" t="str">
            <v>m2</v>
          </cell>
          <cell r="M438">
            <v>13820</v>
          </cell>
        </row>
        <row r="468">
          <cell r="I468">
            <v>17</v>
          </cell>
          <cell r="J468" t="str">
            <v>足場工（枠組）</v>
          </cell>
          <cell r="K468" t="str">
            <v>鉄筋4m以上</v>
          </cell>
          <cell r="L468" t="str">
            <v>掛m2</v>
          </cell>
          <cell r="M468">
            <v>3640</v>
          </cell>
        </row>
        <row r="496">
          <cell r="I496">
            <v>18</v>
          </cell>
          <cell r="J496" t="str">
            <v>鉄筋加工組立</v>
          </cell>
          <cell r="K496" t="str">
            <v>D13</v>
          </cell>
          <cell r="L496" t="str">
            <v>kg</v>
          </cell>
          <cell r="M496">
            <v>112</v>
          </cell>
        </row>
        <row r="526">
          <cell r="I526">
            <v>19</v>
          </cell>
          <cell r="J526" t="str">
            <v>鉄筋加工組立</v>
          </cell>
          <cell r="K526" t="str">
            <v>D16</v>
          </cell>
          <cell r="L526" t="str">
            <v>kg</v>
          </cell>
          <cell r="M526">
            <v>110</v>
          </cell>
        </row>
        <row r="554">
          <cell r="I554">
            <v>20</v>
          </cell>
          <cell r="J554" t="str">
            <v>鉄筋加工組立</v>
          </cell>
          <cell r="K554" t="str">
            <v>D25</v>
          </cell>
          <cell r="L554" t="str">
            <v>kg</v>
          </cell>
          <cell r="M554">
            <v>110</v>
          </cell>
        </row>
        <row r="584">
          <cell r="I584">
            <v>21</v>
          </cell>
          <cell r="J584" t="str">
            <v>時計設置工</v>
          </cell>
          <cell r="K584">
            <v>0</v>
          </cell>
          <cell r="L584" t="str">
            <v>式</v>
          </cell>
          <cell r="M584">
            <v>450000</v>
          </cell>
        </row>
        <row r="612">
          <cell r="I612">
            <v>22</v>
          </cell>
          <cell r="J612" t="str">
            <v>石張工</v>
          </cell>
          <cell r="K612" t="str">
            <v>御影石</v>
          </cell>
          <cell r="L612" t="str">
            <v>式</v>
          </cell>
          <cell r="M612">
            <v>7199000</v>
          </cell>
        </row>
        <row r="641">
          <cell r="J641" t="str">
            <v>名　称</v>
          </cell>
          <cell r="K641" t="str">
            <v>規　格</v>
          </cell>
          <cell r="L641" t="str">
            <v>単位</v>
          </cell>
          <cell r="M641" t="str">
            <v>金　額</v>
          </cell>
          <cell r="N641" t="str">
            <v>摘　要</v>
          </cell>
        </row>
        <row r="642">
          <cell r="I642">
            <v>23</v>
          </cell>
          <cell r="J642" t="str">
            <v>時計塔排水工</v>
          </cell>
          <cell r="K642">
            <v>0</v>
          </cell>
          <cell r="L642" t="str">
            <v>式</v>
          </cell>
          <cell r="M642">
            <v>16719</v>
          </cell>
        </row>
        <row r="670">
          <cell r="I670">
            <v>24</v>
          </cell>
          <cell r="J670">
            <v>0</v>
          </cell>
          <cell r="K670">
            <v>0</v>
          </cell>
          <cell r="L670" t="str">
            <v>m2</v>
          </cell>
          <cell r="M670">
            <v>0</v>
          </cell>
        </row>
        <row r="700">
          <cell r="I700">
            <v>25</v>
          </cell>
          <cell r="J700" t="str">
            <v>均し型枠</v>
          </cell>
          <cell r="K700">
            <v>0</v>
          </cell>
          <cell r="L700" t="str">
            <v>m2</v>
          </cell>
          <cell r="M700">
            <v>4989.7</v>
          </cell>
        </row>
        <row r="728">
          <cell r="I728">
            <v>26</v>
          </cell>
          <cell r="J728" t="str">
            <v>鉄筋</v>
          </cell>
          <cell r="K728" t="str">
            <v>D13</v>
          </cell>
          <cell r="L728" t="str">
            <v>kg</v>
          </cell>
          <cell r="M728">
            <v>123</v>
          </cell>
        </row>
        <row r="758">
          <cell r="I758">
            <v>27</v>
          </cell>
          <cell r="J758" t="str">
            <v>伸縮目地</v>
          </cell>
          <cell r="K758" t="str">
            <v>エラスタイト</v>
          </cell>
          <cell r="L758" t="str">
            <v>ｍ2</v>
          </cell>
          <cell r="M758">
            <v>2008</v>
          </cell>
        </row>
        <row r="786">
          <cell r="I786">
            <v>28</v>
          </cell>
          <cell r="J786" t="str">
            <v>硬質塩化ﾋﾞﾆｰﾙ管布設</v>
          </cell>
          <cell r="K786" t="str">
            <v>φ250</v>
          </cell>
          <cell r="L786" t="str">
            <v>ｍ</v>
          </cell>
          <cell r="M786">
            <v>6148</v>
          </cell>
        </row>
        <row r="816">
          <cell r="I816">
            <v>29</v>
          </cell>
          <cell r="J816" t="str">
            <v>硬質塩化ﾋﾞﾆｰﾙ管布設</v>
          </cell>
          <cell r="K816" t="str">
            <v xml:space="preserve"> φ150</v>
          </cell>
          <cell r="L816" t="str">
            <v>ｍ</v>
          </cell>
          <cell r="M816">
            <v>3440</v>
          </cell>
        </row>
        <row r="844">
          <cell r="I844">
            <v>30</v>
          </cell>
          <cell r="J844" t="str">
            <v>網状管敷設</v>
          </cell>
          <cell r="K844" t="str">
            <v>φ200</v>
          </cell>
          <cell r="L844" t="str">
            <v>m</v>
          </cell>
          <cell r="M844">
            <v>3370</v>
          </cell>
        </row>
        <row r="874">
          <cell r="I874">
            <v>31</v>
          </cell>
          <cell r="J874" t="str">
            <v>フィルタ－材敷設</v>
          </cell>
          <cell r="K874" t="str">
            <v>砂</v>
          </cell>
          <cell r="L874" t="str">
            <v>m3</v>
          </cell>
          <cell r="M874">
            <v>7549</v>
          </cell>
        </row>
        <row r="902">
          <cell r="I902">
            <v>32</v>
          </cell>
          <cell r="J902" t="str">
            <v>石張付け（床）</v>
          </cell>
          <cell r="K902" t="str">
            <v>方形</v>
          </cell>
          <cell r="L902" t="str">
            <v>m2</v>
          </cell>
          <cell r="M902">
            <v>25477</v>
          </cell>
        </row>
        <row r="932">
          <cell r="I932">
            <v>33</v>
          </cell>
          <cell r="J932" t="str">
            <v>雑石練石積み</v>
          </cell>
          <cell r="K932" t="str">
            <v>控え350</v>
          </cell>
          <cell r="L932" t="str">
            <v>m2</v>
          </cell>
          <cell r="M932">
            <v>14573</v>
          </cell>
        </row>
        <row r="960">
          <cell r="I960">
            <v>34</v>
          </cell>
          <cell r="J960" t="str">
            <v>胴込裏込ｺﾝｸﾘ-ﾄ</v>
          </cell>
          <cell r="K960" t="str">
            <v>18-40-8</v>
          </cell>
          <cell r="L960" t="str">
            <v>m3</v>
          </cell>
          <cell r="M960">
            <v>24868</v>
          </cell>
        </row>
        <row r="990">
          <cell r="I990">
            <v>35</v>
          </cell>
          <cell r="J990" t="str">
            <v>裏込砕石工</v>
          </cell>
          <cell r="K990" t="str">
            <v>再生ｸﾗｯｼｬ-</v>
          </cell>
          <cell r="L990" t="str">
            <v>m3</v>
          </cell>
          <cell r="M990">
            <v>8421</v>
          </cell>
        </row>
        <row r="1018">
          <cell r="I1018">
            <v>36</v>
          </cell>
          <cell r="J1018" t="str">
            <v>吸出防止材</v>
          </cell>
          <cell r="K1018" t="str">
            <v>ｽﾃﾗｼ-ﾄ</v>
          </cell>
          <cell r="L1018" t="str">
            <v>m2</v>
          </cell>
          <cell r="M1018">
            <v>740</v>
          </cell>
        </row>
        <row r="1048">
          <cell r="I1048">
            <v>37</v>
          </cell>
          <cell r="J1048" t="str">
            <v>砂埋戻し</v>
          </cell>
          <cell r="K1048" t="str">
            <v>（人力）</v>
          </cell>
          <cell r="L1048" t="str">
            <v>m3</v>
          </cell>
          <cell r="M1048">
            <v>7028</v>
          </cell>
        </row>
        <row r="1076">
          <cell r="I1076">
            <v>38</v>
          </cell>
          <cell r="J1076" t="str">
            <v>床堀</v>
          </cell>
          <cell r="K1076" t="str">
            <v>BH 0.60ｍ3</v>
          </cell>
          <cell r="L1076" t="str">
            <v>m3</v>
          </cell>
          <cell r="M1076">
            <v>351</v>
          </cell>
        </row>
        <row r="1106">
          <cell r="I1106">
            <v>39</v>
          </cell>
          <cell r="J1106" t="str">
            <v>客土</v>
          </cell>
          <cell r="K1106" t="str">
            <v>L=0.3Km</v>
          </cell>
          <cell r="L1106" t="str">
            <v>m3</v>
          </cell>
          <cell r="M1106">
            <v>584</v>
          </cell>
        </row>
        <row r="1134">
          <cell r="I1134">
            <v>40</v>
          </cell>
          <cell r="J1134" t="str">
            <v>乳剤散布</v>
          </cell>
          <cell r="K1134" t="str">
            <v>EMNｺ-ﾄ</v>
          </cell>
          <cell r="L1134" t="str">
            <v>m2</v>
          </cell>
          <cell r="M1134">
            <v>316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特記仕様書１"/>
      <sheetName val="設計書鏡"/>
      <sheetName val="内訳表"/>
      <sheetName val="数量計算"/>
      <sheetName val="単価表(設)"/>
      <sheetName val="代価表"/>
      <sheetName val="路線測量内訳"/>
      <sheetName val="用地測量内訳"/>
      <sheetName val="単価"/>
      <sheetName val="単価表(測)"/>
      <sheetName val="単価表(用)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>
        <row r="2">
          <cell r="Q2">
            <v>11</v>
          </cell>
          <cell r="R2" t="str">
            <v>３級基準点測量</v>
          </cell>
          <cell r="T2" t="str">
            <v>点</v>
          </cell>
          <cell r="U2">
            <v>97647.3</v>
          </cell>
          <cell r="V2" t="str">
            <v>平地,耕地</v>
          </cell>
        </row>
        <row r="40">
          <cell r="Q40">
            <v>12</v>
          </cell>
          <cell r="R40" t="str">
            <v>４級基準点測量</v>
          </cell>
          <cell r="S40" t="str">
            <v>結合多角方式</v>
          </cell>
          <cell r="T40" t="str">
            <v>点</v>
          </cell>
          <cell r="U40">
            <v>22937.1</v>
          </cell>
          <cell r="V40" t="str">
            <v>平地,耕地</v>
          </cell>
        </row>
        <row r="77">
          <cell r="R77" t="str">
            <v>名　称</v>
          </cell>
          <cell r="S77" t="str">
            <v>規　格</v>
          </cell>
          <cell r="T77" t="str">
            <v>単位</v>
          </cell>
          <cell r="U77" t="str">
            <v>金　額</v>
          </cell>
          <cell r="V77" t="str">
            <v>摘　要</v>
          </cell>
        </row>
        <row r="78">
          <cell r="Q78">
            <v>13</v>
          </cell>
          <cell r="R78" t="str">
            <v>３級,４級基準点埋設</v>
          </cell>
          <cell r="T78" t="str">
            <v>点</v>
          </cell>
          <cell r="U78" t="e">
            <v>#N/A</v>
          </cell>
          <cell r="V78" t="str">
            <v>道路外,平地,耕地</v>
          </cell>
        </row>
        <row r="116">
          <cell r="Q116">
            <v>14</v>
          </cell>
          <cell r="R116" t="str">
            <v>３級水準測量</v>
          </cell>
          <cell r="S116">
            <v>0</v>
          </cell>
          <cell r="T116" t="str">
            <v>㎞</v>
          </cell>
          <cell r="U116">
            <v>49259.8</v>
          </cell>
          <cell r="V116" t="str">
            <v>道路上,平地,耕地</v>
          </cell>
        </row>
        <row r="154">
          <cell r="Q154">
            <v>15</v>
          </cell>
          <cell r="R154" t="str">
            <v>４級水準測量</v>
          </cell>
          <cell r="S154">
            <v>0</v>
          </cell>
          <cell r="T154" t="str">
            <v>㎞</v>
          </cell>
          <cell r="U154">
            <v>36724.199999999997</v>
          </cell>
          <cell r="V154" t="str">
            <v>道路上,平地,耕地</v>
          </cell>
        </row>
        <row r="192">
          <cell r="Q192">
            <v>16</v>
          </cell>
          <cell r="R192" t="str">
            <v>簡易水準測量</v>
          </cell>
          <cell r="S192">
            <v>0</v>
          </cell>
          <cell r="T192" t="str">
            <v>㎞</v>
          </cell>
          <cell r="U192">
            <v>21184.400000000001</v>
          </cell>
          <cell r="V192" t="str">
            <v>道路上,平地,耕地</v>
          </cell>
        </row>
        <row r="230">
          <cell r="Q230">
            <v>17</v>
          </cell>
          <cell r="R230" t="str">
            <v>平　板　測　量</v>
          </cell>
          <cell r="S230" t="str">
            <v>縮尺1/500</v>
          </cell>
          <cell r="T230" t="str">
            <v>ha</v>
          </cell>
          <cell r="U230">
            <v>96915.199999999997</v>
          </cell>
          <cell r="V230" t="str">
            <v>平地,耕地</v>
          </cell>
        </row>
        <row r="268">
          <cell r="Q268">
            <v>18</v>
          </cell>
          <cell r="R268" t="str">
            <v>踏　査　選　点</v>
          </cell>
          <cell r="T268" t="str">
            <v>㎞</v>
          </cell>
          <cell r="U268">
            <v>73831.100000000006</v>
          </cell>
          <cell r="V268" t="str">
            <v>平地,耕地</v>
          </cell>
        </row>
        <row r="306">
          <cell r="Q306">
            <v>19</v>
          </cell>
          <cell r="R306" t="str">
            <v>線　形　決　定</v>
          </cell>
          <cell r="T306" t="str">
            <v>㎞</v>
          </cell>
          <cell r="U306">
            <v>102231</v>
          </cell>
          <cell r="V306" t="str">
            <v>平地,耕地</v>
          </cell>
        </row>
        <row r="344">
          <cell r="Q344">
            <v>20</v>
          </cell>
          <cell r="R344" t="str">
            <v>Ｉ Ｐ 設 置 測 量</v>
          </cell>
          <cell r="T344" t="str">
            <v>㎞</v>
          </cell>
          <cell r="U344">
            <v>131316.79999999999</v>
          </cell>
          <cell r="V344" t="str">
            <v>平地,耕地</v>
          </cell>
        </row>
        <row r="382">
          <cell r="Q382">
            <v>21</v>
          </cell>
          <cell r="R382" t="str">
            <v>中 心 線 測 量</v>
          </cell>
          <cell r="T382" t="str">
            <v>㎞</v>
          </cell>
          <cell r="U382">
            <v>282196.89</v>
          </cell>
          <cell r="V382" t="str">
            <v>平地,耕地</v>
          </cell>
        </row>
        <row r="420">
          <cell r="Q420">
            <v>22</v>
          </cell>
          <cell r="R420" t="str">
            <v>縦　断　測　量</v>
          </cell>
          <cell r="T420" t="str">
            <v>㎞</v>
          </cell>
          <cell r="U420">
            <v>157890.29999999999</v>
          </cell>
          <cell r="V420" t="str">
            <v>平地,耕地</v>
          </cell>
        </row>
        <row r="458">
          <cell r="Q458">
            <v>23</v>
          </cell>
          <cell r="R458" t="str">
            <v>横　断　測　量</v>
          </cell>
          <cell r="T458" t="str">
            <v>㎞</v>
          </cell>
          <cell r="U458">
            <v>483928.8</v>
          </cell>
          <cell r="V458" t="str">
            <v>平地,耕地</v>
          </cell>
        </row>
        <row r="496">
          <cell r="Q496">
            <v>24</v>
          </cell>
          <cell r="R496" t="str">
            <v>用地幅杭設置測量</v>
          </cell>
          <cell r="T496" t="str">
            <v>㎞</v>
          </cell>
          <cell r="U496">
            <v>173579.34999999998</v>
          </cell>
          <cell r="V496" t="str">
            <v>平地,耕地</v>
          </cell>
        </row>
        <row r="534">
          <cell r="Q534">
            <v>25</v>
          </cell>
          <cell r="R534" t="str">
            <v>用地幅杭点間測量</v>
          </cell>
          <cell r="T534" t="str">
            <v>㎞</v>
          </cell>
          <cell r="U534">
            <v>155505.5</v>
          </cell>
          <cell r="V534" t="str">
            <v>平地,耕地</v>
          </cell>
        </row>
        <row r="572">
          <cell r="Q572">
            <v>26</v>
          </cell>
          <cell r="R572" t="str">
            <v>伐　　　採</v>
          </cell>
          <cell r="T572" t="str">
            <v>㎞</v>
          </cell>
          <cell r="U572">
            <v>119387.6</v>
          </cell>
          <cell r="V572" t="str">
            <v>平地,耕地</v>
          </cell>
        </row>
        <row r="610">
          <cell r="Q610">
            <v>27</v>
          </cell>
          <cell r="R610" t="str">
            <v>全　体　計　画</v>
          </cell>
          <cell r="T610" t="str">
            <v>㎞</v>
          </cell>
          <cell r="U610">
            <v>83325.8</v>
          </cell>
          <cell r="V610" t="str">
            <v>平地,耕地</v>
          </cell>
        </row>
      </sheetData>
      <sheetData sheetId="11" refreshError="1">
        <row r="2">
          <cell r="Q2">
            <v>11</v>
          </cell>
          <cell r="R2" t="str">
            <v>現　地　踏　査</v>
          </cell>
          <cell r="T2" t="str">
            <v>ha</v>
          </cell>
          <cell r="U2">
            <v>17913.099999999999</v>
          </cell>
          <cell r="V2" t="str">
            <v>平坦地 Ｂ</v>
          </cell>
        </row>
        <row r="40">
          <cell r="Q40">
            <v>12</v>
          </cell>
          <cell r="R40" t="str">
            <v>地 図 転 写</v>
          </cell>
          <cell r="S40">
            <v>0</v>
          </cell>
          <cell r="T40" t="str">
            <v xml:space="preserve">ha </v>
          </cell>
          <cell r="U40">
            <v>25677.8</v>
          </cell>
          <cell r="V40" t="str">
            <v>平坦地 Ｂ</v>
          </cell>
        </row>
        <row r="77">
          <cell r="R77" t="str">
            <v>名　称</v>
          </cell>
          <cell r="S77" t="str">
            <v>規　格</v>
          </cell>
          <cell r="T77" t="str">
            <v>単位</v>
          </cell>
          <cell r="U77" t="str">
            <v>金　額</v>
          </cell>
          <cell r="V77" t="str">
            <v>摘　要</v>
          </cell>
        </row>
        <row r="78">
          <cell r="Q78">
            <v>13</v>
          </cell>
          <cell r="R78" t="str">
            <v>土地登記簿調査</v>
          </cell>
          <cell r="T78" t="str">
            <v xml:space="preserve">ha </v>
          </cell>
          <cell r="U78">
            <v>34528.800000000003</v>
          </cell>
          <cell r="V78">
            <v>0</v>
          </cell>
        </row>
        <row r="116">
          <cell r="Q116">
            <v>14</v>
          </cell>
          <cell r="R116" t="str">
            <v>戸 籍 簿 調 査</v>
          </cell>
          <cell r="S116">
            <v>0</v>
          </cell>
          <cell r="T116" t="str">
            <v xml:space="preserve">ha </v>
          </cell>
          <cell r="U116">
            <v>37970.9</v>
          </cell>
          <cell r="V116">
            <v>0</v>
          </cell>
        </row>
        <row r="154">
          <cell r="Q154">
            <v>15</v>
          </cell>
          <cell r="R154" t="str">
            <v>計　画　準　備</v>
          </cell>
          <cell r="S154">
            <v>0</v>
          </cell>
          <cell r="T154" t="str">
            <v>業務</v>
          </cell>
          <cell r="U154">
            <v>48825</v>
          </cell>
          <cell r="V154">
            <v>0</v>
          </cell>
        </row>
        <row r="192">
          <cell r="Q192">
            <v>16</v>
          </cell>
          <cell r="R192" t="str">
            <v>境　界　確　認</v>
          </cell>
          <cell r="S192">
            <v>0</v>
          </cell>
          <cell r="T192" t="str">
            <v xml:space="preserve">ha </v>
          </cell>
          <cell r="U192">
            <v>246273.7</v>
          </cell>
          <cell r="V192">
            <v>0</v>
          </cell>
        </row>
        <row r="230">
          <cell r="Q230">
            <v>17</v>
          </cell>
          <cell r="R230" t="str">
            <v>境　界　測　量</v>
          </cell>
          <cell r="S230">
            <v>0</v>
          </cell>
          <cell r="T230" t="str">
            <v>ha</v>
          </cell>
          <cell r="U230">
            <v>262071.8</v>
          </cell>
          <cell r="V230" t="str">
            <v>、境界杭打設</v>
          </cell>
        </row>
        <row r="268">
          <cell r="Q268">
            <v>18</v>
          </cell>
          <cell r="R268" t="str">
            <v>実測平面図作成</v>
          </cell>
          <cell r="T268" t="str">
            <v xml:space="preserve">ha </v>
          </cell>
          <cell r="U268">
            <v>75568.3</v>
          </cell>
          <cell r="V268">
            <v>0</v>
          </cell>
        </row>
        <row r="306">
          <cell r="Q306">
            <v>19</v>
          </cell>
          <cell r="R306" t="str">
            <v>実測平面図写図作成</v>
          </cell>
          <cell r="T306" t="str">
            <v xml:space="preserve">ha </v>
          </cell>
          <cell r="U306">
            <v>36372</v>
          </cell>
          <cell r="V306">
            <v>0</v>
          </cell>
        </row>
        <row r="344">
          <cell r="Q344">
            <v>20</v>
          </cell>
          <cell r="R344" t="str">
            <v>面　積　計　算</v>
          </cell>
          <cell r="T344" t="str">
            <v xml:space="preserve">ha </v>
          </cell>
          <cell r="U344">
            <v>136064</v>
          </cell>
          <cell r="V344">
            <v>0</v>
          </cell>
        </row>
        <row r="382">
          <cell r="Q382">
            <v>21</v>
          </cell>
          <cell r="R382" t="str">
            <v>登記用図面作成</v>
          </cell>
          <cell r="T382" t="str">
            <v xml:space="preserve">ha </v>
          </cell>
          <cell r="U382">
            <v>83100</v>
          </cell>
          <cell r="V382">
            <v>0</v>
          </cell>
        </row>
        <row r="420">
          <cell r="Q420">
            <v>22</v>
          </cell>
          <cell r="R420" t="str">
            <v>土 地 調 書 作 成</v>
          </cell>
          <cell r="T420" t="str">
            <v xml:space="preserve">ha </v>
          </cell>
          <cell r="U420">
            <v>21629</v>
          </cell>
          <cell r="V420">
            <v>0</v>
          </cell>
        </row>
        <row r="458">
          <cell r="Q458">
            <v>23</v>
          </cell>
          <cell r="R458" t="str">
            <v>実測原図確認</v>
          </cell>
          <cell r="T458" t="str">
            <v xml:space="preserve">ha </v>
          </cell>
          <cell r="U458">
            <v>21483</v>
          </cell>
          <cell r="V458">
            <v>0</v>
          </cell>
        </row>
        <row r="496">
          <cell r="Q496">
            <v>24</v>
          </cell>
          <cell r="R496" t="str">
            <v>分筆登記資料収集整理</v>
          </cell>
          <cell r="T496" t="str">
            <v>件</v>
          </cell>
          <cell r="U496">
            <v>8850</v>
          </cell>
          <cell r="V496">
            <v>0</v>
          </cell>
        </row>
        <row r="534">
          <cell r="Q534">
            <v>25</v>
          </cell>
          <cell r="R534" t="str">
            <v>復　元　測　量</v>
          </cell>
          <cell r="T534" t="str">
            <v xml:space="preserve">ha </v>
          </cell>
          <cell r="U534">
            <v>195778</v>
          </cell>
          <cell r="V534">
            <v>0</v>
          </cell>
        </row>
        <row r="572">
          <cell r="Q572">
            <v>26</v>
          </cell>
          <cell r="R572" t="str">
            <v>永久境界杭埋設</v>
          </cell>
          <cell r="T572" t="str">
            <v>本</v>
          </cell>
          <cell r="U572">
            <v>0</v>
          </cell>
          <cell r="V572">
            <v>0</v>
          </cell>
        </row>
      </sheetData>
      <sheetData sheetId="12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</sheetNames>
    <sheetDataSet>
      <sheetData sheetId="0"/>
      <sheetData sheetId="1"/>
      <sheetData sheetId="2">
        <row r="1">
          <cell r="IG1">
            <v>44</v>
          </cell>
        </row>
        <row r="24">
          <cell r="BU24" t="str">
            <v>{LET BZ25,@CELLPOINTER("COL"):VALUE}~</v>
          </cell>
        </row>
        <row r="25">
          <cell r="BU25" t="str">
            <v>@DSUM(A$3..AC$</v>
          </cell>
        </row>
        <row r="26">
          <cell r="BU26" t="str">
            <v>68</v>
          </cell>
        </row>
        <row r="27">
          <cell r="BU27" t="str">
            <v>,</v>
          </cell>
        </row>
        <row r="28">
          <cell r="BU28" t="str">
            <v>27</v>
          </cell>
        </row>
        <row r="29">
          <cell r="BU29" t="str">
            <v>,BZ26..BZ27)~</v>
          </cell>
        </row>
        <row r="30">
          <cell r="BU30" t="str">
            <v>{R}{IF BZ25=28}{HOME}{QUIT}~</v>
          </cell>
        </row>
        <row r="31">
          <cell r="BU31" t="str">
            <v>{BRANCH LOOP}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特記仕様書"/>
      <sheetName val="委託業務費"/>
      <sheetName val="測量業務費内訳書"/>
      <sheetName val="CBR試験費"/>
      <sheetName val="設計業務費"/>
      <sheetName val="単価表(測) (番号有)"/>
      <sheetName val="農道直接人件費内訳表"/>
      <sheetName val="農村公園直接人件費内訳表"/>
      <sheetName val="設計協議"/>
      <sheetName val="数量一覧表"/>
      <sheetName val="内訳表"/>
      <sheetName val="単価表(測)"/>
      <sheetName val="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労務"/>
      <sheetName val="資材"/>
      <sheetName val="建築"/>
      <sheetName val="建築（準用単価・補正表）"/>
      <sheetName val="営繕17年10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数量拾い"/>
      <sheetName val="集計表"/>
      <sheetName val="機械複合単価"/>
      <sheetName val="数量拾い書"/>
      <sheetName val="電気複合単価"/>
      <sheetName val="内訳書A4"/>
      <sheetName val="仕訳書Ａ４"/>
      <sheetName val="内訳A4W"/>
      <sheetName val="代価表 (機械設備工事)"/>
      <sheetName val="______"/>
      <sheetName val="単価表(測)"/>
      <sheetName val="結果ｼｰﾄ"/>
      <sheetName val="当初諸経費"/>
      <sheetName val="建具廻-1"/>
      <sheetName val="本体"/>
      <sheetName val="単価15"/>
      <sheetName val="内訳書"/>
      <sheetName val="本工事費内訳"/>
      <sheetName val="（参考）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,明細一覧"/>
      <sheetName val="明細書"/>
      <sheetName val="代価表 (2)"/>
      <sheetName val="代価表"/>
      <sheetName val="数量集計"/>
      <sheetName val="ﾊﾟﾈﾙ損料日"/>
      <sheetName val="単価一覧,"/>
      <sheetName val="沖縄市水道単価"/>
      <sheetName val="沖縄市単価"/>
      <sheetName val="単価表"/>
      <sheetName val="数量計算書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土工 数量原本"/>
      <sheetName val="本工事費 "/>
      <sheetName val="単価一覧表  "/>
      <sheetName val="単価表"/>
      <sheetName val="代価一覧表 "/>
      <sheetName val="内訳表"/>
      <sheetName val="代価表"/>
      <sheetName val="数量総括表"/>
      <sheetName val="数量計算書"/>
      <sheetName val="土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費内訳"/>
      <sheetName val="仕訳"/>
      <sheetName val="仮設"/>
      <sheetName val="土工"/>
      <sheetName val="地業"/>
      <sheetName val="コンクリート"/>
      <sheetName val="型枠"/>
      <sheetName val="鉄筋"/>
      <sheetName val="鉄骨 (2)"/>
      <sheetName val="防水"/>
      <sheetName val="石"/>
      <sheetName val="タイル"/>
      <sheetName val="屋根"/>
      <sheetName val="金属"/>
      <sheetName val="左官"/>
      <sheetName val="建具"/>
      <sheetName val="ガラス"/>
      <sheetName val="塗装"/>
      <sheetName val="内外装"/>
      <sheetName val="雑"/>
      <sheetName val="代価"/>
      <sheetName val="二次製品"/>
      <sheetName val="構造代価"/>
      <sheetName val="見積比較"/>
      <sheetName val="物価比較"/>
      <sheetName val="運搬"/>
      <sheetName val="仮設柵代価"/>
      <sheetName val="機械複合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  <sheetName val="仕訳"/>
      <sheetName val="内訳"/>
      <sheetName val="数量"/>
      <sheetName val="ハツリ"/>
      <sheetName val="代価表"/>
      <sheetName val="代価"/>
      <sheetName val="数量計算B(1)"/>
      <sheetName val="仮設解体"/>
      <sheetName val="金建代価"/>
      <sheetName val="資材"/>
      <sheetName val="Sheet1"/>
      <sheetName val="機械複合単価"/>
      <sheetName val="内訳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01"/>
      <sheetName val="代価表02"/>
      <sheetName val="代価表03"/>
      <sheetName val="代価表04"/>
      <sheetName val="①"/>
      <sheetName val="代価一覧表"/>
      <sheetName val="代価表１"/>
      <sheetName val="代価表３"/>
      <sheetName val="代価表Ａ"/>
      <sheetName val="代価表５"/>
      <sheetName val="代価表７"/>
      <sheetName val="代価表８"/>
      <sheetName val="代価表９"/>
      <sheetName val="代価表１５"/>
      <sheetName val="代価表１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総括表"/>
      <sheetName val="明細表"/>
      <sheetName val="土工計算 (2)"/>
      <sheetName val="数量計算書 (2)"/>
      <sheetName val="数量計算書"/>
      <sheetName val="工事費計算書"/>
      <sheetName val="単価表"/>
      <sheetName val="代価表"/>
      <sheetName val="単価一覧表"/>
      <sheetName val="数量調書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補償金算定書再築"/>
      <sheetName val="補償金算定書除去"/>
      <sheetName val="補償金算定書改造"/>
      <sheetName val="補償金算定書曳家"/>
      <sheetName val="補償金算定仕訳書"/>
      <sheetName val="補償金算定仕訳書H13"/>
      <sheetName val="解体工事発生材価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緒言"/>
      <sheetName val="仕訳書"/>
      <sheetName val="内訳目次"/>
      <sheetName val="内訳＆集計"/>
      <sheetName val="共通仮設"/>
      <sheetName val="加算内訳"/>
      <sheetName val="加算内訳 (2)"/>
      <sheetName val="備品購入一覧"/>
      <sheetName val="備品購入一覧 (2)"/>
      <sheetName val="○内訳＆集計"/>
      <sheetName val="○備品購入一覧"/>
      <sheetName val="○仕訳書"/>
      <sheetName val="○共通仮設"/>
      <sheetName val="数量(書式原本）"/>
      <sheetName val="施設全体仕訳書"/>
      <sheetName val="ｺｱ施設仕訳書 "/>
      <sheetName val="施設全体内訳書 "/>
      <sheetName val="代価表"/>
      <sheetName val="仕訳"/>
      <sheetName val="内訳"/>
      <sheetName val="別紙内訳"/>
      <sheetName val="数量（仮設）"/>
      <sheetName val="数量（杭）"/>
      <sheetName val="数量（既製CB）"/>
      <sheetName val="数量（防水）"/>
      <sheetName val="数量（石）"/>
      <sheetName val="数量(ﾀｲﾙ）"/>
      <sheetName val="数量(木）"/>
      <sheetName val="数量(屋根・樋）"/>
      <sheetName val="数量(金属）"/>
      <sheetName val="数量(左官）"/>
      <sheetName val="数量（木製建具）"/>
      <sheetName val="数量（金属製建具）"/>
      <sheetName val="数量(ｶﾞﾗｽ）"/>
      <sheetName val="数量(塗装)"/>
      <sheetName val="数量(内外装)"/>
      <sheetName val="数量(仕上ﾕﾆｯﾄ)"/>
      <sheetName val="数量(その他)"/>
      <sheetName val="単価比較表"/>
      <sheetName val="三社見積比較表"/>
      <sheetName val="三社見積比較（備品）"/>
      <sheetName val="代価"/>
      <sheetName val="Sheet10"/>
    </sheetNames>
    <sheetDataSet>
      <sheetData sheetId="0" refreshError="1"/>
      <sheetData sheetId="1" refreshError="1"/>
      <sheetData sheetId="2" refreshError="1"/>
      <sheetData sheetId="3" refreshError="1">
        <row r="2">
          <cell r="E2" t="str">
            <v>Ｅ</v>
          </cell>
          <cell r="F2" t="str">
            <v>Ｆ</v>
          </cell>
          <cell r="G2" t="str">
            <v>Ｇ</v>
          </cell>
          <cell r="H2" t="str">
            <v>Ｈ</v>
          </cell>
          <cell r="I2" t="str">
            <v>Ｉ</v>
          </cell>
          <cell r="J2" t="str">
            <v>Ｊ</v>
          </cell>
          <cell r="K2" t="str">
            <v>Ｋ</v>
          </cell>
          <cell r="L2" t="str">
            <v>Ｌ</v>
          </cell>
          <cell r="M2" t="str">
            <v>Ｍ</v>
          </cell>
        </row>
        <row r="3">
          <cell r="E3">
            <v>18</v>
          </cell>
          <cell r="F3">
            <v>42</v>
          </cell>
          <cell r="G3">
            <v>42</v>
          </cell>
          <cell r="H3">
            <v>42</v>
          </cell>
        </row>
        <row r="4">
          <cell r="E4" t="str">
            <v>採用</v>
          </cell>
          <cell r="F4" t="str">
            <v>採用</v>
          </cell>
          <cell r="G4" t="str">
            <v>採用工種</v>
          </cell>
          <cell r="H4" t="str">
            <v>採用ｼｰﾄ</v>
          </cell>
          <cell r="I4" t="str">
            <v>採用工種</v>
          </cell>
          <cell r="J4" t="str">
            <v>採用ｼｰﾄ</v>
          </cell>
          <cell r="K4" t="str">
            <v>準備ｼｰﾄ</v>
          </cell>
          <cell r="L4" t="str">
            <v>採用</v>
          </cell>
          <cell r="M4" t="str">
            <v>準備ｼｰﾄ</v>
          </cell>
        </row>
        <row r="5">
          <cell r="E5" t="str">
            <v>工種順</v>
          </cell>
          <cell r="F5" t="str">
            <v>内訳書頁</v>
          </cell>
          <cell r="G5" t="str">
            <v>集計表頁</v>
          </cell>
          <cell r="H5" t="str">
            <v>内訳書頁</v>
          </cell>
          <cell r="I5" t="str">
            <v>選択入力欄</v>
          </cell>
          <cell r="J5" t="str">
            <v>選択入力欄</v>
          </cell>
          <cell r="K5" t="str">
            <v>印刷ﾍﾟｰｼﾞ</v>
          </cell>
          <cell r="L5" t="str">
            <v>工種</v>
          </cell>
          <cell r="M5" t="str">
            <v>内訳書名</v>
          </cell>
        </row>
        <row r="6">
          <cell r="E6">
            <v>1</v>
          </cell>
          <cell r="F6">
            <v>1</v>
          </cell>
          <cell r="G6" t="str">
            <v>P-01/42</v>
          </cell>
          <cell r="H6" t="str">
            <v>P-01/42</v>
          </cell>
          <cell r="I6">
            <v>1</v>
          </cell>
          <cell r="J6">
            <v>1</v>
          </cell>
          <cell r="K6">
            <v>1</v>
          </cell>
          <cell r="L6" t="str">
            <v>●</v>
          </cell>
          <cell r="M6" t="str">
            <v>直接仮設工事</v>
          </cell>
        </row>
        <row r="7">
          <cell r="E7">
            <v>0</v>
          </cell>
          <cell r="F7">
            <v>2</v>
          </cell>
          <cell r="G7" t="str">
            <v>P-02/42</v>
          </cell>
          <cell r="H7" t="str">
            <v>P-02/42</v>
          </cell>
          <cell r="I7" t="str">
            <v>入力不可</v>
          </cell>
          <cell r="J7">
            <v>1</v>
          </cell>
          <cell r="K7">
            <v>2</v>
          </cell>
          <cell r="L7" t="str">
            <v>○</v>
          </cell>
          <cell r="M7" t="str">
            <v>〃2</v>
          </cell>
        </row>
        <row r="8">
          <cell r="E8">
            <v>2</v>
          </cell>
          <cell r="F8">
            <v>3</v>
          </cell>
          <cell r="G8" t="str">
            <v>P-03/42</v>
          </cell>
          <cell r="H8" t="str">
            <v>P-03/42</v>
          </cell>
          <cell r="I8">
            <v>1</v>
          </cell>
          <cell r="J8">
            <v>1</v>
          </cell>
          <cell r="K8">
            <v>3</v>
          </cell>
          <cell r="L8" t="str">
            <v>●</v>
          </cell>
          <cell r="M8" t="str">
            <v>土工事</v>
          </cell>
        </row>
        <row r="9">
          <cell r="E9">
            <v>3</v>
          </cell>
          <cell r="F9">
            <v>4</v>
          </cell>
          <cell r="G9" t="str">
            <v>P-04/42</v>
          </cell>
          <cell r="H9" t="str">
            <v>P-04/42</v>
          </cell>
          <cell r="I9">
            <v>1</v>
          </cell>
          <cell r="J9">
            <v>1</v>
          </cell>
          <cell r="K9">
            <v>4</v>
          </cell>
          <cell r="L9" t="str">
            <v>●</v>
          </cell>
          <cell r="M9" t="str">
            <v>コンクリート工事</v>
          </cell>
        </row>
        <row r="10">
          <cell r="E10">
            <v>4</v>
          </cell>
          <cell r="F10">
            <v>5</v>
          </cell>
          <cell r="G10" t="str">
            <v>P-05/42</v>
          </cell>
          <cell r="H10" t="str">
            <v>P-05/42</v>
          </cell>
          <cell r="I10">
            <v>1</v>
          </cell>
          <cell r="J10">
            <v>1</v>
          </cell>
          <cell r="K10">
            <v>5</v>
          </cell>
          <cell r="L10" t="str">
            <v>●</v>
          </cell>
          <cell r="M10" t="str">
            <v>型枠工事</v>
          </cell>
        </row>
        <row r="11">
          <cell r="E11">
            <v>5</v>
          </cell>
          <cell r="F11">
            <v>6</v>
          </cell>
          <cell r="G11" t="str">
            <v>P-06/42</v>
          </cell>
          <cell r="H11" t="str">
            <v>P-06/42</v>
          </cell>
          <cell r="I11">
            <v>1</v>
          </cell>
          <cell r="J11">
            <v>1</v>
          </cell>
          <cell r="K11">
            <v>6</v>
          </cell>
          <cell r="L11" t="str">
            <v>●</v>
          </cell>
          <cell r="M11" t="str">
            <v>鉄筋工事</v>
          </cell>
        </row>
        <row r="12">
          <cell r="E12">
            <v>0</v>
          </cell>
          <cell r="F12">
            <v>0</v>
          </cell>
          <cell r="G12" t="str">
            <v>不採用</v>
          </cell>
          <cell r="H12" t="str">
            <v>不採用</v>
          </cell>
          <cell r="I12">
            <v>0</v>
          </cell>
          <cell r="J12">
            <v>0</v>
          </cell>
          <cell r="K12">
            <v>7</v>
          </cell>
          <cell r="L12">
            <v>0</v>
          </cell>
          <cell r="M12" t="str">
            <v>鉄骨工事</v>
          </cell>
        </row>
        <row r="13">
          <cell r="F13">
            <v>0</v>
          </cell>
          <cell r="G13" t="str">
            <v>不採用</v>
          </cell>
          <cell r="H13" t="str">
            <v>不採用</v>
          </cell>
          <cell r="I13" t="str">
            <v>入力不可</v>
          </cell>
          <cell r="J13">
            <v>8</v>
          </cell>
          <cell r="K13">
            <v>8</v>
          </cell>
          <cell r="L13">
            <v>0</v>
          </cell>
          <cell r="M13" t="str">
            <v>〃2</v>
          </cell>
        </row>
        <row r="14">
          <cell r="E14">
            <v>6</v>
          </cell>
          <cell r="F14">
            <v>7</v>
          </cell>
          <cell r="G14" t="str">
            <v>P-07/42</v>
          </cell>
          <cell r="H14" t="str">
            <v>P-07/42</v>
          </cell>
          <cell r="I14">
            <v>1</v>
          </cell>
          <cell r="J14">
            <v>1</v>
          </cell>
          <cell r="K14">
            <v>9</v>
          </cell>
          <cell r="L14" t="str">
            <v>●</v>
          </cell>
          <cell r="M14" t="str">
            <v>既製コンクリート工事</v>
          </cell>
        </row>
        <row r="15">
          <cell r="E15">
            <v>7</v>
          </cell>
          <cell r="F15">
            <v>8</v>
          </cell>
          <cell r="G15" t="str">
            <v>P-08/42</v>
          </cell>
          <cell r="H15" t="str">
            <v>P-08/42</v>
          </cell>
          <cell r="I15">
            <v>1</v>
          </cell>
          <cell r="J15">
            <v>1</v>
          </cell>
          <cell r="K15">
            <v>10</v>
          </cell>
          <cell r="L15" t="str">
            <v>●</v>
          </cell>
          <cell r="M15" t="str">
            <v>防水工事</v>
          </cell>
        </row>
        <row r="16">
          <cell r="E16">
            <v>0</v>
          </cell>
          <cell r="F16">
            <v>0</v>
          </cell>
          <cell r="G16" t="str">
            <v>不採用</v>
          </cell>
          <cell r="H16" t="str">
            <v>不採用</v>
          </cell>
          <cell r="I16">
            <v>0</v>
          </cell>
          <cell r="J16">
            <v>0</v>
          </cell>
          <cell r="K16">
            <v>11</v>
          </cell>
          <cell r="L16">
            <v>0</v>
          </cell>
          <cell r="M16" t="str">
            <v>屋根工事</v>
          </cell>
        </row>
        <row r="17">
          <cell r="E17">
            <v>8</v>
          </cell>
          <cell r="F17">
            <v>9</v>
          </cell>
          <cell r="G17" t="str">
            <v>P-09/42</v>
          </cell>
          <cell r="H17" t="str">
            <v>P-09/42</v>
          </cell>
          <cell r="I17">
            <v>1</v>
          </cell>
          <cell r="J17">
            <v>1</v>
          </cell>
          <cell r="K17">
            <v>12</v>
          </cell>
          <cell r="L17" t="str">
            <v>●</v>
          </cell>
          <cell r="M17" t="str">
            <v>石工事</v>
          </cell>
        </row>
        <row r="18">
          <cell r="E18">
            <v>9</v>
          </cell>
          <cell r="F18">
            <v>10</v>
          </cell>
          <cell r="G18" t="str">
            <v>P-10/42</v>
          </cell>
          <cell r="H18" t="str">
            <v>P-10/42</v>
          </cell>
          <cell r="I18">
            <v>1</v>
          </cell>
          <cell r="J18">
            <v>1</v>
          </cell>
          <cell r="K18">
            <v>13</v>
          </cell>
          <cell r="L18" t="str">
            <v>●</v>
          </cell>
          <cell r="M18" t="str">
            <v>タイル工事</v>
          </cell>
        </row>
        <row r="19">
          <cell r="E19">
            <v>10</v>
          </cell>
          <cell r="F19">
            <v>11</v>
          </cell>
          <cell r="G19" t="str">
            <v>P-11/42</v>
          </cell>
          <cell r="H19" t="str">
            <v>P-11/42</v>
          </cell>
          <cell r="I19">
            <v>1</v>
          </cell>
          <cell r="J19">
            <v>1</v>
          </cell>
          <cell r="K19">
            <v>14</v>
          </cell>
          <cell r="L19" t="str">
            <v>●</v>
          </cell>
          <cell r="M19" t="str">
            <v>木工事</v>
          </cell>
        </row>
        <row r="20">
          <cell r="F20">
            <v>12</v>
          </cell>
          <cell r="G20" t="str">
            <v>P-12/42</v>
          </cell>
          <cell r="H20" t="str">
            <v>P-12/42</v>
          </cell>
          <cell r="I20" t="str">
            <v>入力不可</v>
          </cell>
          <cell r="J20">
            <v>1</v>
          </cell>
          <cell r="K20">
            <v>15</v>
          </cell>
          <cell r="L20" t="str">
            <v>○</v>
          </cell>
          <cell r="M20" t="str">
            <v>〃2</v>
          </cell>
        </row>
        <row r="21">
          <cell r="E21">
            <v>11</v>
          </cell>
          <cell r="F21">
            <v>13</v>
          </cell>
          <cell r="G21" t="str">
            <v>P-13/42</v>
          </cell>
          <cell r="H21" t="str">
            <v>P-13/42</v>
          </cell>
          <cell r="I21">
            <v>1</v>
          </cell>
          <cell r="J21">
            <v>1</v>
          </cell>
          <cell r="K21">
            <v>16</v>
          </cell>
          <cell r="L21" t="str">
            <v>●</v>
          </cell>
          <cell r="M21" t="str">
            <v>金属工事</v>
          </cell>
        </row>
        <row r="22">
          <cell r="E22">
            <v>0</v>
          </cell>
          <cell r="F22">
            <v>14</v>
          </cell>
          <cell r="G22" t="str">
            <v>P-14/42</v>
          </cell>
          <cell r="H22" t="str">
            <v>P-14/42</v>
          </cell>
          <cell r="I22" t="str">
            <v>入力不可</v>
          </cell>
          <cell r="J22">
            <v>1</v>
          </cell>
          <cell r="K22">
            <v>17</v>
          </cell>
          <cell r="L22" t="str">
            <v>○</v>
          </cell>
          <cell r="M22" t="str">
            <v>〃2</v>
          </cell>
        </row>
        <row r="23">
          <cell r="F23">
            <v>15</v>
          </cell>
          <cell r="G23" t="str">
            <v>P-15/42</v>
          </cell>
          <cell r="H23" t="str">
            <v>P-15/42</v>
          </cell>
          <cell r="I23" t="str">
            <v>入力不可</v>
          </cell>
          <cell r="J23">
            <v>1</v>
          </cell>
          <cell r="K23">
            <v>18</v>
          </cell>
          <cell r="L23" t="str">
            <v>○</v>
          </cell>
          <cell r="M23" t="str">
            <v>〃3</v>
          </cell>
        </row>
        <row r="24">
          <cell r="F24">
            <v>16</v>
          </cell>
          <cell r="G24" t="str">
            <v>P-16/42</v>
          </cell>
          <cell r="H24" t="str">
            <v>P-16/42</v>
          </cell>
          <cell r="I24" t="str">
            <v>入力不可</v>
          </cell>
          <cell r="J24">
            <v>1</v>
          </cell>
          <cell r="K24">
            <v>19</v>
          </cell>
          <cell r="L24" t="str">
            <v>○</v>
          </cell>
          <cell r="M24" t="str">
            <v>〃4</v>
          </cell>
        </row>
        <row r="25">
          <cell r="E25">
            <v>12</v>
          </cell>
          <cell r="F25">
            <v>17</v>
          </cell>
          <cell r="G25" t="str">
            <v>P-17/42</v>
          </cell>
          <cell r="H25" t="str">
            <v>P-17/42</v>
          </cell>
          <cell r="I25">
            <v>1</v>
          </cell>
          <cell r="J25">
            <v>1</v>
          </cell>
          <cell r="K25">
            <v>20</v>
          </cell>
          <cell r="L25" t="str">
            <v>●</v>
          </cell>
          <cell r="M25" t="str">
            <v>左官工事</v>
          </cell>
        </row>
        <row r="26">
          <cell r="F26">
            <v>18</v>
          </cell>
          <cell r="G26" t="str">
            <v>P-18/42</v>
          </cell>
          <cell r="H26" t="str">
            <v>P-18/42</v>
          </cell>
          <cell r="I26" t="str">
            <v>入力不可</v>
          </cell>
          <cell r="J26">
            <v>1</v>
          </cell>
          <cell r="K26">
            <v>21</v>
          </cell>
          <cell r="L26" t="str">
            <v>○</v>
          </cell>
          <cell r="M26" t="str">
            <v>〃2</v>
          </cell>
        </row>
        <row r="27">
          <cell r="E27">
            <v>13</v>
          </cell>
          <cell r="F27">
            <v>19</v>
          </cell>
          <cell r="G27" t="str">
            <v>P-19/42</v>
          </cell>
          <cell r="H27" t="str">
            <v>P-19/42</v>
          </cell>
          <cell r="I27">
            <v>1</v>
          </cell>
          <cell r="J27">
            <v>1</v>
          </cell>
          <cell r="K27">
            <v>22</v>
          </cell>
          <cell r="L27" t="str">
            <v>●</v>
          </cell>
          <cell r="M27" t="str">
            <v>木製建具工事</v>
          </cell>
        </row>
        <row r="28">
          <cell r="F28">
            <v>20</v>
          </cell>
          <cell r="G28" t="str">
            <v>P-20/42</v>
          </cell>
          <cell r="H28" t="str">
            <v>P-20/42</v>
          </cell>
          <cell r="I28" t="str">
            <v>入力不可</v>
          </cell>
          <cell r="J28">
            <v>1</v>
          </cell>
          <cell r="K28">
            <v>23</v>
          </cell>
          <cell r="L28" t="str">
            <v>○</v>
          </cell>
          <cell r="M28" t="str">
            <v>〃2</v>
          </cell>
        </row>
        <row r="29">
          <cell r="E29">
            <v>0</v>
          </cell>
          <cell r="F29">
            <v>21</v>
          </cell>
          <cell r="G29" t="str">
            <v>P-21/42</v>
          </cell>
          <cell r="H29" t="str">
            <v>P-21/42</v>
          </cell>
          <cell r="I29" t="str">
            <v>入力不可</v>
          </cell>
          <cell r="J29">
            <v>1</v>
          </cell>
          <cell r="K29">
            <v>24</v>
          </cell>
          <cell r="L29" t="str">
            <v>○</v>
          </cell>
          <cell r="M29" t="str">
            <v>〃3</v>
          </cell>
        </row>
        <row r="30">
          <cell r="E30">
            <v>14</v>
          </cell>
          <cell r="F30">
            <v>22</v>
          </cell>
          <cell r="G30" t="str">
            <v>P-22/42</v>
          </cell>
          <cell r="H30" t="str">
            <v>P-22/42</v>
          </cell>
          <cell r="I30">
            <v>1</v>
          </cell>
          <cell r="J30">
            <v>1</v>
          </cell>
          <cell r="K30">
            <v>25</v>
          </cell>
          <cell r="L30" t="str">
            <v>●</v>
          </cell>
          <cell r="M30" t="str">
            <v>金属製建具工事</v>
          </cell>
        </row>
        <row r="31">
          <cell r="F31">
            <v>23</v>
          </cell>
          <cell r="G31" t="str">
            <v>P-23/42</v>
          </cell>
          <cell r="H31" t="str">
            <v>P-23/42</v>
          </cell>
          <cell r="I31" t="str">
            <v>入力不可</v>
          </cell>
          <cell r="J31">
            <v>1</v>
          </cell>
          <cell r="K31">
            <v>26</v>
          </cell>
          <cell r="L31" t="str">
            <v>○</v>
          </cell>
          <cell r="M31" t="str">
            <v>〃2</v>
          </cell>
        </row>
        <row r="32">
          <cell r="F32">
            <v>24</v>
          </cell>
          <cell r="G32" t="str">
            <v>P-24/42</v>
          </cell>
          <cell r="H32" t="str">
            <v>P-24/42</v>
          </cell>
          <cell r="I32" t="str">
            <v>入力不可</v>
          </cell>
          <cell r="J32">
            <v>1</v>
          </cell>
          <cell r="K32">
            <v>27</v>
          </cell>
          <cell r="L32" t="str">
            <v>○</v>
          </cell>
          <cell r="M32" t="str">
            <v>〃3</v>
          </cell>
        </row>
        <row r="33">
          <cell r="E33">
            <v>0</v>
          </cell>
          <cell r="F33">
            <v>25</v>
          </cell>
          <cell r="G33" t="str">
            <v>P-25/42</v>
          </cell>
          <cell r="H33" t="str">
            <v>P-25/42</v>
          </cell>
          <cell r="I33" t="str">
            <v>入力不可</v>
          </cell>
          <cell r="J33">
            <v>1</v>
          </cell>
          <cell r="K33">
            <v>28</v>
          </cell>
          <cell r="L33" t="str">
            <v>○</v>
          </cell>
          <cell r="M33" t="str">
            <v>〃4</v>
          </cell>
        </row>
        <row r="34">
          <cell r="E34">
            <v>0</v>
          </cell>
          <cell r="F34">
            <v>26</v>
          </cell>
          <cell r="G34" t="str">
            <v>P-26/42</v>
          </cell>
          <cell r="H34" t="str">
            <v>P-26/42</v>
          </cell>
          <cell r="I34" t="str">
            <v>入力不可</v>
          </cell>
          <cell r="J34">
            <v>1</v>
          </cell>
          <cell r="K34">
            <v>29</v>
          </cell>
          <cell r="L34" t="str">
            <v>○</v>
          </cell>
          <cell r="M34" t="str">
            <v>〃5</v>
          </cell>
        </row>
        <row r="35">
          <cell r="E35">
            <v>0</v>
          </cell>
          <cell r="F35">
            <v>27</v>
          </cell>
          <cell r="G35" t="str">
            <v>P-27/42</v>
          </cell>
          <cell r="H35" t="str">
            <v>P-27/42</v>
          </cell>
          <cell r="I35" t="str">
            <v>入力不可</v>
          </cell>
          <cell r="J35">
            <v>1</v>
          </cell>
          <cell r="K35">
            <v>30</v>
          </cell>
          <cell r="L35" t="str">
            <v>○</v>
          </cell>
          <cell r="M35" t="str">
            <v>〃6</v>
          </cell>
        </row>
        <row r="36">
          <cell r="F36">
            <v>28</v>
          </cell>
          <cell r="G36" t="str">
            <v>P-28/42</v>
          </cell>
          <cell r="H36" t="str">
            <v>P-28/42</v>
          </cell>
          <cell r="I36" t="str">
            <v>入力不可</v>
          </cell>
          <cell r="J36">
            <v>1</v>
          </cell>
          <cell r="K36">
            <v>31</v>
          </cell>
          <cell r="L36" t="str">
            <v>○</v>
          </cell>
          <cell r="M36" t="str">
            <v>〃7</v>
          </cell>
        </row>
        <row r="37">
          <cell r="E37">
            <v>0</v>
          </cell>
          <cell r="F37">
            <v>29</v>
          </cell>
          <cell r="G37" t="str">
            <v>P-29/42</v>
          </cell>
          <cell r="H37" t="str">
            <v>P-29/42</v>
          </cell>
          <cell r="I37" t="str">
            <v>入力不可</v>
          </cell>
          <cell r="J37">
            <v>1</v>
          </cell>
          <cell r="K37">
            <v>32</v>
          </cell>
          <cell r="L37" t="str">
            <v>○</v>
          </cell>
          <cell r="M37" t="str">
            <v>〃8</v>
          </cell>
        </row>
        <row r="38">
          <cell r="E38">
            <v>0</v>
          </cell>
          <cell r="F38">
            <v>0</v>
          </cell>
          <cell r="G38" t="str">
            <v>不採用</v>
          </cell>
          <cell r="H38" t="str">
            <v>不採用</v>
          </cell>
          <cell r="I38" t="str">
            <v>入力不可</v>
          </cell>
          <cell r="J38">
            <v>33</v>
          </cell>
          <cell r="K38">
            <v>33</v>
          </cell>
          <cell r="L38">
            <v>0</v>
          </cell>
        </row>
        <row r="39">
          <cell r="E39">
            <v>0</v>
          </cell>
          <cell r="F39">
            <v>0</v>
          </cell>
          <cell r="G39" t="str">
            <v>不採用</v>
          </cell>
          <cell r="H39" t="str">
            <v>不採用</v>
          </cell>
          <cell r="I39" t="str">
            <v>入力不可</v>
          </cell>
          <cell r="J39">
            <v>34</v>
          </cell>
          <cell r="K39">
            <v>34</v>
          </cell>
          <cell r="L39">
            <v>0</v>
          </cell>
        </row>
        <row r="40">
          <cell r="E40">
            <v>0</v>
          </cell>
          <cell r="F40">
            <v>0</v>
          </cell>
          <cell r="G40" t="str">
            <v>不採用</v>
          </cell>
          <cell r="H40" t="str">
            <v>不採用</v>
          </cell>
          <cell r="I40" t="str">
            <v>入力不可</v>
          </cell>
          <cell r="J40">
            <v>35</v>
          </cell>
          <cell r="K40">
            <v>35</v>
          </cell>
          <cell r="L40">
            <v>0</v>
          </cell>
        </row>
        <row r="41">
          <cell r="E41">
            <v>15</v>
          </cell>
          <cell r="F41">
            <v>30</v>
          </cell>
          <cell r="G41" t="str">
            <v>P-30/42</v>
          </cell>
          <cell r="H41" t="str">
            <v>P-30/42</v>
          </cell>
          <cell r="I41">
            <v>1</v>
          </cell>
          <cell r="J41">
            <v>1</v>
          </cell>
          <cell r="K41">
            <v>36</v>
          </cell>
          <cell r="L41" t="str">
            <v>●</v>
          </cell>
          <cell r="M41" t="str">
            <v>ガラス工事</v>
          </cell>
        </row>
        <row r="42">
          <cell r="E42">
            <v>16</v>
          </cell>
          <cell r="F42">
            <v>31</v>
          </cell>
          <cell r="G42" t="str">
            <v>P-31/42</v>
          </cell>
          <cell r="H42" t="str">
            <v>P-31/42</v>
          </cell>
          <cell r="I42">
            <v>1</v>
          </cell>
          <cell r="J42">
            <v>1</v>
          </cell>
          <cell r="K42">
            <v>37</v>
          </cell>
          <cell r="L42" t="str">
            <v>●</v>
          </cell>
          <cell r="M42" t="str">
            <v>塗装工事</v>
          </cell>
        </row>
        <row r="43">
          <cell r="E43">
            <v>17</v>
          </cell>
          <cell r="F43">
            <v>32</v>
          </cell>
          <cell r="G43" t="str">
            <v>P-32/42</v>
          </cell>
          <cell r="H43" t="str">
            <v>P-32/42</v>
          </cell>
          <cell r="I43">
            <v>1</v>
          </cell>
          <cell r="J43">
            <v>1</v>
          </cell>
          <cell r="K43">
            <v>38</v>
          </cell>
          <cell r="L43" t="str">
            <v>●</v>
          </cell>
          <cell r="M43" t="str">
            <v>内外装工事</v>
          </cell>
        </row>
        <row r="44">
          <cell r="F44">
            <v>33</v>
          </cell>
          <cell r="G44" t="str">
            <v>P-33/42</v>
          </cell>
          <cell r="H44" t="str">
            <v>P-33/42</v>
          </cell>
          <cell r="I44" t="str">
            <v>入力不可</v>
          </cell>
          <cell r="J44">
            <v>1</v>
          </cell>
          <cell r="K44">
            <v>39</v>
          </cell>
          <cell r="L44" t="str">
            <v>○</v>
          </cell>
          <cell r="M44" t="str">
            <v>〃</v>
          </cell>
        </row>
        <row r="45">
          <cell r="E45">
            <v>18</v>
          </cell>
          <cell r="F45">
            <v>34</v>
          </cell>
          <cell r="G45" t="str">
            <v>P-34/42</v>
          </cell>
          <cell r="H45" t="str">
            <v>P-34/42</v>
          </cell>
          <cell r="I45">
            <v>1</v>
          </cell>
          <cell r="J45">
            <v>1</v>
          </cell>
          <cell r="K45">
            <v>40</v>
          </cell>
          <cell r="L45" t="str">
            <v>●</v>
          </cell>
          <cell r="M45" t="str">
            <v>仕上ユニット工事</v>
          </cell>
        </row>
        <row r="46">
          <cell r="F46">
            <v>35</v>
          </cell>
          <cell r="G46" t="str">
            <v>P-35/42</v>
          </cell>
          <cell r="H46" t="str">
            <v>P-35/42</v>
          </cell>
          <cell r="I46" t="str">
            <v>入力不可</v>
          </cell>
          <cell r="J46">
            <v>1</v>
          </cell>
          <cell r="K46">
            <v>41</v>
          </cell>
          <cell r="L46" t="str">
            <v>○</v>
          </cell>
          <cell r="M46" t="str">
            <v>〃2</v>
          </cell>
        </row>
        <row r="47">
          <cell r="F47">
            <v>36</v>
          </cell>
          <cell r="G47" t="str">
            <v>P-36/42</v>
          </cell>
          <cell r="H47" t="str">
            <v>P-36/42</v>
          </cell>
          <cell r="I47" t="str">
            <v>入力不可</v>
          </cell>
          <cell r="J47">
            <v>1</v>
          </cell>
          <cell r="K47">
            <v>42</v>
          </cell>
          <cell r="L47" t="str">
            <v>○</v>
          </cell>
          <cell r="M47" t="str">
            <v>〃3</v>
          </cell>
        </row>
        <row r="48">
          <cell r="F48">
            <v>37</v>
          </cell>
          <cell r="G48" t="str">
            <v>P-37/42</v>
          </cell>
          <cell r="H48" t="str">
            <v>P-37/42</v>
          </cell>
          <cell r="I48" t="str">
            <v>入力不可</v>
          </cell>
          <cell r="J48">
            <v>1</v>
          </cell>
          <cell r="K48">
            <v>43</v>
          </cell>
          <cell r="L48" t="str">
            <v>○</v>
          </cell>
          <cell r="M48" t="str">
            <v>〃4</v>
          </cell>
        </row>
        <row r="49">
          <cell r="F49">
            <v>38</v>
          </cell>
          <cell r="G49" t="str">
            <v>P-38/42</v>
          </cell>
          <cell r="H49" t="str">
            <v>P-38/42</v>
          </cell>
          <cell r="I49" t="str">
            <v>入力不可</v>
          </cell>
          <cell r="J49">
            <v>1</v>
          </cell>
          <cell r="K49">
            <v>44</v>
          </cell>
          <cell r="L49" t="str">
            <v>○</v>
          </cell>
          <cell r="M49" t="str">
            <v>〃5</v>
          </cell>
        </row>
        <row r="50">
          <cell r="F50">
            <v>39</v>
          </cell>
          <cell r="G50" t="str">
            <v>P-39/42</v>
          </cell>
          <cell r="H50" t="str">
            <v>P-39/42</v>
          </cell>
          <cell r="I50" t="str">
            <v>入力不可</v>
          </cell>
          <cell r="J50">
            <v>1</v>
          </cell>
          <cell r="K50">
            <v>45</v>
          </cell>
          <cell r="L50" t="str">
            <v>○</v>
          </cell>
          <cell r="M50" t="str">
            <v>〃6</v>
          </cell>
        </row>
      </sheetData>
      <sheetData sheetId="4" refreshError="1">
        <row r="12">
          <cell r="P12">
            <v>1</v>
          </cell>
          <cell r="Q12" t="str">
            <v>数　量　集　計　表</v>
          </cell>
          <cell r="R12" t="str">
            <v>数　量　集　計　表</v>
          </cell>
          <cell r="S12" t="str">
            <v xml:space="preserve"> 訳</v>
          </cell>
          <cell r="T12" t="str">
            <v>内</v>
          </cell>
          <cell r="U12" t="str">
            <v>頁01</v>
          </cell>
          <cell r="V12" t="str">
            <v xml:space="preserve"> 訳</v>
          </cell>
          <cell r="W12" t="str">
            <v>書</v>
          </cell>
          <cell r="X12" t="str">
            <v>頁01</v>
          </cell>
          <cell r="Y12" t="str">
            <v>頁01</v>
          </cell>
          <cell r="Z12" t="str">
            <v>頁01</v>
          </cell>
          <cell r="AA12" t="str">
            <v>頁01</v>
          </cell>
          <cell r="AB12" t="str">
            <v>頁01</v>
          </cell>
          <cell r="AC12" t="str">
            <v>頁01</v>
          </cell>
          <cell r="AD12" t="str">
            <v>頁01</v>
          </cell>
          <cell r="AF12" t="str">
            <v>頁01</v>
          </cell>
        </row>
        <row r="14">
          <cell r="T14">
            <v>0</v>
          </cell>
          <cell r="U14" t="str">
            <v>宇栄原小学校（1工区建築）</v>
          </cell>
          <cell r="V14" t="str">
            <v>P-01/42</v>
          </cell>
          <cell r="W14" t="str">
            <v>宇栄原小学校（1工区建築）</v>
          </cell>
          <cell r="X14" t="str">
            <v>P-01/42</v>
          </cell>
          <cell r="Y14" t="str">
            <v>宇栄原小学校（1工区建築）</v>
          </cell>
          <cell r="Z14" t="str">
            <v>P-01/42</v>
          </cell>
          <cell r="AA14" t="str">
            <v>宇栄原小学校（1工区建築）</v>
          </cell>
          <cell r="AB14" t="str">
            <v>P-01/42</v>
          </cell>
          <cell r="AC14" t="str">
            <v>宇栄原小学校（1工区建築）</v>
          </cell>
          <cell r="AD14" t="str">
            <v>P-01/42</v>
          </cell>
          <cell r="AE14" t="str">
            <v>P-01/42</v>
          </cell>
        </row>
        <row r="16">
          <cell r="G16" t="str">
            <v>　　　　　　　　　　工　事　別</v>
          </cell>
          <cell r="H16" t="str">
            <v>計</v>
          </cell>
          <cell r="I16" t="str">
            <v>　実　施　工　事　費</v>
          </cell>
          <cell r="J16" t="str">
            <v>　　 対 象 経 費</v>
          </cell>
          <cell r="K16" t="str">
            <v>　　対 象 外 経 費</v>
          </cell>
          <cell r="L16" t="str">
            <v>計</v>
          </cell>
          <cell r="M16" t="str">
            <v>　実　施　工　事　費</v>
          </cell>
          <cell r="N16" t="str">
            <v>　　 対 象 経 費</v>
          </cell>
          <cell r="O16" t="str">
            <v>　　対 象 外 経 費</v>
          </cell>
          <cell r="P16" t="str">
            <v>計</v>
          </cell>
          <cell r="Q16" t="str">
            <v>　実　施　工　事　費</v>
          </cell>
          <cell r="R16" t="str">
            <v>　　 対 象 経 費</v>
          </cell>
          <cell r="S16" t="str">
            <v>計</v>
          </cell>
          <cell r="T16" t="str">
            <v>　実　施　工　事　費</v>
          </cell>
          <cell r="U16" t="str">
            <v>　　 対 象 経 費</v>
          </cell>
          <cell r="V16" t="str">
            <v>　実　施　工　事　費</v>
          </cell>
          <cell r="W16" t="str">
            <v>　　 対 象 経 費</v>
          </cell>
          <cell r="X16" t="str">
            <v>　　対 象 外 経 費</v>
          </cell>
          <cell r="Y16" t="str">
            <v>　　 対 象 経 費</v>
          </cell>
          <cell r="Z16" t="str">
            <v>　　対 象 外 経 費</v>
          </cell>
          <cell r="AA16" t="str">
            <v>　　 対 象 経 費</v>
          </cell>
          <cell r="AB16" t="str">
            <v>　　対 象 外 経 費</v>
          </cell>
          <cell r="AC16" t="str">
            <v>　　対 象 外 経 費</v>
          </cell>
        </row>
        <row r="18">
          <cell r="E18" t="str">
            <v>No</v>
          </cell>
          <cell r="F18" t="str">
            <v>名 称</v>
          </cell>
          <cell r="G18" t="str">
            <v>名 称</v>
          </cell>
          <cell r="H18" t="str">
            <v>頁</v>
          </cell>
          <cell r="I18" t="str">
            <v>参　照</v>
          </cell>
          <cell r="J18" t="str">
            <v>計算値</v>
          </cell>
          <cell r="K18" t="str">
            <v xml:space="preserve"> 　規 格</v>
          </cell>
          <cell r="L18" t="str">
            <v>単 位</v>
          </cell>
          <cell r="M18" t="str">
            <v>単 価</v>
          </cell>
          <cell r="N18" t="str">
            <v>金 額</v>
          </cell>
          <cell r="O18" t="str">
            <v xml:space="preserve">   　 備 考</v>
          </cell>
          <cell r="P18" t="str">
            <v>頁</v>
          </cell>
          <cell r="Q18" t="str">
            <v>金 額</v>
          </cell>
          <cell r="R18" t="str">
            <v>参　照</v>
          </cell>
          <cell r="S18" t="str">
            <v>計算値</v>
          </cell>
          <cell r="T18" t="str">
            <v>数 量</v>
          </cell>
          <cell r="U18" t="str">
            <v>単 位</v>
          </cell>
          <cell r="V18" t="str">
            <v>単 価</v>
          </cell>
          <cell r="W18" t="str">
            <v>金 額</v>
          </cell>
          <cell r="X18" t="str">
            <v xml:space="preserve">   　 備 考</v>
          </cell>
          <cell r="Y18" t="str">
            <v xml:space="preserve">   　 備 考</v>
          </cell>
          <cell r="Z18" t="str">
            <v>金 額</v>
          </cell>
          <cell r="AA18" t="str">
            <v>数 量</v>
          </cell>
          <cell r="AB18" t="str">
            <v>金 額</v>
          </cell>
          <cell r="AC18" t="str">
            <v>数 量</v>
          </cell>
          <cell r="AD18" t="str">
            <v>金 額</v>
          </cell>
          <cell r="AE18" t="str">
            <v>直接仮設の計</v>
          </cell>
          <cell r="AF18" t="str">
            <v>直接仮設の計</v>
          </cell>
        </row>
        <row r="19">
          <cell r="AF19" t="str">
            <v>↓↓↓</v>
          </cell>
        </row>
        <row r="20">
          <cell r="E20">
            <v>1</v>
          </cell>
          <cell r="F20" t="str">
            <v>直接仮設工事</v>
          </cell>
          <cell r="G20" t="str">
            <v>直接仮設工事</v>
          </cell>
          <cell r="H20">
            <v>23667462</v>
          </cell>
          <cell r="I20">
            <v>0</v>
          </cell>
          <cell r="J20">
            <v>23667462</v>
          </cell>
          <cell r="K20">
            <v>23667462</v>
          </cell>
          <cell r="L20">
            <v>0</v>
          </cell>
          <cell r="M20">
            <v>23667462</v>
          </cell>
          <cell r="N20">
            <v>23667462</v>
          </cell>
          <cell r="O20">
            <v>0</v>
          </cell>
          <cell r="P20">
            <v>23667462</v>
          </cell>
          <cell r="Q20">
            <v>23667462</v>
          </cell>
          <cell r="R20">
            <v>0</v>
          </cell>
          <cell r="S20">
            <v>23667462</v>
          </cell>
          <cell r="T20">
            <v>23667462</v>
          </cell>
          <cell r="U20">
            <v>0</v>
          </cell>
          <cell r="V20">
            <v>23667462</v>
          </cell>
          <cell r="W20">
            <v>23667462</v>
          </cell>
          <cell r="X20">
            <v>0</v>
          </cell>
          <cell r="Y20">
            <v>23667462</v>
          </cell>
          <cell r="Z20">
            <v>23667462</v>
          </cell>
          <cell r="AA20">
            <v>0</v>
          </cell>
          <cell r="AB20">
            <v>23667462</v>
          </cell>
          <cell r="AC20">
            <v>23667462</v>
          </cell>
          <cell r="AD20">
            <v>0</v>
          </cell>
          <cell r="AF20">
            <v>23667462</v>
          </cell>
          <cell r="AG20">
            <v>23667462</v>
          </cell>
          <cell r="AH20">
            <v>0</v>
          </cell>
        </row>
        <row r="22">
          <cell r="G22" t="str">
            <v>遣り方</v>
          </cell>
          <cell r="H22" t="str">
            <v>一般</v>
          </cell>
          <cell r="I22" t="str">
            <v>一般</v>
          </cell>
          <cell r="J22">
            <v>1820.36</v>
          </cell>
          <cell r="K22">
            <v>1820</v>
          </cell>
          <cell r="L22" t="str">
            <v>㎡</v>
          </cell>
          <cell r="M22">
            <v>410</v>
          </cell>
          <cell r="N22">
            <v>746200</v>
          </cell>
          <cell r="O22" t="str">
            <v>県営繕</v>
          </cell>
          <cell r="P22" t="str">
            <v>Ｐ-46</v>
          </cell>
          <cell r="Q22">
            <v>1820</v>
          </cell>
          <cell r="R22" t="str">
            <v>仮設集計より</v>
          </cell>
          <cell r="S22">
            <v>1820.36</v>
          </cell>
          <cell r="T22">
            <v>1820</v>
          </cell>
          <cell r="U22" t="str">
            <v>㎡</v>
          </cell>
          <cell r="V22">
            <v>410</v>
          </cell>
          <cell r="W22">
            <v>746200</v>
          </cell>
          <cell r="X22" t="str">
            <v>県営繕</v>
          </cell>
          <cell r="Y22" t="str">
            <v>県営繕</v>
          </cell>
          <cell r="Z22" t="str">
            <v>Ｐ-46</v>
          </cell>
          <cell r="AA22">
            <v>1820</v>
          </cell>
          <cell r="AB22">
            <v>746200</v>
          </cell>
          <cell r="AC22">
            <v>0</v>
          </cell>
          <cell r="AD22">
            <v>0</v>
          </cell>
        </row>
        <row r="24">
          <cell r="G24" t="str">
            <v>墨出し</v>
          </cell>
          <cell r="H24" t="str">
            <v>一般</v>
          </cell>
          <cell r="I24" t="str">
            <v>一般</v>
          </cell>
          <cell r="J24">
            <v>3564.04</v>
          </cell>
          <cell r="K24">
            <v>3564</v>
          </cell>
          <cell r="L24" t="str">
            <v>㎡</v>
          </cell>
          <cell r="M24">
            <v>1210</v>
          </cell>
          <cell r="N24">
            <v>4312440</v>
          </cell>
          <cell r="O24" t="str">
            <v>県営繕</v>
          </cell>
          <cell r="P24" t="str">
            <v>Ｐ-47</v>
          </cell>
          <cell r="Q24">
            <v>3564</v>
          </cell>
          <cell r="R24" t="str">
            <v>仮設集計より</v>
          </cell>
          <cell r="S24">
            <v>3564.04</v>
          </cell>
          <cell r="T24">
            <v>3564</v>
          </cell>
          <cell r="U24" t="str">
            <v>㎡</v>
          </cell>
          <cell r="V24">
            <v>1210</v>
          </cell>
          <cell r="W24">
            <v>4312440</v>
          </cell>
          <cell r="X24" t="str">
            <v>県営繕</v>
          </cell>
          <cell r="Y24" t="str">
            <v>県営繕</v>
          </cell>
          <cell r="Z24" t="str">
            <v>Ｐ-47</v>
          </cell>
          <cell r="AA24">
            <v>3564</v>
          </cell>
          <cell r="AB24">
            <v>4312440</v>
          </cell>
          <cell r="AC24">
            <v>0</v>
          </cell>
          <cell r="AD24">
            <v>0</v>
          </cell>
        </row>
        <row r="26">
          <cell r="G26" t="str">
            <v>養生</v>
          </cell>
          <cell r="H26" t="str">
            <v>一般</v>
          </cell>
          <cell r="I26" t="str">
            <v>一般</v>
          </cell>
          <cell r="J26">
            <v>3564.04</v>
          </cell>
          <cell r="K26">
            <v>3564</v>
          </cell>
          <cell r="L26" t="str">
            <v>㎡</v>
          </cell>
          <cell r="M26">
            <v>650</v>
          </cell>
          <cell r="N26">
            <v>2316600</v>
          </cell>
          <cell r="O26" t="str">
            <v>県営繕</v>
          </cell>
          <cell r="P26" t="str">
            <v>Ｐ-47</v>
          </cell>
          <cell r="Q26">
            <v>3564</v>
          </cell>
          <cell r="R26" t="str">
            <v>仮設集計より</v>
          </cell>
          <cell r="S26">
            <v>3564.04</v>
          </cell>
          <cell r="T26">
            <v>3564</v>
          </cell>
          <cell r="U26" t="str">
            <v>㎡</v>
          </cell>
          <cell r="V26">
            <v>650</v>
          </cell>
          <cell r="W26">
            <v>2316600</v>
          </cell>
          <cell r="X26" t="str">
            <v>県営繕</v>
          </cell>
          <cell r="Y26" t="str">
            <v>県営繕</v>
          </cell>
          <cell r="Z26" t="str">
            <v>Ｐ-47</v>
          </cell>
          <cell r="AA26">
            <v>3564</v>
          </cell>
          <cell r="AB26">
            <v>2316600</v>
          </cell>
          <cell r="AC26">
            <v>0</v>
          </cell>
          <cell r="AD26">
            <v>0</v>
          </cell>
        </row>
        <row r="28">
          <cell r="G28" t="str">
            <v>整理清掃跡片付け</v>
          </cell>
          <cell r="H28" t="str">
            <v>一般</v>
          </cell>
          <cell r="I28" t="str">
            <v>一般</v>
          </cell>
          <cell r="J28">
            <v>3564.04</v>
          </cell>
          <cell r="K28">
            <v>3564</v>
          </cell>
          <cell r="L28" t="str">
            <v>㎡</v>
          </cell>
          <cell r="M28">
            <v>2240</v>
          </cell>
          <cell r="N28">
            <v>7983360</v>
          </cell>
          <cell r="O28" t="str">
            <v>県営繕</v>
          </cell>
          <cell r="P28" t="str">
            <v>Ｐ-47</v>
          </cell>
          <cell r="Q28">
            <v>3564</v>
          </cell>
          <cell r="R28" t="str">
            <v>仮設集計より</v>
          </cell>
          <cell r="S28">
            <v>3564.04</v>
          </cell>
          <cell r="T28">
            <v>3564</v>
          </cell>
          <cell r="U28" t="str">
            <v>㎡</v>
          </cell>
          <cell r="V28">
            <v>2240</v>
          </cell>
          <cell r="W28">
            <v>7983360</v>
          </cell>
          <cell r="X28" t="str">
            <v>県営繕</v>
          </cell>
          <cell r="Y28" t="str">
            <v>県営繕</v>
          </cell>
          <cell r="Z28" t="str">
            <v>Ｐ-47</v>
          </cell>
          <cell r="AA28">
            <v>3564</v>
          </cell>
          <cell r="AB28">
            <v>7983360</v>
          </cell>
          <cell r="AC28">
            <v>0</v>
          </cell>
          <cell r="AD28">
            <v>0</v>
          </cell>
        </row>
        <row r="29">
          <cell r="I29" t="str">
            <v>建枠900X1700　布枠500+240</v>
          </cell>
        </row>
        <row r="30">
          <cell r="G30" t="str">
            <v>枠組本足場</v>
          </cell>
          <cell r="H30" t="str">
            <v>12m未満-</v>
          </cell>
          <cell r="I30" t="str">
            <v>12m未満-</v>
          </cell>
          <cell r="J30">
            <v>2485.7199999999998</v>
          </cell>
          <cell r="K30">
            <v>2486</v>
          </cell>
          <cell r="L30" t="str">
            <v>㎡</v>
          </cell>
          <cell r="M30">
            <v>1925</v>
          </cell>
          <cell r="N30">
            <v>4785550</v>
          </cell>
          <cell r="O30" t="str">
            <v>代価表</v>
          </cell>
          <cell r="P30" t="str">
            <v>仮設-01</v>
          </cell>
          <cell r="Q30">
            <v>2486</v>
          </cell>
          <cell r="R30" t="str">
            <v>仮設集計より</v>
          </cell>
          <cell r="S30">
            <v>2485.7199999999998</v>
          </cell>
          <cell r="T30">
            <v>2486</v>
          </cell>
          <cell r="U30" t="str">
            <v>㎡</v>
          </cell>
          <cell r="V30">
            <v>1925</v>
          </cell>
          <cell r="W30">
            <v>4785550</v>
          </cell>
          <cell r="X30" t="str">
            <v>代価表</v>
          </cell>
          <cell r="Y30" t="str">
            <v>代価表</v>
          </cell>
          <cell r="Z30" t="str">
            <v>仮設-01</v>
          </cell>
          <cell r="AA30">
            <v>2486</v>
          </cell>
          <cell r="AB30">
            <v>4785550</v>
          </cell>
          <cell r="AC30">
            <v>0</v>
          </cell>
          <cell r="AD30">
            <v>0</v>
          </cell>
        </row>
        <row r="31">
          <cell r="I31" t="str">
            <v>RC造標準日数</v>
          </cell>
          <cell r="J31" t="str">
            <v>躯体支保工</v>
          </cell>
          <cell r="K31" t="str">
            <v>躯体支保工</v>
          </cell>
          <cell r="L31" t="str">
            <v>躯体支保工</v>
          </cell>
        </row>
        <row r="32">
          <cell r="G32" t="str">
            <v>内部躯体足場</v>
          </cell>
          <cell r="H32" t="str">
            <v>階高</v>
          </cell>
          <cell r="I32" t="str">
            <v>階高</v>
          </cell>
          <cell r="J32" t="str">
            <v>5.7以上7.4未満</v>
          </cell>
          <cell r="K32">
            <v>152</v>
          </cell>
          <cell r="L32">
            <v>152</v>
          </cell>
          <cell r="M32" t="str">
            <v>㎡</v>
          </cell>
          <cell r="N32">
            <v>4240</v>
          </cell>
          <cell r="O32">
            <v>644480</v>
          </cell>
          <cell r="P32" t="str">
            <v>県営繕</v>
          </cell>
          <cell r="Q32" t="str">
            <v>Ｐ-52</v>
          </cell>
          <cell r="R32" t="str">
            <v>仮設集計より</v>
          </cell>
          <cell r="S32">
            <v>152</v>
          </cell>
          <cell r="T32">
            <v>152</v>
          </cell>
          <cell r="U32" t="str">
            <v>㎡</v>
          </cell>
          <cell r="V32">
            <v>4240</v>
          </cell>
          <cell r="W32">
            <v>644480</v>
          </cell>
          <cell r="X32" t="str">
            <v>県営繕</v>
          </cell>
          <cell r="Y32" t="str">
            <v>県営繕</v>
          </cell>
          <cell r="Z32" t="str">
            <v>Ｐ-52</v>
          </cell>
          <cell r="AA32">
            <v>152</v>
          </cell>
          <cell r="AB32">
            <v>644480</v>
          </cell>
          <cell r="AC32">
            <v>0</v>
          </cell>
          <cell r="AD32">
            <v>0</v>
          </cell>
        </row>
        <row r="33">
          <cell r="I33" t="str">
            <v>RC造標準日数</v>
          </cell>
          <cell r="J33" t="str">
            <v>躯体支保工</v>
          </cell>
          <cell r="K33" t="str">
            <v>躯体支保工</v>
          </cell>
          <cell r="L33" t="str">
            <v>躯体支保工</v>
          </cell>
        </row>
        <row r="34">
          <cell r="G34" t="str">
            <v>内部躯体足場</v>
          </cell>
          <cell r="H34" t="str">
            <v>階高</v>
          </cell>
          <cell r="I34" t="str">
            <v>階高</v>
          </cell>
          <cell r="J34" t="str">
            <v>9.1以上10.8未満</v>
          </cell>
          <cell r="K34">
            <v>36.5</v>
          </cell>
          <cell r="L34">
            <v>36.5</v>
          </cell>
          <cell r="M34" t="str">
            <v>㎡</v>
          </cell>
          <cell r="N34">
            <v>7000</v>
          </cell>
          <cell r="O34">
            <v>255500</v>
          </cell>
          <cell r="P34" t="str">
            <v>県営繕</v>
          </cell>
          <cell r="Q34" t="str">
            <v>Ｐ-52</v>
          </cell>
          <cell r="R34" t="str">
            <v>仮設集計より</v>
          </cell>
          <cell r="S34">
            <v>36.5</v>
          </cell>
          <cell r="T34">
            <v>36.5</v>
          </cell>
          <cell r="U34" t="str">
            <v>㎡</v>
          </cell>
          <cell r="V34">
            <v>7000</v>
          </cell>
          <cell r="W34">
            <v>255500</v>
          </cell>
          <cell r="X34" t="str">
            <v>県営繕</v>
          </cell>
          <cell r="Y34" t="str">
            <v>県営繕</v>
          </cell>
          <cell r="Z34" t="str">
            <v>Ｐ-52</v>
          </cell>
          <cell r="AA34">
            <v>36.5</v>
          </cell>
          <cell r="AB34">
            <v>255500</v>
          </cell>
          <cell r="AC34">
            <v>0</v>
          </cell>
          <cell r="AD34">
            <v>0</v>
          </cell>
        </row>
        <row r="35">
          <cell r="I35" t="str">
            <v>RC造標準日数</v>
          </cell>
        </row>
        <row r="36">
          <cell r="G36" t="str">
            <v>内部仕上足場</v>
          </cell>
          <cell r="H36" t="str">
            <v>階高4m未満</v>
          </cell>
          <cell r="I36" t="str">
            <v>階高4m未満</v>
          </cell>
          <cell r="J36" t="str">
            <v>仮設集計より</v>
          </cell>
          <cell r="K36">
            <v>3276</v>
          </cell>
          <cell r="L36" t="str">
            <v>架台足場</v>
          </cell>
          <cell r="M36" t="str">
            <v>㎡</v>
          </cell>
          <cell r="N36">
            <v>480</v>
          </cell>
          <cell r="O36">
            <v>1572480</v>
          </cell>
          <cell r="P36" t="str">
            <v>県営繕</v>
          </cell>
          <cell r="Q36" t="str">
            <v>Ｐ-53</v>
          </cell>
          <cell r="R36" t="str">
            <v>仮設集計より</v>
          </cell>
          <cell r="S36">
            <v>3276</v>
          </cell>
          <cell r="T36">
            <v>3276</v>
          </cell>
          <cell r="U36" t="str">
            <v>㎡</v>
          </cell>
          <cell r="V36">
            <v>480</v>
          </cell>
          <cell r="W36">
            <v>1572480</v>
          </cell>
          <cell r="X36" t="str">
            <v>県営繕</v>
          </cell>
          <cell r="Y36" t="str">
            <v>県営繕</v>
          </cell>
          <cell r="Z36" t="str">
            <v>Ｐ-53</v>
          </cell>
          <cell r="AA36">
            <v>3276</v>
          </cell>
          <cell r="AB36">
            <v>1572480</v>
          </cell>
          <cell r="AC36">
            <v>0</v>
          </cell>
          <cell r="AD36">
            <v>0</v>
          </cell>
        </row>
        <row r="37">
          <cell r="I37" t="str">
            <v>RC造標準日数</v>
          </cell>
          <cell r="J37" t="str">
            <v>枠組棚足場</v>
          </cell>
          <cell r="K37" t="str">
            <v>枠組棚足場</v>
          </cell>
          <cell r="L37" t="str">
            <v>枠組棚足場</v>
          </cell>
        </row>
        <row r="38">
          <cell r="G38" t="str">
            <v>内部仕上足場</v>
          </cell>
          <cell r="H38" t="str">
            <v>5.7以上7.4未満</v>
          </cell>
          <cell r="I38" t="str">
            <v>5.7以上7.4未満</v>
          </cell>
          <cell r="J38">
            <v>152</v>
          </cell>
          <cell r="K38">
            <v>152</v>
          </cell>
          <cell r="L38" t="str">
            <v>㎡</v>
          </cell>
          <cell r="M38">
            <v>2890</v>
          </cell>
          <cell r="N38">
            <v>439280</v>
          </cell>
          <cell r="O38" t="str">
            <v>県営繕</v>
          </cell>
          <cell r="P38" t="str">
            <v>Ｐ-53</v>
          </cell>
          <cell r="Q38">
            <v>152</v>
          </cell>
          <cell r="R38" t="str">
            <v>仮設集計より</v>
          </cell>
          <cell r="S38">
            <v>152</v>
          </cell>
          <cell r="T38">
            <v>152</v>
          </cell>
          <cell r="U38" t="str">
            <v>㎡</v>
          </cell>
          <cell r="V38">
            <v>2890</v>
          </cell>
          <cell r="W38">
            <v>439280</v>
          </cell>
          <cell r="X38" t="str">
            <v>県営繕</v>
          </cell>
          <cell r="Y38" t="str">
            <v>県営繕</v>
          </cell>
          <cell r="Z38" t="str">
            <v>Ｐ-53</v>
          </cell>
          <cell r="AA38">
            <v>152</v>
          </cell>
          <cell r="AB38">
            <v>439280</v>
          </cell>
          <cell r="AC38">
            <v>0</v>
          </cell>
          <cell r="AD38">
            <v>0</v>
          </cell>
        </row>
        <row r="39">
          <cell r="I39" t="str">
            <v>RC造標準日数</v>
          </cell>
          <cell r="J39" t="str">
            <v>枠組棚足場</v>
          </cell>
          <cell r="K39" t="str">
            <v>枠組棚足場</v>
          </cell>
          <cell r="L39" t="str">
            <v>枠組棚足場</v>
          </cell>
        </row>
        <row r="40">
          <cell r="G40" t="str">
            <v>内部仕上足場</v>
          </cell>
          <cell r="H40" t="str">
            <v>9.1以上10.8未満</v>
          </cell>
          <cell r="I40" t="str">
            <v>9.1以上10.8未満</v>
          </cell>
          <cell r="J40">
            <v>36.5</v>
          </cell>
          <cell r="K40">
            <v>36.5</v>
          </cell>
          <cell r="L40" t="str">
            <v>㎡</v>
          </cell>
          <cell r="M40">
            <v>4330</v>
          </cell>
          <cell r="N40">
            <v>158045</v>
          </cell>
          <cell r="O40" t="str">
            <v>県営繕</v>
          </cell>
          <cell r="P40" t="str">
            <v>Ｐ-53</v>
          </cell>
          <cell r="Q40">
            <v>36.5</v>
          </cell>
          <cell r="R40" t="str">
            <v>仮設集計より</v>
          </cell>
          <cell r="S40">
            <v>36.5</v>
          </cell>
          <cell r="T40">
            <v>36.5</v>
          </cell>
          <cell r="U40" t="str">
            <v>㎡</v>
          </cell>
          <cell r="V40">
            <v>4330</v>
          </cell>
          <cell r="W40">
            <v>158045</v>
          </cell>
          <cell r="X40" t="str">
            <v>県営繕</v>
          </cell>
          <cell r="Y40" t="str">
            <v>県営繕</v>
          </cell>
          <cell r="Z40" t="str">
            <v>Ｐ-53</v>
          </cell>
          <cell r="AA40">
            <v>36.5</v>
          </cell>
          <cell r="AB40">
            <v>158045</v>
          </cell>
          <cell r="AC40">
            <v>0</v>
          </cell>
          <cell r="AD40">
            <v>0</v>
          </cell>
        </row>
        <row r="42">
          <cell r="G42" t="str">
            <v>内部階段仕上足場</v>
          </cell>
          <cell r="H42" t="str">
            <v>RC造標準日数</v>
          </cell>
          <cell r="I42" t="str">
            <v>RC造標準日数</v>
          </cell>
          <cell r="J42">
            <v>94.6</v>
          </cell>
          <cell r="K42">
            <v>94.6</v>
          </cell>
          <cell r="L42" t="str">
            <v>㎡</v>
          </cell>
          <cell r="M42">
            <v>1560</v>
          </cell>
          <cell r="N42">
            <v>147576</v>
          </cell>
          <cell r="O42" t="str">
            <v>県営繕</v>
          </cell>
          <cell r="P42" t="str">
            <v>Ｐ-54</v>
          </cell>
          <cell r="Q42">
            <v>94.6</v>
          </cell>
          <cell r="R42" t="str">
            <v>仮設集計より</v>
          </cell>
          <cell r="S42">
            <v>94.6</v>
          </cell>
          <cell r="T42">
            <v>94.6</v>
          </cell>
          <cell r="U42" t="str">
            <v>㎡</v>
          </cell>
          <cell r="V42">
            <v>1560</v>
          </cell>
          <cell r="W42">
            <v>147576</v>
          </cell>
          <cell r="X42" t="str">
            <v>県営繕</v>
          </cell>
          <cell r="Y42" t="str">
            <v>県営繕</v>
          </cell>
          <cell r="Z42" t="str">
            <v>Ｐ-54</v>
          </cell>
          <cell r="AA42">
            <v>94.6</v>
          </cell>
          <cell r="AB42">
            <v>147576</v>
          </cell>
          <cell r="AC42">
            <v>0</v>
          </cell>
          <cell r="AD42">
            <v>0</v>
          </cell>
        </row>
        <row r="45">
          <cell r="G45" t="str">
            <v>仮設材運搬</v>
          </cell>
          <cell r="H45" t="str">
            <v>建枠幅900(二枚布)</v>
          </cell>
          <cell r="I45" t="str">
            <v>建枠幅900(二枚布)</v>
          </cell>
        </row>
        <row r="46">
          <cell r="G46" t="str">
            <v>(枠組本足場)</v>
          </cell>
          <cell r="H46" t="str">
            <v>地区割増有</v>
          </cell>
          <cell r="I46" t="str">
            <v>地区割増有</v>
          </cell>
          <cell r="J46">
            <v>2485.7199999999998</v>
          </cell>
          <cell r="K46">
            <v>2486</v>
          </cell>
          <cell r="L46" t="str">
            <v>㎡</v>
          </cell>
          <cell r="M46">
            <v>70</v>
          </cell>
          <cell r="N46">
            <v>174020</v>
          </cell>
          <cell r="O46" t="str">
            <v>県営繕</v>
          </cell>
          <cell r="P46" t="str">
            <v>Ｐ-56</v>
          </cell>
          <cell r="Q46">
            <v>2486</v>
          </cell>
          <cell r="R46" t="str">
            <v>仮設集計より</v>
          </cell>
          <cell r="S46">
            <v>2485.7199999999998</v>
          </cell>
          <cell r="T46">
            <v>2486</v>
          </cell>
          <cell r="U46" t="str">
            <v>㎡</v>
          </cell>
          <cell r="V46">
            <v>70</v>
          </cell>
          <cell r="W46">
            <v>174020</v>
          </cell>
          <cell r="X46" t="str">
            <v>県営繕</v>
          </cell>
          <cell r="Y46" t="str">
            <v>県営繕</v>
          </cell>
          <cell r="Z46" t="str">
            <v>Ｐ-56</v>
          </cell>
          <cell r="AA46">
            <v>2486</v>
          </cell>
          <cell r="AB46">
            <v>174020</v>
          </cell>
          <cell r="AC46">
            <v>0</v>
          </cell>
          <cell r="AD46">
            <v>0</v>
          </cell>
        </row>
        <row r="47">
          <cell r="G47" t="str">
            <v>仮設材運搬</v>
          </cell>
          <cell r="H47" t="str">
            <v>5.7以上7.4未満</v>
          </cell>
          <cell r="I47" t="str">
            <v>5.7以上7.4未満</v>
          </cell>
        </row>
        <row r="48">
          <cell r="G48" t="str">
            <v>(内部躯体足場)</v>
          </cell>
          <cell r="H48" t="str">
            <v>地区割増有</v>
          </cell>
          <cell r="I48" t="str">
            <v>地区割増有</v>
          </cell>
          <cell r="J48">
            <v>152</v>
          </cell>
          <cell r="K48">
            <v>152</v>
          </cell>
          <cell r="L48" t="str">
            <v>㎡</v>
          </cell>
          <cell r="M48">
            <v>150</v>
          </cell>
          <cell r="N48">
            <v>22800</v>
          </cell>
          <cell r="O48" t="str">
            <v>県営繕</v>
          </cell>
          <cell r="P48" t="str">
            <v>Ｐ-57</v>
          </cell>
          <cell r="Q48">
            <v>152</v>
          </cell>
          <cell r="R48" t="str">
            <v>仮設集計より</v>
          </cell>
          <cell r="S48">
            <v>152</v>
          </cell>
          <cell r="T48">
            <v>152</v>
          </cell>
          <cell r="U48" t="str">
            <v>㎡</v>
          </cell>
          <cell r="V48">
            <v>150</v>
          </cell>
          <cell r="W48">
            <v>22800</v>
          </cell>
          <cell r="X48" t="str">
            <v>県営繕</v>
          </cell>
          <cell r="Y48" t="str">
            <v>県営繕</v>
          </cell>
          <cell r="Z48" t="str">
            <v>Ｐ-57</v>
          </cell>
          <cell r="AA48">
            <v>152</v>
          </cell>
          <cell r="AB48">
            <v>22800</v>
          </cell>
          <cell r="AC48">
            <v>0</v>
          </cell>
          <cell r="AD48">
            <v>0</v>
          </cell>
        </row>
        <row r="49">
          <cell r="G49" t="str">
            <v>仮設材運搬</v>
          </cell>
          <cell r="H49" t="str">
            <v>9.1以上10.8未満</v>
          </cell>
          <cell r="I49" t="str">
            <v>9.1以上10.8未満</v>
          </cell>
        </row>
        <row r="50">
          <cell r="G50" t="str">
            <v>(内部躯体足場)</v>
          </cell>
          <cell r="H50" t="str">
            <v>地区割増有</v>
          </cell>
          <cell r="I50" t="str">
            <v>地区割増有</v>
          </cell>
          <cell r="J50">
            <v>36.5</v>
          </cell>
          <cell r="K50">
            <v>36.5</v>
          </cell>
          <cell r="L50" t="str">
            <v>㎡</v>
          </cell>
          <cell r="M50">
            <v>230</v>
          </cell>
          <cell r="N50">
            <v>8395</v>
          </cell>
          <cell r="O50" t="str">
            <v>県営繕</v>
          </cell>
          <cell r="P50" t="str">
            <v>Ｐ-57</v>
          </cell>
          <cell r="Q50">
            <v>36.5</v>
          </cell>
          <cell r="R50" t="str">
            <v>仮設集計より</v>
          </cell>
          <cell r="S50">
            <v>36.5</v>
          </cell>
          <cell r="T50">
            <v>36.5</v>
          </cell>
          <cell r="U50" t="str">
            <v>㎡</v>
          </cell>
          <cell r="V50">
            <v>230</v>
          </cell>
          <cell r="W50">
            <v>8395</v>
          </cell>
          <cell r="X50" t="str">
            <v>県営繕</v>
          </cell>
          <cell r="Y50" t="str">
            <v>県営繕</v>
          </cell>
          <cell r="Z50" t="str">
            <v>Ｐ-57</v>
          </cell>
          <cell r="AA50">
            <v>36.5</v>
          </cell>
          <cell r="AB50">
            <v>8395</v>
          </cell>
          <cell r="AC50">
            <v>0</v>
          </cell>
          <cell r="AD50">
            <v>0</v>
          </cell>
        </row>
        <row r="54">
          <cell r="T54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AD56">
            <v>0</v>
          </cell>
        </row>
        <row r="57">
          <cell r="AE57" t="str">
            <v>那覇市教育委員会</v>
          </cell>
          <cell r="AF57" t="str">
            <v>頁01</v>
          </cell>
        </row>
        <row r="58">
          <cell r="P58">
            <v>0</v>
          </cell>
          <cell r="Q58" t="str">
            <v>数　量　集　計　表</v>
          </cell>
          <cell r="R58" t="str">
            <v>数　量　集　計　表</v>
          </cell>
          <cell r="S58" t="str">
            <v xml:space="preserve"> 訳</v>
          </cell>
          <cell r="T58" t="str">
            <v>内</v>
          </cell>
          <cell r="U58" t="str">
            <v>頁02</v>
          </cell>
          <cell r="V58" t="str">
            <v xml:space="preserve"> 訳</v>
          </cell>
          <cell r="W58" t="str">
            <v>書</v>
          </cell>
          <cell r="X58" t="str">
            <v>頁02</v>
          </cell>
          <cell r="Y58" t="str">
            <v>頁02</v>
          </cell>
          <cell r="Z58" t="str">
            <v>頁02</v>
          </cell>
          <cell r="AA58" t="str">
            <v>頁02</v>
          </cell>
          <cell r="AB58" t="str">
            <v>頁02</v>
          </cell>
          <cell r="AC58" t="str">
            <v>頁02</v>
          </cell>
          <cell r="AD58" t="str">
            <v>頁02</v>
          </cell>
          <cell r="AF58" t="str">
            <v>頁02</v>
          </cell>
        </row>
        <row r="60">
          <cell r="T60">
            <v>0</v>
          </cell>
          <cell r="U60" t="str">
            <v>宇栄原小学校（1工区建築）</v>
          </cell>
          <cell r="V60" t="str">
            <v>P-02/42</v>
          </cell>
          <cell r="W60" t="str">
            <v>宇栄原小学校（1工区建築）</v>
          </cell>
          <cell r="X60" t="str">
            <v>P-02/42</v>
          </cell>
          <cell r="Y60" t="str">
            <v>宇栄原小学校（1工区建築）</v>
          </cell>
          <cell r="Z60" t="str">
            <v>P-02/42</v>
          </cell>
          <cell r="AA60" t="str">
            <v>宇栄原小学校（1工区建築）</v>
          </cell>
          <cell r="AB60" t="str">
            <v>P-02/42</v>
          </cell>
          <cell r="AC60" t="str">
            <v>宇栄原小学校（1工区建築）</v>
          </cell>
          <cell r="AD60" t="str">
            <v>P-02/42</v>
          </cell>
          <cell r="AE60" t="str">
            <v>P-02/42</v>
          </cell>
        </row>
        <row r="62">
          <cell r="G62" t="str">
            <v>　　　　　　　　　　工　事　別</v>
          </cell>
          <cell r="H62" t="str">
            <v>計</v>
          </cell>
          <cell r="I62" t="str">
            <v>　実　施　工　事　費</v>
          </cell>
          <cell r="J62" t="str">
            <v>　　 対 象 経 費</v>
          </cell>
          <cell r="K62" t="str">
            <v>　　対 象 外 経 費</v>
          </cell>
          <cell r="L62" t="str">
            <v>計</v>
          </cell>
          <cell r="M62" t="str">
            <v>　実　施　工　事　費</v>
          </cell>
          <cell r="N62" t="str">
            <v>　　 対 象 経 費</v>
          </cell>
          <cell r="O62" t="str">
            <v>　　対 象 外 経 費</v>
          </cell>
          <cell r="P62" t="str">
            <v>計</v>
          </cell>
          <cell r="Q62" t="str">
            <v>　実　施　工　事　費</v>
          </cell>
          <cell r="R62" t="str">
            <v>　　 対 象 経 費</v>
          </cell>
          <cell r="S62" t="str">
            <v>計</v>
          </cell>
          <cell r="T62" t="str">
            <v>　実　施　工　事　費</v>
          </cell>
          <cell r="U62" t="str">
            <v>　　 対 象 経 費</v>
          </cell>
          <cell r="V62" t="str">
            <v>　実　施　工　事　費</v>
          </cell>
          <cell r="W62" t="str">
            <v>　　 対 象 経 費</v>
          </cell>
          <cell r="X62" t="str">
            <v>　　対 象 外 経 費</v>
          </cell>
          <cell r="Y62" t="str">
            <v>　　 対 象 経 費</v>
          </cell>
          <cell r="Z62" t="str">
            <v>　　対 象 外 経 費</v>
          </cell>
          <cell r="AA62" t="str">
            <v>　　 対 象 経 費</v>
          </cell>
          <cell r="AB62" t="str">
            <v>　　対 象 外 経 費</v>
          </cell>
          <cell r="AC62" t="str">
            <v>　　対 象 外 経 費</v>
          </cell>
        </row>
        <row r="64">
          <cell r="E64" t="str">
            <v>No</v>
          </cell>
          <cell r="F64" t="str">
            <v>名 称</v>
          </cell>
          <cell r="G64" t="str">
            <v>名 称</v>
          </cell>
          <cell r="H64" t="str">
            <v>頁</v>
          </cell>
          <cell r="I64" t="str">
            <v>参　照</v>
          </cell>
          <cell r="J64" t="str">
            <v>計算値</v>
          </cell>
          <cell r="K64" t="str">
            <v xml:space="preserve"> 　規 格</v>
          </cell>
          <cell r="L64" t="str">
            <v>単 位</v>
          </cell>
          <cell r="M64" t="str">
            <v>単 価</v>
          </cell>
          <cell r="N64" t="str">
            <v>金 額</v>
          </cell>
          <cell r="O64" t="str">
            <v xml:space="preserve">   　 備 考</v>
          </cell>
          <cell r="P64" t="str">
            <v>頁</v>
          </cell>
          <cell r="Q64" t="str">
            <v>金 額</v>
          </cell>
          <cell r="R64" t="str">
            <v>参　照</v>
          </cell>
          <cell r="S64" t="str">
            <v>計算値</v>
          </cell>
          <cell r="T64" t="str">
            <v>数 量</v>
          </cell>
          <cell r="U64" t="str">
            <v>単 位</v>
          </cell>
          <cell r="V64" t="str">
            <v>単 価</v>
          </cell>
          <cell r="W64" t="str">
            <v>金 額</v>
          </cell>
          <cell r="X64" t="str">
            <v xml:space="preserve">   　 備 考</v>
          </cell>
          <cell r="Y64" t="str">
            <v xml:space="preserve">   　 備 考</v>
          </cell>
          <cell r="Z64" t="str">
            <v>金 額</v>
          </cell>
          <cell r="AA64" t="str">
            <v>数 量</v>
          </cell>
          <cell r="AB64" t="str">
            <v>金 額</v>
          </cell>
          <cell r="AC64" t="str">
            <v>数 量</v>
          </cell>
          <cell r="AD64" t="str">
            <v>金 額</v>
          </cell>
        </row>
        <row r="67">
          <cell r="G67" t="str">
            <v>仮設材運搬</v>
          </cell>
          <cell r="H67" t="str">
            <v>3階建　地区割増有</v>
          </cell>
          <cell r="I67" t="str">
            <v>3階建　地区割増有</v>
          </cell>
        </row>
        <row r="68">
          <cell r="G68" t="str">
            <v>(内部仕上足場)</v>
          </cell>
          <cell r="H68" t="str">
            <v>(架台足場)</v>
          </cell>
          <cell r="I68" t="str">
            <v>(架台足場)</v>
          </cell>
          <cell r="J68">
            <v>3276</v>
          </cell>
          <cell r="K68">
            <v>3276</v>
          </cell>
          <cell r="L68" t="str">
            <v>㎡</v>
          </cell>
          <cell r="M68">
            <v>20</v>
          </cell>
          <cell r="N68">
            <v>65520</v>
          </cell>
          <cell r="O68" t="str">
            <v>県営繕</v>
          </cell>
          <cell r="P68" t="str">
            <v>Ｐ-57</v>
          </cell>
          <cell r="Q68">
            <v>3276</v>
          </cell>
          <cell r="R68" t="str">
            <v>仮設集計より</v>
          </cell>
          <cell r="S68">
            <v>3276</v>
          </cell>
          <cell r="T68">
            <v>3276</v>
          </cell>
          <cell r="U68" t="str">
            <v>㎡</v>
          </cell>
          <cell r="V68">
            <v>20</v>
          </cell>
          <cell r="W68">
            <v>65520</v>
          </cell>
          <cell r="X68" t="str">
            <v>県営繕</v>
          </cell>
          <cell r="Y68" t="str">
            <v>県営繕</v>
          </cell>
          <cell r="Z68" t="str">
            <v>Ｐ-57</v>
          </cell>
          <cell r="AA68">
            <v>3276</v>
          </cell>
          <cell r="AB68">
            <v>65520</v>
          </cell>
          <cell r="AC68">
            <v>0</v>
          </cell>
          <cell r="AD68">
            <v>0</v>
          </cell>
        </row>
        <row r="69">
          <cell r="G69" t="str">
            <v>仮設材運搬</v>
          </cell>
          <cell r="H69" t="str">
            <v>5.7以上7.4未満</v>
          </cell>
          <cell r="I69" t="str">
            <v>5.7以上7.4未満</v>
          </cell>
        </row>
        <row r="70">
          <cell r="G70" t="str">
            <v>(内部仕上足場)</v>
          </cell>
          <cell r="H70" t="str">
            <v>地区割増有</v>
          </cell>
          <cell r="I70" t="str">
            <v>地区割増有</v>
          </cell>
          <cell r="J70" t="str">
            <v>仮設集計より</v>
          </cell>
          <cell r="K70">
            <v>152</v>
          </cell>
          <cell r="L70" t="str">
            <v>枠組棚足場</v>
          </cell>
          <cell r="M70" t="str">
            <v>㎡</v>
          </cell>
          <cell r="N70">
            <v>120</v>
          </cell>
          <cell r="O70">
            <v>18240</v>
          </cell>
          <cell r="P70" t="str">
            <v>県営繕</v>
          </cell>
          <cell r="Q70" t="str">
            <v>Ｐ-58</v>
          </cell>
          <cell r="R70" t="str">
            <v>仮設集計より</v>
          </cell>
          <cell r="S70">
            <v>152</v>
          </cell>
          <cell r="T70">
            <v>152</v>
          </cell>
          <cell r="U70" t="str">
            <v>㎡</v>
          </cell>
          <cell r="V70">
            <v>120</v>
          </cell>
          <cell r="W70">
            <v>18240</v>
          </cell>
          <cell r="X70" t="str">
            <v>県営繕</v>
          </cell>
          <cell r="Y70" t="str">
            <v>県営繕</v>
          </cell>
          <cell r="Z70" t="str">
            <v>Ｐ-58</v>
          </cell>
          <cell r="AA70">
            <v>152</v>
          </cell>
          <cell r="AB70">
            <v>18240</v>
          </cell>
          <cell r="AC70">
            <v>0</v>
          </cell>
          <cell r="AD70">
            <v>0</v>
          </cell>
        </row>
        <row r="71">
          <cell r="G71" t="str">
            <v>仮設材運搬</v>
          </cell>
          <cell r="H71" t="str">
            <v>9.1以上10.8未満</v>
          </cell>
          <cell r="I71" t="str">
            <v>9.1以上10.8未満</v>
          </cell>
        </row>
        <row r="72">
          <cell r="G72" t="str">
            <v>(内部仕上足場)</v>
          </cell>
          <cell r="H72" t="str">
            <v>地区割増有</v>
          </cell>
          <cell r="I72" t="str">
            <v>地区割増有</v>
          </cell>
          <cell r="J72" t="str">
            <v>仮設集計より</v>
          </cell>
          <cell r="K72">
            <v>36.5</v>
          </cell>
          <cell r="L72" t="str">
            <v>枠組棚足場</v>
          </cell>
          <cell r="M72" t="str">
            <v>㎡</v>
          </cell>
          <cell r="N72">
            <v>180</v>
          </cell>
          <cell r="O72">
            <v>6570</v>
          </cell>
          <cell r="P72" t="str">
            <v>県営繕</v>
          </cell>
          <cell r="Q72" t="str">
            <v>Ｐ-58</v>
          </cell>
          <cell r="R72" t="str">
            <v>仮設集計より</v>
          </cell>
          <cell r="S72">
            <v>36.5</v>
          </cell>
          <cell r="T72">
            <v>36.5</v>
          </cell>
          <cell r="U72" t="str">
            <v>㎡</v>
          </cell>
          <cell r="V72">
            <v>180</v>
          </cell>
          <cell r="W72">
            <v>6570</v>
          </cell>
          <cell r="X72" t="str">
            <v>県営繕</v>
          </cell>
          <cell r="Y72" t="str">
            <v>県営繕</v>
          </cell>
          <cell r="Z72" t="str">
            <v>Ｐ-58</v>
          </cell>
          <cell r="AA72">
            <v>36.5</v>
          </cell>
          <cell r="AB72">
            <v>6570</v>
          </cell>
          <cell r="AC72">
            <v>0</v>
          </cell>
          <cell r="AD72">
            <v>0</v>
          </cell>
        </row>
        <row r="73">
          <cell r="G73" t="str">
            <v>仮設材運搬</v>
          </cell>
        </row>
        <row r="74">
          <cell r="G74" t="str">
            <v>(内部階段仕上足場)</v>
          </cell>
          <cell r="H74" t="str">
            <v>地区割増有</v>
          </cell>
          <cell r="I74" t="str">
            <v>地区割増有</v>
          </cell>
          <cell r="J74">
            <v>94.6</v>
          </cell>
          <cell r="K74">
            <v>94.6</v>
          </cell>
          <cell r="L74" t="str">
            <v>㎡</v>
          </cell>
          <cell r="M74">
            <v>110</v>
          </cell>
          <cell r="N74">
            <v>10406</v>
          </cell>
          <cell r="O74" t="str">
            <v>県営繕</v>
          </cell>
          <cell r="P74" t="str">
            <v>Ｐ-58</v>
          </cell>
          <cell r="Q74">
            <v>94.6</v>
          </cell>
          <cell r="R74" t="str">
            <v>仮設集計より</v>
          </cell>
          <cell r="S74">
            <v>94.6</v>
          </cell>
          <cell r="T74">
            <v>94.6</v>
          </cell>
          <cell r="U74" t="str">
            <v>㎡</v>
          </cell>
          <cell r="V74">
            <v>110</v>
          </cell>
          <cell r="W74">
            <v>10406</v>
          </cell>
          <cell r="X74" t="str">
            <v>県営繕</v>
          </cell>
          <cell r="Y74" t="str">
            <v>県営繕</v>
          </cell>
          <cell r="Z74" t="str">
            <v>Ｐ-58</v>
          </cell>
          <cell r="AA74">
            <v>94.6</v>
          </cell>
          <cell r="AB74">
            <v>10406</v>
          </cell>
          <cell r="AC74">
            <v>0</v>
          </cell>
          <cell r="AD74">
            <v>0</v>
          </cell>
        </row>
        <row r="78">
          <cell r="S78">
            <v>0</v>
          </cell>
          <cell r="T78">
            <v>0</v>
          </cell>
        </row>
        <row r="80">
          <cell r="S80">
            <v>0</v>
          </cell>
          <cell r="T80">
            <v>0</v>
          </cell>
        </row>
        <row r="82">
          <cell r="S82">
            <v>0</v>
          </cell>
          <cell r="T82">
            <v>0</v>
          </cell>
        </row>
        <row r="84">
          <cell r="S84">
            <v>0</v>
          </cell>
          <cell r="T84">
            <v>0</v>
          </cell>
        </row>
        <row r="86">
          <cell r="S86">
            <v>0</v>
          </cell>
          <cell r="T86">
            <v>0</v>
          </cell>
        </row>
        <row r="88">
          <cell r="S88">
            <v>0</v>
          </cell>
          <cell r="T88">
            <v>0</v>
          </cell>
        </row>
        <row r="90">
          <cell r="S90">
            <v>0</v>
          </cell>
          <cell r="T90">
            <v>0</v>
          </cell>
        </row>
        <row r="92">
          <cell r="S92">
            <v>0</v>
          </cell>
          <cell r="T92">
            <v>0</v>
          </cell>
        </row>
        <row r="94">
          <cell r="S94">
            <v>0</v>
          </cell>
          <cell r="T94">
            <v>0</v>
          </cell>
        </row>
        <row r="96">
          <cell r="S96">
            <v>0</v>
          </cell>
          <cell r="T96">
            <v>0</v>
          </cell>
        </row>
        <row r="98">
          <cell r="S98">
            <v>0</v>
          </cell>
          <cell r="T98">
            <v>0</v>
          </cell>
        </row>
        <row r="100">
          <cell r="S100">
            <v>0</v>
          </cell>
          <cell r="T100">
            <v>0</v>
          </cell>
        </row>
        <row r="102">
          <cell r="G102" t="str">
            <v>小 計</v>
          </cell>
          <cell r="H102">
            <v>23667462</v>
          </cell>
          <cell r="I102">
            <v>23667462</v>
          </cell>
          <cell r="J102">
            <v>0</v>
          </cell>
          <cell r="K102">
            <v>23667462</v>
          </cell>
          <cell r="L102">
            <v>23667462</v>
          </cell>
          <cell r="M102">
            <v>0</v>
          </cell>
          <cell r="N102">
            <v>23667462</v>
          </cell>
          <cell r="O102">
            <v>23667462</v>
          </cell>
          <cell r="P102">
            <v>0</v>
          </cell>
          <cell r="Q102">
            <v>23667462</v>
          </cell>
          <cell r="R102">
            <v>23667462</v>
          </cell>
          <cell r="S102">
            <v>0</v>
          </cell>
          <cell r="T102">
            <v>23667462</v>
          </cell>
          <cell r="U102">
            <v>23667462</v>
          </cell>
          <cell r="V102">
            <v>0</v>
          </cell>
          <cell r="W102">
            <v>23667462</v>
          </cell>
          <cell r="X102">
            <v>23667462</v>
          </cell>
          <cell r="Y102">
            <v>0</v>
          </cell>
          <cell r="Z102">
            <v>23667462</v>
          </cell>
          <cell r="AA102">
            <v>0</v>
          </cell>
          <cell r="AB102">
            <v>23667462</v>
          </cell>
          <cell r="AC102">
            <v>0</v>
          </cell>
          <cell r="AD102">
            <v>0</v>
          </cell>
        </row>
        <row r="103">
          <cell r="AE103" t="str">
            <v>那覇市教育委員会</v>
          </cell>
          <cell r="AF103" t="str">
            <v>頁02</v>
          </cell>
        </row>
        <row r="104">
          <cell r="P104">
            <v>2</v>
          </cell>
          <cell r="Q104" t="str">
            <v>数　量　集　計　表</v>
          </cell>
          <cell r="R104" t="str">
            <v>数　量　集　計　表</v>
          </cell>
          <cell r="S104" t="str">
            <v xml:space="preserve"> 訳</v>
          </cell>
          <cell r="T104" t="str">
            <v>内</v>
          </cell>
          <cell r="U104" t="str">
            <v>頁03</v>
          </cell>
          <cell r="V104" t="str">
            <v xml:space="preserve"> 訳</v>
          </cell>
          <cell r="W104" t="str">
            <v>書</v>
          </cell>
          <cell r="X104" t="str">
            <v>頁03</v>
          </cell>
          <cell r="Y104" t="str">
            <v>頁03</v>
          </cell>
          <cell r="Z104" t="str">
            <v>頁03</v>
          </cell>
          <cell r="AA104" t="str">
            <v>頁03</v>
          </cell>
          <cell r="AB104" t="str">
            <v>頁03</v>
          </cell>
          <cell r="AC104" t="str">
            <v>頁03</v>
          </cell>
          <cell r="AD104" t="str">
            <v>頁03</v>
          </cell>
          <cell r="AF104" t="str">
            <v>頁03</v>
          </cell>
        </row>
        <row r="106">
          <cell r="T106">
            <v>0</v>
          </cell>
          <cell r="U106" t="str">
            <v>宇栄原小学校（1工区建築）</v>
          </cell>
          <cell r="V106" t="str">
            <v>P-03/42</v>
          </cell>
          <cell r="W106" t="str">
            <v>宇栄原小学校（1工区建築）</v>
          </cell>
          <cell r="X106" t="str">
            <v>P-03/42</v>
          </cell>
          <cell r="Y106" t="str">
            <v>宇栄原小学校（1工区建築）</v>
          </cell>
          <cell r="Z106" t="str">
            <v>P-03/42</v>
          </cell>
          <cell r="AA106" t="str">
            <v>宇栄原小学校（1工区建築）</v>
          </cell>
          <cell r="AB106" t="str">
            <v>P-03/42</v>
          </cell>
          <cell r="AC106" t="str">
            <v>宇栄原小学校（1工区建築）</v>
          </cell>
          <cell r="AD106" t="str">
            <v>P-03/42</v>
          </cell>
          <cell r="AE106" t="str">
            <v>P-03/42</v>
          </cell>
        </row>
        <row r="108">
          <cell r="G108" t="str">
            <v>　　　　　　　　　　工　事　別</v>
          </cell>
          <cell r="H108" t="str">
            <v>計</v>
          </cell>
          <cell r="I108" t="str">
            <v>　実　施　工　事　費</v>
          </cell>
          <cell r="J108" t="str">
            <v>　　 対 象 経 費</v>
          </cell>
          <cell r="K108" t="str">
            <v>　　対 象 外 経 費</v>
          </cell>
          <cell r="L108" t="str">
            <v>計</v>
          </cell>
          <cell r="M108" t="str">
            <v>　実　施　工　事　費</v>
          </cell>
          <cell r="N108" t="str">
            <v>　　 対 象 経 費</v>
          </cell>
          <cell r="O108" t="str">
            <v>　　対 象 外 経 費</v>
          </cell>
          <cell r="P108" t="str">
            <v>計</v>
          </cell>
          <cell r="Q108" t="str">
            <v>　実　施　工　事　費</v>
          </cell>
          <cell r="R108" t="str">
            <v>　　 対 象 経 費</v>
          </cell>
          <cell r="S108" t="str">
            <v>計</v>
          </cell>
          <cell r="T108" t="str">
            <v>　実　施　工　事　費</v>
          </cell>
          <cell r="U108" t="str">
            <v>　　 対 象 経 費</v>
          </cell>
          <cell r="V108" t="str">
            <v>　実　施　工　事　費</v>
          </cell>
          <cell r="W108" t="str">
            <v>　　 対 象 経 費</v>
          </cell>
          <cell r="X108" t="str">
            <v>　　対 象 外 経 費</v>
          </cell>
          <cell r="Y108" t="str">
            <v>　　 対 象 経 費</v>
          </cell>
          <cell r="Z108" t="str">
            <v>　　対 象 外 経 費</v>
          </cell>
          <cell r="AA108" t="str">
            <v>　　 対 象 経 費</v>
          </cell>
          <cell r="AB108" t="str">
            <v>　　対 象 外 経 費</v>
          </cell>
          <cell r="AC108" t="str">
            <v>　　対 象 外 経 費</v>
          </cell>
        </row>
        <row r="110">
          <cell r="E110" t="str">
            <v>No</v>
          </cell>
          <cell r="F110" t="str">
            <v>名 称</v>
          </cell>
          <cell r="G110" t="str">
            <v>名 称</v>
          </cell>
          <cell r="H110" t="str">
            <v>頁</v>
          </cell>
          <cell r="I110" t="str">
            <v>参　照</v>
          </cell>
          <cell r="J110" t="str">
            <v>計算値</v>
          </cell>
          <cell r="K110" t="str">
            <v xml:space="preserve"> 　規 格</v>
          </cell>
          <cell r="L110" t="str">
            <v>単 位</v>
          </cell>
          <cell r="M110" t="str">
            <v>単 価</v>
          </cell>
          <cell r="N110" t="str">
            <v>金 額</v>
          </cell>
          <cell r="O110" t="str">
            <v xml:space="preserve">   　 備 考</v>
          </cell>
          <cell r="P110" t="str">
            <v>頁</v>
          </cell>
          <cell r="Q110" t="str">
            <v>金 額</v>
          </cell>
          <cell r="R110" t="str">
            <v>参　照</v>
          </cell>
          <cell r="S110" t="str">
            <v>計算値</v>
          </cell>
          <cell r="T110" t="str">
            <v>数 量</v>
          </cell>
          <cell r="U110" t="str">
            <v>単 位</v>
          </cell>
          <cell r="V110" t="str">
            <v>単 価</v>
          </cell>
          <cell r="W110" t="str">
            <v>金 額</v>
          </cell>
          <cell r="X110" t="str">
            <v xml:space="preserve">   　 備 考</v>
          </cell>
          <cell r="Y110" t="str">
            <v xml:space="preserve">   　 備 考</v>
          </cell>
          <cell r="Z110" t="str">
            <v>金 額</v>
          </cell>
          <cell r="AA110" t="str">
            <v>数 量</v>
          </cell>
          <cell r="AB110" t="str">
            <v>金 額</v>
          </cell>
          <cell r="AC110" t="str">
            <v>数 量</v>
          </cell>
          <cell r="AD110" t="str">
            <v>金 額</v>
          </cell>
          <cell r="AE110" t="str">
            <v>土工事の計</v>
          </cell>
          <cell r="AF110" t="str">
            <v>土工事の計</v>
          </cell>
        </row>
        <row r="111">
          <cell r="AF111" t="str">
            <v>↓↓↓</v>
          </cell>
        </row>
        <row r="112">
          <cell r="E112">
            <v>2</v>
          </cell>
          <cell r="F112" t="str">
            <v>土工事</v>
          </cell>
          <cell r="G112" t="str">
            <v>土工事</v>
          </cell>
          <cell r="H112">
            <v>12248330</v>
          </cell>
          <cell r="I112">
            <v>0</v>
          </cell>
          <cell r="J112">
            <v>12248330</v>
          </cell>
          <cell r="K112">
            <v>12248330</v>
          </cell>
          <cell r="L112">
            <v>0</v>
          </cell>
          <cell r="M112">
            <v>12248330</v>
          </cell>
          <cell r="N112">
            <v>12248330</v>
          </cell>
          <cell r="O112">
            <v>0</v>
          </cell>
          <cell r="P112">
            <v>12248330</v>
          </cell>
          <cell r="Q112">
            <v>12248330</v>
          </cell>
          <cell r="R112">
            <v>0</v>
          </cell>
          <cell r="S112">
            <v>12248330</v>
          </cell>
          <cell r="T112">
            <v>12248330</v>
          </cell>
          <cell r="U112">
            <v>0</v>
          </cell>
          <cell r="V112">
            <v>12248330</v>
          </cell>
          <cell r="W112">
            <v>12248330</v>
          </cell>
          <cell r="X112">
            <v>0</v>
          </cell>
          <cell r="Y112">
            <v>12248330</v>
          </cell>
          <cell r="Z112">
            <v>12248330</v>
          </cell>
          <cell r="AA112">
            <v>0</v>
          </cell>
          <cell r="AB112">
            <v>12248330</v>
          </cell>
          <cell r="AC112">
            <v>12248330</v>
          </cell>
          <cell r="AD112">
            <v>0</v>
          </cell>
          <cell r="AF112">
            <v>12248330</v>
          </cell>
          <cell r="AG112">
            <v>12248330</v>
          </cell>
          <cell r="AH112">
            <v>0</v>
          </cell>
        </row>
        <row r="113">
          <cell r="I113" t="str">
            <v>つぼ堀り及び布堀り</v>
          </cell>
        </row>
        <row r="114">
          <cell r="G114" t="str">
            <v>根切り</v>
          </cell>
          <cell r="H114" t="str">
            <v>ﾊﾞｯｸﾎｳ0.6ｍ3</v>
          </cell>
          <cell r="I114" t="str">
            <v>ﾊﾞｯｸﾎｳ0.6ｍ3</v>
          </cell>
          <cell r="J114">
            <v>3171.62</v>
          </cell>
          <cell r="K114">
            <v>3172</v>
          </cell>
          <cell r="L114" t="str">
            <v>m3</v>
          </cell>
          <cell r="M114">
            <v>950</v>
          </cell>
          <cell r="N114">
            <v>3013400</v>
          </cell>
          <cell r="O114" t="str">
            <v>県営繕</v>
          </cell>
          <cell r="P114" t="str">
            <v>Ｐ-58</v>
          </cell>
          <cell r="Q114">
            <v>3172</v>
          </cell>
          <cell r="R114" t="str">
            <v>土工事集計より</v>
          </cell>
          <cell r="S114">
            <v>3171.62</v>
          </cell>
          <cell r="T114">
            <v>3172</v>
          </cell>
          <cell r="U114" t="str">
            <v>m3</v>
          </cell>
          <cell r="V114">
            <v>950</v>
          </cell>
          <cell r="W114">
            <v>3013400</v>
          </cell>
          <cell r="X114" t="str">
            <v>県営繕</v>
          </cell>
          <cell r="Y114" t="str">
            <v>県営繕</v>
          </cell>
          <cell r="Z114" t="str">
            <v>Ｐ-58</v>
          </cell>
          <cell r="AA114">
            <v>3172</v>
          </cell>
          <cell r="AB114">
            <v>3013400</v>
          </cell>
          <cell r="AC114">
            <v>0</v>
          </cell>
          <cell r="AD114">
            <v>0</v>
          </cell>
        </row>
        <row r="115">
          <cell r="I115" t="str">
            <v>つぼ堀り及び布堀り</v>
          </cell>
        </row>
        <row r="116">
          <cell r="G116" t="str">
            <v>根切り（ﾗｯﾌﾟﾙ部）</v>
          </cell>
          <cell r="H116" t="str">
            <v>ﾊﾞｯｸﾎｳ0.6ｍ3</v>
          </cell>
          <cell r="I116" t="str">
            <v>ﾊﾞｯｸﾎｳ0.6ｍ3</v>
          </cell>
          <cell r="J116">
            <v>1569</v>
          </cell>
          <cell r="K116">
            <v>1569</v>
          </cell>
          <cell r="L116" t="str">
            <v>m3</v>
          </cell>
          <cell r="M116">
            <v>950</v>
          </cell>
          <cell r="N116">
            <v>1490550</v>
          </cell>
          <cell r="O116" t="str">
            <v>県営繕</v>
          </cell>
          <cell r="P116" t="str">
            <v>Ｐ-58</v>
          </cell>
          <cell r="Q116">
            <v>1569</v>
          </cell>
          <cell r="R116" t="str">
            <v>土工事集計より</v>
          </cell>
          <cell r="S116">
            <v>1569</v>
          </cell>
          <cell r="T116">
            <v>1569</v>
          </cell>
          <cell r="U116" t="str">
            <v>m3</v>
          </cell>
          <cell r="V116">
            <v>950</v>
          </cell>
          <cell r="W116">
            <v>1490550</v>
          </cell>
          <cell r="X116" t="str">
            <v>県営繕</v>
          </cell>
          <cell r="Y116" t="str">
            <v>県営繕</v>
          </cell>
          <cell r="Z116" t="str">
            <v>Ｐ-58</v>
          </cell>
          <cell r="AA116">
            <v>1569</v>
          </cell>
          <cell r="AB116">
            <v>1490550</v>
          </cell>
          <cell r="AC116">
            <v>0</v>
          </cell>
          <cell r="AD116">
            <v>0</v>
          </cell>
        </row>
        <row r="117">
          <cell r="I117" t="str">
            <v>つぼ堀り及び布堀り</v>
          </cell>
        </row>
        <row r="118">
          <cell r="G118" t="str">
            <v>埋戻し</v>
          </cell>
          <cell r="H118" t="str">
            <v>ﾊﾞｯｸﾎｳ0.6ｍ3</v>
          </cell>
          <cell r="I118" t="str">
            <v>ﾊﾞｯｸﾎｳ0.6ｍ3</v>
          </cell>
          <cell r="J118">
            <v>1914.57</v>
          </cell>
          <cell r="K118">
            <v>1915</v>
          </cell>
          <cell r="L118" t="str">
            <v>m3</v>
          </cell>
          <cell r="M118">
            <v>1460</v>
          </cell>
          <cell r="N118">
            <v>2795900</v>
          </cell>
          <cell r="O118" t="str">
            <v>県営繕</v>
          </cell>
          <cell r="P118" t="str">
            <v>Ｐ-60</v>
          </cell>
          <cell r="Q118">
            <v>1915</v>
          </cell>
          <cell r="R118" t="str">
            <v>土工事集計より</v>
          </cell>
          <cell r="S118">
            <v>1914.57</v>
          </cell>
          <cell r="T118">
            <v>1915</v>
          </cell>
          <cell r="U118" t="str">
            <v>m3</v>
          </cell>
          <cell r="V118">
            <v>1460</v>
          </cell>
          <cell r="W118">
            <v>2795900</v>
          </cell>
          <cell r="X118" t="str">
            <v>県営繕</v>
          </cell>
          <cell r="Y118" t="str">
            <v>県営繕</v>
          </cell>
          <cell r="Z118" t="str">
            <v>Ｐ-60</v>
          </cell>
          <cell r="AA118">
            <v>1915</v>
          </cell>
          <cell r="AB118">
            <v>2795900</v>
          </cell>
          <cell r="AC118">
            <v>0</v>
          </cell>
          <cell r="AD118">
            <v>0</v>
          </cell>
        </row>
        <row r="119">
          <cell r="I119" t="str">
            <v>つぼ堀り及び布堀り</v>
          </cell>
        </row>
        <row r="120">
          <cell r="G120" t="str">
            <v>埋戻し（ﾗｯﾌﾟﾙ部）</v>
          </cell>
          <cell r="H120" t="str">
            <v>ﾊﾞｯｸﾎｳ0.6ｍ3</v>
          </cell>
          <cell r="I120" t="str">
            <v>ﾊﾞｯｸﾎｳ0.6ｍ3</v>
          </cell>
          <cell r="J120">
            <v>1085</v>
          </cell>
          <cell r="K120">
            <v>1085</v>
          </cell>
          <cell r="L120" t="str">
            <v>m3</v>
          </cell>
          <cell r="M120">
            <v>1460</v>
          </cell>
          <cell r="N120">
            <v>1584100</v>
          </cell>
          <cell r="O120" t="str">
            <v>県営繕</v>
          </cell>
          <cell r="P120" t="str">
            <v>Ｐ-60</v>
          </cell>
          <cell r="Q120">
            <v>1085</v>
          </cell>
          <cell r="R120" t="str">
            <v>土工事集計より</v>
          </cell>
          <cell r="S120">
            <v>1085</v>
          </cell>
          <cell r="T120">
            <v>1085</v>
          </cell>
          <cell r="U120" t="str">
            <v>m3</v>
          </cell>
          <cell r="V120">
            <v>1460</v>
          </cell>
          <cell r="W120">
            <v>1584100</v>
          </cell>
          <cell r="X120" t="str">
            <v>県営繕</v>
          </cell>
          <cell r="Y120" t="str">
            <v>県営繕</v>
          </cell>
          <cell r="Z120" t="str">
            <v>Ｐ-60</v>
          </cell>
          <cell r="AA120">
            <v>1085</v>
          </cell>
          <cell r="AB120">
            <v>1584100</v>
          </cell>
          <cell r="AC120">
            <v>0</v>
          </cell>
          <cell r="AD120">
            <v>0</v>
          </cell>
        </row>
        <row r="122">
          <cell r="G122" t="str">
            <v>砂利地業</v>
          </cell>
          <cell r="H122" t="str">
            <v>切込砕石</v>
          </cell>
          <cell r="I122" t="str">
            <v>切込砕石</v>
          </cell>
          <cell r="J122">
            <v>147.55000000000001</v>
          </cell>
          <cell r="K122">
            <v>148</v>
          </cell>
          <cell r="L122" t="str">
            <v>m3</v>
          </cell>
          <cell r="M122">
            <v>7060</v>
          </cell>
          <cell r="N122">
            <v>1044880</v>
          </cell>
          <cell r="O122" t="str">
            <v>県営繕</v>
          </cell>
          <cell r="P122" t="str">
            <v>Ｐ-64</v>
          </cell>
          <cell r="Q122">
            <v>148</v>
          </cell>
          <cell r="R122" t="str">
            <v>土工事集計より</v>
          </cell>
          <cell r="S122">
            <v>147.55000000000001</v>
          </cell>
          <cell r="T122">
            <v>148</v>
          </cell>
          <cell r="U122" t="str">
            <v>m3</v>
          </cell>
          <cell r="V122">
            <v>7060</v>
          </cell>
          <cell r="W122">
            <v>1044880</v>
          </cell>
          <cell r="X122" t="str">
            <v>県営繕</v>
          </cell>
          <cell r="Y122" t="str">
            <v>県営繕</v>
          </cell>
          <cell r="Z122" t="str">
            <v>Ｐ-64</v>
          </cell>
          <cell r="AA122">
            <v>148</v>
          </cell>
          <cell r="AB122">
            <v>1044880</v>
          </cell>
          <cell r="AC122">
            <v>0</v>
          </cell>
          <cell r="AD122">
            <v>0</v>
          </cell>
        </row>
        <row r="124">
          <cell r="G124" t="str">
            <v>床下防湿層敷き</v>
          </cell>
          <cell r="H124" t="str">
            <v>ﾎﾟﾘｴﾁﾚﾝﾌｲﾙﾑ　厚0.15</v>
          </cell>
          <cell r="I124" t="str">
            <v>ﾎﾟﾘｴﾁﾚﾝﾌｲﾙﾑ　厚0.15</v>
          </cell>
          <cell r="J124">
            <v>1490</v>
          </cell>
          <cell r="K124">
            <v>1490</v>
          </cell>
          <cell r="L124" t="str">
            <v>㎡</v>
          </cell>
          <cell r="M124">
            <v>190</v>
          </cell>
          <cell r="N124">
            <v>283100</v>
          </cell>
          <cell r="O124" t="str">
            <v>県営繕</v>
          </cell>
          <cell r="P124" t="str">
            <v>Ｐ-64</v>
          </cell>
          <cell r="Q124">
            <v>1490</v>
          </cell>
          <cell r="R124" t="str">
            <v>土工事集計より</v>
          </cell>
          <cell r="S124">
            <v>1490</v>
          </cell>
          <cell r="T124">
            <v>1490</v>
          </cell>
          <cell r="U124" t="str">
            <v>㎡</v>
          </cell>
          <cell r="V124">
            <v>190</v>
          </cell>
          <cell r="W124">
            <v>283100</v>
          </cell>
          <cell r="X124" t="str">
            <v>県営繕</v>
          </cell>
          <cell r="Y124" t="str">
            <v>県営繕</v>
          </cell>
          <cell r="Z124" t="str">
            <v>Ｐ-64</v>
          </cell>
          <cell r="AA124">
            <v>1490</v>
          </cell>
          <cell r="AB124">
            <v>283100</v>
          </cell>
          <cell r="AC124">
            <v>0</v>
          </cell>
          <cell r="AD124">
            <v>0</v>
          </cell>
        </row>
        <row r="125">
          <cell r="I125" t="str">
            <v>一般都市　10t車</v>
          </cell>
        </row>
        <row r="126">
          <cell r="G126" t="str">
            <v>建設発生土運搬</v>
          </cell>
          <cell r="H126" t="str">
            <v>4㎞以内</v>
          </cell>
          <cell r="I126" t="str">
            <v>4㎞以内</v>
          </cell>
          <cell r="J126">
            <v>1741.04</v>
          </cell>
          <cell r="K126">
            <v>1741</v>
          </cell>
          <cell r="L126" t="str">
            <v>m3</v>
          </cell>
          <cell r="M126">
            <v>880</v>
          </cell>
          <cell r="N126">
            <v>1532080</v>
          </cell>
          <cell r="O126" t="str">
            <v>代価表</v>
          </cell>
          <cell r="P126" t="str">
            <v>土-01</v>
          </cell>
          <cell r="Q126">
            <v>1741</v>
          </cell>
          <cell r="R126" t="str">
            <v>土工事集計より</v>
          </cell>
          <cell r="S126">
            <v>1741.04</v>
          </cell>
          <cell r="T126">
            <v>1741</v>
          </cell>
          <cell r="U126" t="str">
            <v>m3</v>
          </cell>
          <cell r="V126">
            <v>880</v>
          </cell>
          <cell r="W126">
            <v>1532080</v>
          </cell>
          <cell r="X126" t="str">
            <v>代価表</v>
          </cell>
          <cell r="Y126" t="str">
            <v>代価表</v>
          </cell>
          <cell r="Z126" t="str">
            <v>土-01</v>
          </cell>
          <cell r="AA126">
            <v>1741</v>
          </cell>
          <cell r="AB126">
            <v>1532080</v>
          </cell>
          <cell r="AC126">
            <v>0</v>
          </cell>
          <cell r="AD126">
            <v>0</v>
          </cell>
        </row>
        <row r="127">
          <cell r="I127" t="str">
            <v>一般都市　10t車</v>
          </cell>
        </row>
        <row r="128">
          <cell r="G128" t="str">
            <v>建設発生土運搬（ﾗｯﾌﾟﾙ）</v>
          </cell>
          <cell r="H128" t="str">
            <v>4㎞以内</v>
          </cell>
          <cell r="I128" t="str">
            <v>4㎞以内</v>
          </cell>
          <cell r="J128">
            <v>484</v>
          </cell>
          <cell r="K128">
            <v>484</v>
          </cell>
          <cell r="L128" t="str">
            <v>m3</v>
          </cell>
          <cell r="M128">
            <v>880</v>
          </cell>
          <cell r="N128">
            <v>425920</v>
          </cell>
          <cell r="O128" t="str">
            <v>代価表</v>
          </cell>
          <cell r="P128" t="str">
            <v>土-01</v>
          </cell>
          <cell r="Q128">
            <v>484</v>
          </cell>
          <cell r="R128" t="str">
            <v>土工事集計より</v>
          </cell>
          <cell r="S128">
            <v>484</v>
          </cell>
          <cell r="T128">
            <v>484</v>
          </cell>
          <cell r="U128" t="str">
            <v>m3</v>
          </cell>
          <cell r="V128">
            <v>880</v>
          </cell>
          <cell r="W128">
            <v>425920</v>
          </cell>
          <cell r="X128" t="str">
            <v>代価表</v>
          </cell>
          <cell r="Y128" t="str">
            <v>代価表</v>
          </cell>
          <cell r="Z128" t="str">
            <v>土-01</v>
          </cell>
          <cell r="AA128">
            <v>484</v>
          </cell>
          <cell r="AB128">
            <v>425920</v>
          </cell>
          <cell r="AC128">
            <v>0</v>
          </cell>
          <cell r="AD128">
            <v>0</v>
          </cell>
        </row>
        <row r="129">
          <cell r="I129" t="str">
            <v>油圧式ｸﾛｰﾗ型0.6ｍ3</v>
          </cell>
        </row>
        <row r="130">
          <cell r="G130" t="str">
            <v>土工機械運搬費</v>
          </cell>
          <cell r="H130" t="str">
            <v>地区割増無</v>
          </cell>
          <cell r="I130" t="str">
            <v>地区割増無</v>
          </cell>
          <cell r="J130">
            <v>1</v>
          </cell>
          <cell r="K130">
            <v>1</v>
          </cell>
          <cell r="L130" t="str">
            <v>往復</v>
          </cell>
          <cell r="M130">
            <v>78400</v>
          </cell>
          <cell r="N130">
            <v>78400</v>
          </cell>
          <cell r="O130" t="str">
            <v>県営繕</v>
          </cell>
          <cell r="P130" t="str">
            <v>Ｐ-63</v>
          </cell>
          <cell r="Q130">
            <v>1</v>
          </cell>
          <cell r="R130" t="str">
            <v>土工事集計より</v>
          </cell>
          <cell r="S130">
            <v>1</v>
          </cell>
          <cell r="T130">
            <v>1</v>
          </cell>
          <cell r="U130" t="str">
            <v>往復</v>
          </cell>
          <cell r="V130">
            <v>78400</v>
          </cell>
          <cell r="W130">
            <v>78400</v>
          </cell>
          <cell r="X130" t="str">
            <v>県営繕</v>
          </cell>
          <cell r="Y130" t="str">
            <v>県営繕</v>
          </cell>
          <cell r="Z130" t="str">
            <v>Ｐ-63</v>
          </cell>
          <cell r="AA130">
            <v>1</v>
          </cell>
          <cell r="AB130">
            <v>78400</v>
          </cell>
          <cell r="AC130">
            <v>0</v>
          </cell>
          <cell r="AD130">
            <v>0</v>
          </cell>
        </row>
        <row r="132">
          <cell r="S132">
            <v>0</v>
          </cell>
          <cell r="T132">
            <v>0</v>
          </cell>
        </row>
        <row r="134">
          <cell r="S134">
            <v>0</v>
          </cell>
          <cell r="T134">
            <v>0</v>
          </cell>
        </row>
        <row r="136">
          <cell r="S136">
            <v>0</v>
          </cell>
          <cell r="T136">
            <v>0</v>
          </cell>
        </row>
        <row r="138">
          <cell r="S138">
            <v>0</v>
          </cell>
          <cell r="T138">
            <v>0</v>
          </cell>
        </row>
        <row r="140">
          <cell r="S140">
            <v>0</v>
          </cell>
          <cell r="T140">
            <v>0</v>
          </cell>
        </row>
        <row r="142">
          <cell r="S142">
            <v>0</v>
          </cell>
          <cell r="T142">
            <v>0</v>
          </cell>
        </row>
        <row r="144">
          <cell r="S144">
            <v>0</v>
          </cell>
          <cell r="T144">
            <v>0</v>
          </cell>
        </row>
        <row r="146">
          <cell r="S146">
            <v>0</v>
          </cell>
          <cell r="T146">
            <v>0</v>
          </cell>
        </row>
        <row r="148">
          <cell r="G148" t="str">
            <v>小 計</v>
          </cell>
          <cell r="H148">
            <v>12248330</v>
          </cell>
          <cell r="I148">
            <v>12248330</v>
          </cell>
          <cell r="J148">
            <v>0</v>
          </cell>
          <cell r="K148">
            <v>12248330</v>
          </cell>
          <cell r="L148">
            <v>12248330</v>
          </cell>
          <cell r="M148">
            <v>0</v>
          </cell>
          <cell r="N148">
            <v>12248330</v>
          </cell>
          <cell r="O148">
            <v>12248330</v>
          </cell>
          <cell r="P148">
            <v>0</v>
          </cell>
          <cell r="Q148">
            <v>12248330</v>
          </cell>
          <cell r="R148">
            <v>12248330</v>
          </cell>
          <cell r="S148">
            <v>0</v>
          </cell>
          <cell r="T148">
            <v>12248330</v>
          </cell>
          <cell r="U148">
            <v>12248330</v>
          </cell>
          <cell r="V148">
            <v>0</v>
          </cell>
          <cell r="W148">
            <v>12248330</v>
          </cell>
          <cell r="X148">
            <v>12248330</v>
          </cell>
          <cell r="Y148">
            <v>0</v>
          </cell>
          <cell r="Z148">
            <v>12248330</v>
          </cell>
          <cell r="AA148">
            <v>0</v>
          </cell>
          <cell r="AB148">
            <v>12248330</v>
          </cell>
          <cell r="AC148">
            <v>0</v>
          </cell>
          <cell r="AD148">
            <v>0</v>
          </cell>
        </row>
        <row r="149">
          <cell r="AE149" t="str">
            <v>那覇市教育委員会</v>
          </cell>
          <cell r="AF149" t="str">
            <v>頁03</v>
          </cell>
        </row>
        <row r="150">
          <cell r="P150">
            <v>3</v>
          </cell>
          <cell r="Q150" t="str">
            <v>数　量　集　計　表</v>
          </cell>
          <cell r="R150" t="str">
            <v>数　量　集　計　表</v>
          </cell>
          <cell r="S150" t="str">
            <v xml:space="preserve"> 訳</v>
          </cell>
          <cell r="T150" t="str">
            <v>内</v>
          </cell>
          <cell r="U150" t="str">
            <v>頁04</v>
          </cell>
          <cell r="V150" t="str">
            <v xml:space="preserve"> 訳</v>
          </cell>
          <cell r="W150" t="str">
            <v>書</v>
          </cell>
          <cell r="X150" t="str">
            <v>頁04</v>
          </cell>
          <cell r="Y150" t="str">
            <v>頁04</v>
          </cell>
          <cell r="Z150" t="str">
            <v>頁04</v>
          </cell>
          <cell r="AA150" t="str">
            <v>頁04</v>
          </cell>
          <cell r="AB150" t="str">
            <v>頁04</v>
          </cell>
          <cell r="AC150" t="str">
            <v>頁04</v>
          </cell>
          <cell r="AD150" t="str">
            <v>頁04</v>
          </cell>
          <cell r="AF150" t="str">
            <v>頁04</v>
          </cell>
        </row>
        <row r="152">
          <cell r="T152">
            <v>0</v>
          </cell>
          <cell r="U152" t="str">
            <v>宇栄原小学校（1工区建築）</v>
          </cell>
          <cell r="V152" t="str">
            <v>P-04/42</v>
          </cell>
          <cell r="W152" t="str">
            <v>宇栄原小学校（1工区建築）</v>
          </cell>
          <cell r="X152" t="str">
            <v>P-04/42</v>
          </cell>
          <cell r="Y152" t="str">
            <v>宇栄原小学校（1工区建築）</v>
          </cell>
          <cell r="Z152" t="str">
            <v>P-04/42</v>
          </cell>
          <cell r="AA152" t="str">
            <v>宇栄原小学校（1工区建築）</v>
          </cell>
          <cell r="AB152" t="str">
            <v>P-04/42</v>
          </cell>
          <cell r="AC152" t="str">
            <v>宇栄原小学校（1工区建築）</v>
          </cell>
          <cell r="AD152" t="str">
            <v>P-04/42</v>
          </cell>
          <cell r="AE152" t="str">
            <v>P-04/42</v>
          </cell>
        </row>
        <row r="154">
          <cell r="G154" t="str">
            <v>　　　　　　　　　　工　事　別</v>
          </cell>
          <cell r="H154" t="str">
            <v>計</v>
          </cell>
          <cell r="I154" t="str">
            <v>　実　施　工　事　費</v>
          </cell>
          <cell r="J154" t="str">
            <v>　　 対 象 経 費</v>
          </cell>
          <cell r="K154" t="str">
            <v>　　対 象 外 経 費</v>
          </cell>
          <cell r="L154" t="str">
            <v>計</v>
          </cell>
          <cell r="M154" t="str">
            <v>　実　施　工　事　費</v>
          </cell>
          <cell r="N154" t="str">
            <v>　　 対 象 経 費</v>
          </cell>
          <cell r="O154" t="str">
            <v>　　対 象 外 経 費</v>
          </cell>
          <cell r="P154" t="str">
            <v>計</v>
          </cell>
          <cell r="Q154" t="str">
            <v>　実　施　工　事　費</v>
          </cell>
          <cell r="R154" t="str">
            <v>　　 対 象 経 費</v>
          </cell>
          <cell r="S154" t="str">
            <v>計</v>
          </cell>
          <cell r="T154" t="str">
            <v>　実　施　工　事　費</v>
          </cell>
          <cell r="U154" t="str">
            <v>　　 対 象 経 費</v>
          </cell>
          <cell r="V154" t="str">
            <v>　実　施　工　事　費</v>
          </cell>
          <cell r="W154" t="str">
            <v>　　 対 象 経 費</v>
          </cell>
          <cell r="X154" t="str">
            <v>　　対 象 外 経 費</v>
          </cell>
          <cell r="Y154" t="str">
            <v>　　 対 象 経 費</v>
          </cell>
          <cell r="Z154" t="str">
            <v>　　対 象 外 経 費</v>
          </cell>
          <cell r="AA154" t="str">
            <v>　　 対 象 経 費</v>
          </cell>
          <cell r="AB154" t="str">
            <v>　　対 象 外 経 費</v>
          </cell>
          <cell r="AC154" t="str">
            <v>　　対 象 外 経 費</v>
          </cell>
        </row>
        <row r="156">
          <cell r="E156" t="str">
            <v>No</v>
          </cell>
          <cell r="F156" t="str">
            <v>名 称</v>
          </cell>
          <cell r="G156" t="str">
            <v>名 称</v>
          </cell>
          <cell r="H156" t="str">
            <v>頁</v>
          </cell>
          <cell r="I156" t="str">
            <v>参　照</v>
          </cell>
          <cell r="J156" t="str">
            <v>計算値</v>
          </cell>
          <cell r="K156" t="str">
            <v xml:space="preserve"> 　規 格</v>
          </cell>
          <cell r="L156" t="str">
            <v>単 位</v>
          </cell>
          <cell r="M156" t="str">
            <v>単 価</v>
          </cell>
          <cell r="N156" t="str">
            <v>金 額</v>
          </cell>
          <cell r="O156" t="str">
            <v xml:space="preserve">   　 備 考</v>
          </cell>
          <cell r="P156" t="str">
            <v>頁</v>
          </cell>
          <cell r="Q156" t="str">
            <v>金 額</v>
          </cell>
          <cell r="R156" t="str">
            <v>参　照</v>
          </cell>
          <cell r="S156" t="str">
            <v>計算値</v>
          </cell>
          <cell r="T156" t="str">
            <v>数 量</v>
          </cell>
          <cell r="U156" t="str">
            <v>単 位</v>
          </cell>
          <cell r="V156" t="str">
            <v>単 価</v>
          </cell>
          <cell r="W156" t="str">
            <v>金 額</v>
          </cell>
          <cell r="X156" t="str">
            <v xml:space="preserve">   　 備 考</v>
          </cell>
          <cell r="Y156" t="str">
            <v xml:space="preserve">   　 備 考</v>
          </cell>
          <cell r="Z156" t="str">
            <v>金 額</v>
          </cell>
          <cell r="AA156" t="str">
            <v>数 量</v>
          </cell>
          <cell r="AB156" t="str">
            <v>金 額</v>
          </cell>
          <cell r="AC156" t="str">
            <v>数 量</v>
          </cell>
          <cell r="AD156" t="str">
            <v>金 額</v>
          </cell>
          <cell r="AE156" t="str">
            <v>ｺﾝｸﾘｰﾄ工事の計</v>
          </cell>
          <cell r="AF156" t="str">
            <v>ｺﾝｸﾘｰﾄ工事の計</v>
          </cell>
        </row>
        <row r="157">
          <cell r="AF157" t="str">
            <v>↓↓↓</v>
          </cell>
        </row>
        <row r="158">
          <cell r="E158">
            <v>3</v>
          </cell>
          <cell r="F158" t="str">
            <v>ｺﾝｸﾘｰﾄ工事</v>
          </cell>
          <cell r="G158" t="str">
            <v>ｺﾝｸﾘｰﾄ工事</v>
          </cell>
          <cell r="H158">
            <v>64459214</v>
          </cell>
          <cell r="I158">
            <v>0</v>
          </cell>
          <cell r="J158">
            <v>64459214</v>
          </cell>
          <cell r="K158">
            <v>64459214</v>
          </cell>
          <cell r="L158">
            <v>0</v>
          </cell>
          <cell r="M158">
            <v>64459214</v>
          </cell>
          <cell r="N158">
            <v>64459214</v>
          </cell>
          <cell r="O158">
            <v>0</v>
          </cell>
          <cell r="P158">
            <v>64459214</v>
          </cell>
          <cell r="Q158">
            <v>64459214</v>
          </cell>
          <cell r="R158">
            <v>0</v>
          </cell>
          <cell r="S158">
            <v>64459214</v>
          </cell>
          <cell r="T158">
            <v>64459214</v>
          </cell>
          <cell r="U158">
            <v>0</v>
          </cell>
          <cell r="V158">
            <v>64459214</v>
          </cell>
          <cell r="W158">
            <v>64459214</v>
          </cell>
          <cell r="X158">
            <v>0</v>
          </cell>
          <cell r="Y158">
            <v>64459214</v>
          </cell>
          <cell r="Z158">
            <v>64459214</v>
          </cell>
          <cell r="AA158">
            <v>0</v>
          </cell>
          <cell r="AB158">
            <v>64459214</v>
          </cell>
          <cell r="AC158">
            <v>64459214</v>
          </cell>
          <cell r="AD158">
            <v>0</v>
          </cell>
          <cell r="AF158">
            <v>64459214</v>
          </cell>
          <cell r="AG158">
            <v>64459214</v>
          </cell>
          <cell r="AH158">
            <v>0</v>
          </cell>
        </row>
        <row r="159">
          <cell r="I159" t="str">
            <v>ﾗｯﾌﾟﾙｺﾝｸﾘｰﾄ</v>
          </cell>
        </row>
        <row r="160">
          <cell r="G160" t="str">
            <v>生ｺﾝｸﾘｰﾄ</v>
          </cell>
          <cell r="H160" t="str">
            <v>18N-15</v>
          </cell>
          <cell r="I160" t="str">
            <v>18N-15</v>
          </cell>
          <cell r="J160">
            <v>483.94</v>
          </cell>
          <cell r="K160">
            <v>484</v>
          </cell>
          <cell r="L160" t="str">
            <v>m3</v>
          </cell>
          <cell r="M160">
            <v>12400</v>
          </cell>
          <cell r="N160">
            <v>6001600</v>
          </cell>
          <cell r="O160" t="str">
            <v>県実施</v>
          </cell>
          <cell r="P160" t="str">
            <v>Ｐ-74</v>
          </cell>
          <cell r="Q160">
            <v>484</v>
          </cell>
          <cell r="R160" t="str">
            <v>鉄筋コンクリート集計より</v>
          </cell>
          <cell r="S160">
            <v>483.94</v>
          </cell>
          <cell r="T160">
            <v>484</v>
          </cell>
          <cell r="U160" t="str">
            <v>m3</v>
          </cell>
          <cell r="V160">
            <v>12400</v>
          </cell>
          <cell r="W160">
            <v>6001600</v>
          </cell>
          <cell r="X160" t="str">
            <v>県実施</v>
          </cell>
          <cell r="Y160" t="str">
            <v>県実施</v>
          </cell>
          <cell r="Z160" t="str">
            <v>Ｐ-74</v>
          </cell>
          <cell r="AA160">
            <v>484</v>
          </cell>
          <cell r="AB160">
            <v>6001600</v>
          </cell>
          <cell r="AC160">
            <v>0</v>
          </cell>
          <cell r="AD160">
            <v>0</v>
          </cell>
        </row>
        <row r="161">
          <cell r="I161" t="str">
            <v>捨てｺﾝｸﾘｰﾄ</v>
          </cell>
        </row>
        <row r="162">
          <cell r="G162" t="str">
            <v>生ｺﾝｸﾘｰﾄ</v>
          </cell>
          <cell r="H162" t="str">
            <v>18N-15</v>
          </cell>
          <cell r="I162" t="str">
            <v>18N-15</v>
          </cell>
          <cell r="J162">
            <v>147.55000000000001</v>
          </cell>
          <cell r="K162">
            <v>148</v>
          </cell>
          <cell r="L162" t="str">
            <v>m3</v>
          </cell>
          <cell r="M162">
            <v>12400</v>
          </cell>
          <cell r="N162">
            <v>1835200</v>
          </cell>
          <cell r="O162" t="str">
            <v>県実施</v>
          </cell>
          <cell r="P162" t="str">
            <v>Ｐ-74</v>
          </cell>
          <cell r="Q162">
            <v>148</v>
          </cell>
          <cell r="R162" t="str">
            <v>鉄筋コンクリート集計より</v>
          </cell>
          <cell r="S162">
            <v>147.55000000000001</v>
          </cell>
          <cell r="T162">
            <v>148</v>
          </cell>
          <cell r="U162" t="str">
            <v>m3</v>
          </cell>
          <cell r="V162">
            <v>12400</v>
          </cell>
          <cell r="W162">
            <v>1835200</v>
          </cell>
          <cell r="X162" t="str">
            <v>県実施</v>
          </cell>
          <cell r="Y162" t="str">
            <v>県実施</v>
          </cell>
          <cell r="Z162" t="str">
            <v>Ｐ-74</v>
          </cell>
          <cell r="AA162">
            <v>148</v>
          </cell>
          <cell r="AB162">
            <v>1835200</v>
          </cell>
          <cell r="AC162">
            <v>0</v>
          </cell>
          <cell r="AD162">
            <v>0</v>
          </cell>
        </row>
        <row r="163">
          <cell r="I163" t="str">
            <v>基礎ｺﾝｸﾘｰﾄ</v>
          </cell>
        </row>
        <row r="164">
          <cell r="G164" t="str">
            <v>生ｺﾝｸﾘｰﾄ</v>
          </cell>
          <cell r="H164" t="str">
            <v>24N-15</v>
          </cell>
          <cell r="I164" t="str">
            <v>24N-15</v>
          </cell>
          <cell r="J164">
            <v>763.37</v>
          </cell>
          <cell r="K164">
            <v>763</v>
          </cell>
          <cell r="L164" t="str">
            <v>m3</v>
          </cell>
          <cell r="M164">
            <v>13150</v>
          </cell>
          <cell r="N164">
            <v>10033450</v>
          </cell>
          <cell r="O164" t="str">
            <v>県実施</v>
          </cell>
          <cell r="P164" t="str">
            <v>Ｐ-74</v>
          </cell>
          <cell r="Q164">
            <v>763</v>
          </cell>
          <cell r="R164" t="str">
            <v>鉄筋コンクリート集計より</v>
          </cell>
          <cell r="S164">
            <v>763.37</v>
          </cell>
          <cell r="T164">
            <v>763</v>
          </cell>
          <cell r="U164" t="str">
            <v>m3</v>
          </cell>
          <cell r="V164">
            <v>13150</v>
          </cell>
          <cell r="W164">
            <v>10033450</v>
          </cell>
          <cell r="X164" t="str">
            <v>県実施</v>
          </cell>
          <cell r="Y164" t="str">
            <v>県実施</v>
          </cell>
          <cell r="Z164" t="str">
            <v>Ｐ-74</v>
          </cell>
          <cell r="AA164">
            <v>763</v>
          </cell>
          <cell r="AB164">
            <v>10033450</v>
          </cell>
          <cell r="AC164">
            <v>0</v>
          </cell>
          <cell r="AD164">
            <v>0</v>
          </cell>
        </row>
        <row r="165">
          <cell r="I165" t="str">
            <v>土間ｺﾝｸﾘｰﾄ（1階床）</v>
          </cell>
        </row>
        <row r="166">
          <cell r="G166" t="str">
            <v>生ｺﾝｸﾘｰﾄ</v>
          </cell>
          <cell r="H166" t="str">
            <v>24N-15</v>
          </cell>
          <cell r="I166" t="str">
            <v>24N-15</v>
          </cell>
          <cell r="J166">
            <v>273.77</v>
          </cell>
          <cell r="K166">
            <v>274</v>
          </cell>
          <cell r="L166" t="str">
            <v>m3</v>
          </cell>
          <cell r="M166">
            <v>13150</v>
          </cell>
          <cell r="N166">
            <v>3603100</v>
          </cell>
          <cell r="O166" t="str">
            <v>県実施</v>
          </cell>
          <cell r="P166" t="str">
            <v>Ｐ-74</v>
          </cell>
          <cell r="Q166">
            <v>274</v>
          </cell>
          <cell r="R166" t="str">
            <v>鉄筋コンクリート集計より</v>
          </cell>
          <cell r="S166">
            <v>273.77</v>
          </cell>
          <cell r="T166">
            <v>274</v>
          </cell>
          <cell r="U166" t="str">
            <v>m3</v>
          </cell>
          <cell r="V166">
            <v>13150</v>
          </cell>
          <cell r="W166">
            <v>3603100</v>
          </cell>
          <cell r="X166" t="str">
            <v>県実施</v>
          </cell>
          <cell r="Y166" t="str">
            <v>県実施</v>
          </cell>
          <cell r="Z166" t="str">
            <v>Ｐ-74</v>
          </cell>
          <cell r="AA166">
            <v>274</v>
          </cell>
          <cell r="AB166">
            <v>3603100</v>
          </cell>
          <cell r="AC166">
            <v>0</v>
          </cell>
          <cell r="AD166">
            <v>0</v>
          </cell>
        </row>
        <row r="167">
          <cell r="I167" t="str">
            <v>躯体ｺﾝｸﾘｰﾄ（2階床）</v>
          </cell>
        </row>
        <row r="168">
          <cell r="G168" t="str">
            <v>生ｺﾝｸﾘｰﾄ</v>
          </cell>
          <cell r="H168" t="str">
            <v>24N-18</v>
          </cell>
          <cell r="I168" t="str">
            <v>24N-18</v>
          </cell>
          <cell r="J168">
            <v>788</v>
          </cell>
          <cell r="K168">
            <v>788</v>
          </cell>
          <cell r="L168" t="str">
            <v>m3</v>
          </cell>
          <cell r="M168">
            <v>13250</v>
          </cell>
          <cell r="N168">
            <v>10441000</v>
          </cell>
          <cell r="O168" t="str">
            <v>県実施</v>
          </cell>
          <cell r="P168" t="str">
            <v>Ｐ-74</v>
          </cell>
          <cell r="Q168">
            <v>788</v>
          </cell>
          <cell r="R168" t="str">
            <v>鉄筋コンクリート集計より</v>
          </cell>
          <cell r="S168">
            <v>788</v>
          </cell>
          <cell r="T168">
            <v>788</v>
          </cell>
          <cell r="U168" t="str">
            <v>m3</v>
          </cell>
          <cell r="V168">
            <v>13250</v>
          </cell>
          <cell r="W168">
            <v>10441000</v>
          </cell>
          <cell r="X168" t="str">
            <v>県実施</v>
          </cell>
          <cell r="Y168" t="str">
            <v>県実施</v>
          </cell>
          <cell r="Z168" t="str">
            <v>Ｐ-74</v>
          </cell>
          <cell r="AA168">
            <v>788</v>
          </cell>
          <cell r="AB168">
            <v>10441000</v>
          </cell>
          <cell r="AC168">
            <v>0</v>
          </cell>
          <cell r="AD168">
            <v>0</v>
          </cell>
        </row>
        <row r="169">
          <cell r="I169" t="str">
            <v>躯体ｺﾝｸﾘｰﾄ（3階床）</v>
          </cell>
        </row>
        <row r="170">
          <cell r="G170" t="str">
            <v>生ｺﾝｸﾘｰﾄ</v>
          </cell>
          <cell r="H170" t="str">
            <v>24N-18</v>
          </cell>
          <cell r="I170" t="str">
            <v>24N-18</v>
          </cell>
          <cell r="J170">
            <v>824</v>
          </cell>
          <cell r="K170">
            <v>824</v>
          </cell>
          <cell r="L170" t="str">
            <v>m3</v>
          </cell>
          <cell r="M170">
            <v>13250</v>
          </cell>
          <cell r="N170">
            <v>10918000</v>
          </cell>
          <cell r="O170" t="str">
            <v>県実施</v>
          </cell>
          <cell r="P170" t="str">
            <v>Ｐ-74</v>
          </cell>
          <cell r="Q170">
            <v>824</v>
          </cell>
          <cell r="R170" t="str">
            <v>鉄筋コンクリート集計より</v>
          </cell>
          <cell r="S170">
            <v>824</v>
          </cell>
          <cell r="T170">
            <v>824</v>
          </cell>
          <cell r="U170" t="str">
            <v>m3</v>
          </cell>
          <cell r="V170">
            <v>13250</v>
          </cell>
          <cell r="W170">
            <v>10918000</v>
          </cell>
          <cell r="X170" t="str">
            <v>県実施</v>
          </cell>
          <cell r="Y170" t="str">
            <v>県実施</v>
          </cell>
          <cell r="Z170" t="str">
            <v>Ｐ-74</v>
          </cell>
          <cell r="AA170">
            <v>824</v>
          </cell>
          <cell r="AB170">
            <v>10918000</v>
          </cell>
          <cell r="AC170">
            <v>0</v>
          </cell>
          <cell r="AD170">
            <v>0</v>
          </cell>
        </row>
        <row r="171">
          <cell r="I171" t="str">
            <v>躯体ｺﾝｸﾘｰﾄ（Ｒ階）</v>
          </cell>
        </row>
        <row r="172">
          <cell r="G172" t="str">
            <v>生ｺﾝｸﾘｰﾄ</v>
          </cell>
          <cell r="H172" t="str">
            <v>24N-18</v>
          </cell>
          <cell r="I172" t="str">
            <v>24N-18</v>
          </cell>
          <cell r="J172">
            <v>676</v>
          </cell>
          <cell r="K172">
            <v>676</v>
          </cell>
          <cell r="L172" t="str">
            <v>m3</v>
          </cell>
          <cell r="M172">
            <v>13250</v>
          </cell>
          <cell r="N172">
            <v>8957000</v>
          </cell>
          <cell r="O172" t="str">
            <v>県実施</v>
          </cell>
          <cell r="P172" t="str">
            <v>Ｐ-74</v>
          </cell>
          <cell r="Q172">
            <v>676</v>
          </cell>
          <cell r="R172" t="str">
            <v>鉄筋コンクリート集計より</v>
          </cell>
          <cell r="S172">
            <v>676</v>
          </cell>
          <cell r="T172">
            <v>676</v>
          </cell>
          <cell r="U172" t="str">
            <v>m3</v>
          </cell>
          <cell r="V172">
            <v>13250</v>
          </cell>
          <cell r="W172">
            <v>8957000</v>
          </cell>
          <cell r="X172" t="str">
            <v>県実施</v>
          </cell>
          <cell r="Y172" t="str">
            <v>県実施</v>
          </cell>
          <cell r="Z172" t="str">
            <v>Ｐ-74</v>
          </cell>
          <cell r="AA172">
            <v>676</v>
          </cell>
          <cell r="AB172">
            <v>8957000</v>
          </cell>
          <cell r="AC172">
            <v>0</v>
          </cell>
          <cell r="AD172">
            <v>0</v>
          </cell>
        </row>
        <row r="173">
          <cell r="I173" t="str">
            <v>躯体ｺﾝｸﾘｰﾄ（PH1）</v>
          </cell>
        </row>
        <row r="174">
          <cell r="G174" t="str">
            <v>生ｺﾝｸﾘｰﾄ</v>
          </cell>
          <cell r="H174" t="str">
            <v>24N-18</v>
          </cell>
          <cell r="I174" t="str">
            <v>24N-18</v>
          </cell>
          <cell r="J174">
            <v>93.9</v>
          </cell>
          <cell r="K174">
            <v>93.9</v>
          </cell>
          <cell r="L174" t="str">
            <v>m3</v>
          </cell>
          <cell r="M174">
            <v>13250</v>
          </cell>
          <cell r="N174">
            <v>1244175</v>
          </cell>
          <cell r="O174" t="str">
            <v>県実施</v>
          </cell>
          <cell r="P174" t="str">
            <v>Ｐ-74</v>
          </cell>
          <cell r="Q174">
            <v>93.9</v>
          </cell>
          <cell r="R174" t="str">
            <v>鉄筋コンクリート集計より</v>
          </cell>
          <cell r="S174">
            <v>93.9</v>
          </cell>
          <cell r="T174">
            <v>93.9</v>
          </cell>
          <cell r="U174" t="str">
            <v>m3</v>
          </cell>
          <cell r="V174">
            <v>13250</v>
          </cell>
          <cell r="W174">
            <v>1244175</v>
          </cell>
          <cell r="X174" t="str">
            <v>県実施</v>
          </cell>
          <cell r="Y174" t="str">
            <v>県実施</v>
          </cell>
          <cell r="Z174" t="str">
            <v>Ｐ-74</v>
          </cell>
          <cell r="AA174">
            <v>93.9</v>
          </cell>
          <cell r="AB174">
            <v>1244175</v>
          </cell>
          <cell r="AC174">
            <v>0</v>
          </cell>
          <cell r="AD174">
            <v>0</v>
          </cell>
        </row>
        <row r="175">
          <cell r="I175" t="str">
            <v>躯体ｺﾝｸﾘｰﾄ（PH2）</v>
          </cell>
        </row>
        <row r="176">
          <cell r="G176" t="str">
            <v>生ｺﾝｸﾘｰﾄ</v>
          </cell>
          <cell r="H176" t="str">
            <v>24N-18</v>
          </cell>
          <cell r="I176" t="str">
            <v>24N-18</v>
          </cell>
          <cell r="J176">
            <v>12.28</v>
          </cell>
          <cell r="K176">
            <v>12.3</v>
          </cell>
          <cell r="L176" t="str">
            <v>m3</v>
          </cell>
          <cell r="M176">
            <v>13250</v>
          </cell>
          <cell r="N176">
            <v>162975</v>
          </cell>
          <cell r="O176" t="str">
            <v>県実施</v>
          </cell>
          <cell r="P176" t="str">
            <v>Ｐ-74</v>
          </cell>
          <cell r="Q176">
            <v>12.3</v>
          </cell>
          <cell r="R176" t="str">
            <v>鉄筋コンクリート集計より</v>
          </cell>
          <cell r="S176">
            <v>12.28</v>
          </cell>
          <cell r="T176">
            <v>12.3</v>
          </cell>
          <cell r="U176" t="str">
            <v>m3</v>
          </cell>
          <cell r="V176">
            <v>13250</v>
          </cell>
          <cell r="W176">
            <v>162975</v>
          </cell>
          <cell r="X176" t="str">
            <v>県実施</v>
          </cell>
          <cell r="Y176" t="str">
            <v>県実施</v>
          </cell>
          <cell r="Z176" t="str">
            <v>Ｐ-74</v>
          </cell>
          <cell r="AA176">
            <v>12.3</v>
          </cell>
          <cell r="AB176">
            <v>162975</v>
          </cell>
          <cell r="AC176">
            <v>0</v>
          </cell>
          <cell r="AD176">
            <v>0</v>
          </cell>
        </row>
        <row r="177">
          <cell r="I177" t="str">
            <v>躯体ｺﾝｸﾘｰﾄ（PH3）</v>
          </cell>
        </row>
        <row r="178">
          <cell r="G178" t="str">
            <v>生ｺﾝｸﾘｰﾄ</v>
          </cell>
          <cell r="H178" t="str">
            <v>24N-18</v>
          </cell>
          <cell r="I178" t="str">
            <v>24N-18</v>
          </cell>
          <cell r="J178">
            <v>6.14</v>
          </cell>
          <cell r="K178">
            <v>6.1</v>
          </cell>
          <cell r="L178" t="str">
            <v>m3</v>
          </cell>
          <cell r="M178">
            <v>13250</v>
          </cell>
          <cell r="N178">
            <v>80825</v>
          </cell>
          <cell r="O178" t="str">
            <v>県実施</v>
          </cell>
          <cell r="P178" t="str">
            <v>Ｐ-74</v>
          </cell>
          <cell r="Q178">
            <v>6.1</v>
          </cell>
          <cell r="R178" t="str">
            <v>鉄筋コンクリート集計より</v>
          </cell>
          <cell r="S178">
            <v>6.14</v>
          </cell>
          <cell r="T178">
            <v>6.1</v>
          </cell>
          <cell r="U178" t="str">
            <v>m3</v>
          </cell>
          <cell r="V178">
            <v>13250</v>
          </cell>
          <cell r="W178">
            <v>80825</v>
          </cell>
          <cell r="X178" t="str">
            <v>県実施</v>
          </cell>
          <cell r="Y178" t="str">
            <v>県実施</v>
          </cell>
          <cell r="Z178" t="str">
            <v>Ｐ-74</v>
          </cell>
          <cell r="AA178">
            <v>6.1</v>
          </cell>
          <cell r="AB178">
            <v>80825</v>
          </cell>
          <cell r="AC178">
            <v>0</v>
          </cell>
          <cell r="AD178">
            <v>0</v>
          </cell>
        </row>
        <row r="179">
          <cell r="I179" t="str">
            <v>防水押えｺﾝｸﾘｰﾄ</v>
          </cell>
        </row>
        <row r="180">
          <cell r="G180" t="str">
            <v>生ｺﾝｸﾘｰﾄ</v>
          </cell>
          <cell r="H180" t="str">
            <v>18N-15</v>
          </cell>
          <cell r="I180" t="str">
            <v>18N-15</v>
          </cell>
          <cell r="J180">
            <v>22.61</v>
          </cell>
          <cell r="K180">
            <v>22.6</v>
          </cell>
          <cell r="L180" t="str">
            <v>m3</v>
          </cell>
          <cell r="M180">
            <v>12400</v>
          </cell>
          <cell r="N180">
            <v>280240</v>
          </cell>
          <cell r="O180" t="str">
            <v>県実施</v>
          </cell>
          <cell r="P180" t="str">
            <v>Ｐ-74</v>
          </cell>
          <cell r="Q180">
            <v>22.6</v>
          </cell>
          <cell r="R180" t="str">
            <v>鉄筋コンクリート集計より</v>
          </cell>
          <cell r="S180">
            <v>22.61</v>
          </cell>
          <cell r="T180">
            <v>22.6</v>
          </cell>
          <cell r="U180" t="str">
            <v>m3</v>
          </cell>
          <cell r="V180">
            <v>12400</v>
          </cell>
          <cell r="W180">
            <v>280240</v>
          </cell>
          <cell r="X180" t="str">
            <v>県実施</v>
          </cell>
          <cell r="Y180" t="str">
            <v>県実施</v>
          </cell>
          <cell r="Z180" t="str">
            <v>Ｐ-74</v>
          </cell>
          <cell r="AA180">
            <v>22.6</v>
          </cell>
          <cell r="AB180">
            <v>280240</v>
          </cell>
          <cell r="AC180">
            <v>0</v>
          </cell>
          <cell r="AD180">
            <v>0</v>
          </cell>
        </row>
        <row r="182">
          <cell r="G182" t="str">
            <v>ｺﾝｸﾘｰﾄ打設手間</v>
          </cell>
          <cell r="H182" t="str">
            <v>別紙内訳書より</v>
          </cell>
          <cell r="I182">
            <v>0</v>
          </cell>
          <cell r="J182">
            <v>0</v>
          </cell>
          <cell r="K182" t="str">
            <v>式</v>
          </cell>
          <cell r="L182">
            <v>5138731</v>
          </cell>
          <cell r="M182" t="str">
            <v>別紙内訳</v>
          </cell>
          <cell r="N182" t="str">
            <v>3-01</v>
          </cell>
          <cell r="O182">
            <v>0</v>
          </cell>
          <cell r="P182">
            <v>5138731</v>
          </cell>
          <cell r="Q182">
            <v>0</v>
          </cell>
          <cell r="R182" t="str">
            <v>別紙内訳書より</v>
          </cell>
          <cell r="S182">
            <v>0</v>
          </cell>
          <cell r="T182">
            <v>0</v>
          </cell>
          <cell r="U182" t="str">
            <v>式</v>
          </cell>
          <cell r="V182">
            <v>5138731</v>
          </cell>
          <cell r="W182">
            <v>5138731</v>
          </cell>
          <cell r="X182" t="str">
            <v>3-01</v>
          </cell>
          <cell r="Y182" t="str">
            <v>別紙内訳</v>
          </cell>
          <cell r="Z182" t="str">
            <v>3-01</v>
          </cell>
          <cell r="AA182">
            <v>0</v>
          </cell>
          <cell r="AB182">
            <v>5138731</v>
          </cell>
          <cell r="AC182">
            <v>0</v>
          </cell>
          <cell r="AD182">
            <v>0</v>
          </cell>
        </row>
        <row r="184">
          <cell r="G184" t="str">
            <v>ｺﾝｸﾘｰﾄﾎﾟﾝﾌﾟ圧送</v>
          </cell>
          <cell r="H184" t="str">
            <v>別紙内訳書より</v>
          </cell>
          <cell r="I184">
            <v>0</v>
          </cell>
          <cell r="J184">
            <v>0</v>
          </cell>
          <cell r="K184" t="str">
            <v>式</v>
          </cell>
          <cell r="L184">
            <v>2875838</v>
          </cell>
          <cell r="M184" t="str">
            <v>別紙内訳</v>
          </cell>
          <cell r="N184" t="str">
            <v>3-01</v>
          </cell>
          <cell r="O184">
            <v>0</v>
          </cell>
          <cell r="P184">
            <v>2875838</v>
          </cell>
          <cell r="Q184">
            <v>0</v>
          </cell>
          <cell r="R184" t="str">
            <v>別紙内訳書より</v>
          </cell>
          <cell r="S184">
            <v>0</v>
          </cell>
          <cell r="T184">
            <v>0</v>
          </cell>
          <cell r="U184" t="str">
            <v>式</v>
          </cell>
          <cell r="V184">
            <v>2875838</v>
          </cell>
          <cell r="W184">
            <v>2875838</v>
          </cell>
          <cell r="X184" t="str">
            <v>3-01</v>
          </cell>
          <cell r="Y184" t="str">
            <v>別紙内訳</v>
          </cell>
          <cell r="Z184" t="str">
            <v>3-01</v>
          </cell>
          <cell r="AA184">
            <v>0</v>
          </cell>
          <cell r="AB184">
            <v>2875838</v>
          </cell>
          <cell r="AC184">
            <v>0</v>
          </cell>
          <cell r="AD184">
            <v>0</v>
          </cell>
        </row>
        <row r="186">
          <cell r="G186" t="str">
            <v>ｺﾝｸﾘｰﾄ防錆材</v>
          </cell>
          <cell r="H186" t="str">
            <v>ﾎﾟｿﾞﾘｽ</v>
          </cell>
          <cell r="I186" t="str">
            <v>ﾎﾟｿﾞﾘｽ</v>
          </cell>
          <cell r="J186" t="str">
            <v>NR-1900</v>
          </cell>
          <cell r="K186">
            <v>3437.46</v>
          </cell>
          <cell r="L186">
            <v>10311</v>
          </cell>
          <cell r="M186" t="str">
            <v>L</v>
          </cell>
          <cell r="N186">
            <v>280</v>
          </cell>
          <cell r="O186">
            <v>2887080</v>
          </cell>
          <cell r="P186" t="str">
            <v>県営繕</v>
          </cell>
          <cell r="Q186" t="str">
            <v>Ｐ-34</v>
          </cell>
          <cell r="R186" t="str">
            <v>鉄筋コンクリート集計より</v>
          </cell>
          <cell r="S186">
            <v>3437.46</v>
          </cell>
          <cell r="T186">
            <v>10311</v>
          </cell>
          <cell r="U186" t="str">
            <v>L</v>
          </cell>
          <cell r="V186">
            <v>280</v>
          </cell>
          <cell r="W186">
            <v>2887080</v>
          </cell>
          <cell r="X186" t="str">
            <v>県営繕</v>
          </cell>
          <cell r="Y186" t="str">
            <v>県営繕</v>
          </cell>
          <cell r="Z186" t="str">
            <v>Ｐ-34</v>
          </cell>
          <cell r="AA186">
            <v>10311</v>
          </cell>
          <cell r="AB186">
            <v>2887080</v>
          </cell>
          <cell r="AC186">
            <v>0</v>
          </cell>
          <cell r="AD186">
            <v>0</v>
          </cell>
        </row>
        <row r="188">
          <cell r="S188">
            <v>0</v>
          </cell>
        </row>
        <row r="190">
          <cell r="S190">
            <v>0</v>
          </cell>
        </row>
        <row r="192">
          <cell r="S192">
            <v>0</v>
          </cell>
        </row>
        <row r="194">
          <cell r="G194" t="str">
            <v>小 計</v>
          </cell>
          <cell r="H194">
            <v>64459214</v>
          </cell>
          <cell r="I194">
            <v>64459214</v>
          </cell>
          <cell r="J194">
            <v>0</v>
          </cell>
          <cell r="K194">
            <v>64459214</v>
          </cell>
          <cell r="L194">
            <v>64459214</v>
          </cell>
          <cell r="M194">
            <v>0</v>
          </cell>
          <cell r="N194">
            <v>64459214</v>
          </cell>
          <cell r="O194">
            <v>64459214</v>
          </cell>
          <cell r="P194">
            <v>0</v>
          </cell>
          <cell r="Q194">
            <v>64459214</v>
          </cell>
          <cell r="R194">
            <v>64459214</v>
          </cell>
          <cell r="S194">
            <v>0</v>
          </cell>
          <cell r="T194">
            <v>64459214</v>
          </cell>
          <cell r="U194">
            <v>64459214</v>
          </cell>
          <cell r="V194">
            <v>0</v>
          </cell>
          <cell r="W194">
            <v>64459214</v>
          </cell>
          <cell r="X194">
            <v>64459214</v>
          </cell>
          <cell r="Y194">
            <v>0</v>
          </cell>
          <cell r="Z194">
            <v>64459214</v>
          </cell>
          <cell r="AA194">
            <v>0</v>
          </cell>
          <cell r="AB194">
            <v>64459214</v>
          </cell>
          <cell r="AC194">
            <v>0</v>
          </cell>
          <cell r="AD194">
            <v>0</v>
          </cell>
        </row>
        <row r="195">
          <cell r="AE195" t="str">
            <v>那覇市教育委員会</v>
          </cell>
          <cell r="AF195" t="str">
            <v>頁04</v>
          </cell>
        </row>
        <row r="196">
          <cell r="P196">
            <v>4</v>
          </cell>
          <cell r="Q196" t="str">
            <v>数　量　集　計　表</v>
          </cell>
          <cell r="R196" t="str">
            <v>数　量　集　計　表</v>
          </cell>
          <cell r="S196" t="str">
            <v xml:space="preserve"> 訳</v>
          </cell>
          <cell r="T196" t="str">
            <v>内</v>
          </cell>
          <cell r="U196" t="str">
            <v>頁05</v>
          </cell>
          <cell r="V196" t="str">
            <v xml:space="preserve"> 訳</v>
          </cell>
          <cell r="W196" t="str">
            <v>書</v>
          </cell>
          <cell r="X196" t="str">
            <v>頁05</v>
          </cell>
          <cell r="Y196" t="str">
            <v>頁05</v>
          </cell>
          <cell r="Z196" t="str">
            <v>頁05</v>
          </cell>
          <cell r="AA196" t="str">
            <v>頁05</v>
          </cell>
          <cell r="AB196" t="str">
            <v>頁05</v>
          </cell>
          <cell r="AC196" t="str">
            <v>頁05</v>
          </cell>
          <cell r="AD196" t="str">
            <v>頁05</v>
          </cell>
          <cell r="AF196" t="str">
            <v>頁05</v>
          </cell>
        </row>
        <row r="198">
          <cell r="T198">
            <v>0</v>
          </cell>
          <cell r="U198" t="str">
            <v>宇栄原小学校（1工区建築）</v>
          </cell>
          <cell r="V198" t="str">
            <v>P-05/42</v>
          </cell>
          <cell r="W198" t="str">
            <v>宇栄原小学校（1工区建築）</v>
          </cell>
          <cell r="X198" t="str">
            <v>P-05/42</v>
          </cell>
          <cell r="Y198" t="str">
            <v>宇栄原小学校（1工区建築）</v>
          </cell>
          <cell r="Z198" t="str">
            <v>P-05/42</v>
          </cell>
          <cell r="AA198" t="str">
            <v>宇栄原小学校（1工区建築）</v>
          </cell>
          <cell r="AB198" t="str">
            <v>P-05/42</v>
          </cell>
          <cell r="AC198" t="str">
            <v>宇栄原小学校（1工区建築）</v>
          </cell>
          <cell r="AD198" t="str">
            <v>P-05/42</v>
          </cell>
          <cell r="AE198" t="str">
            <v>P-05/42</v>
          </cell>
        </row>
        <row r="200">
          <cell r="G200" t="str">
            <v>　　　　　　　　　　工　事　別</v>
          </cell>
          <cell r="H200" t="str">
            <v>計</v>
          </cell>
          <cell r="I200" t="str">
            <v>　実　施　工　事　費</v>
          </cell>
          <cell r="J200" t="str">
            <v>　　 対 象 経 費</v>
          </cell>
          <cell r="K200" t="str">
            <v>　　対 象 外 経 費</v>
          </cell>
          <cell r="L200" t="str">
            <v>計</v>
          </cell>
          <cell r="M200" t="str">
            <v>　実　施　工　事　費</v>
          </cell>
          <cell r="N200" t="str">
            <v>　　 対 象 経 費</v>
          </cell>
          <cell r="O200" t="str">
            <v>　　対 象 外 経 費</v>
          </cell>
          <cell r="P200" t="str">
            <v>計</v>
          </cell>
          <cell r="Q200" t="str">
            <v>　実　施　工　事　費</v>
          </cell>
          <cell r="R200" t="str">
            <v>　　 対 象 経 費</v>
          </cell>
          <cell r="S200" t="str">
            <v>計</v>
          </cell>
          <cell r="T200" t="str">
            <v>　実　施　工　事　費</v>
          </cell>
          <cell r="U200" t="str">
            <v>　　 対 象 経 費</v>
          </cell>
          <cell r="V200" t="str">
            <v>　実　施　工　事　費</v>
          </cell>
          <cell r="W200" t="str">
            <v>　　 対 象 経 費</v>
          </cell>
          <cell r="X200" t="str">
            <v>　　対 象 外 経 費</v>
          </cell>
          <cell r="Y200" t="str">
            <v>　　 対 象 経 費</v>
          </cell>
          <cell r="Z200" t="str">
            <v>　　対 象 外 経 費</v>
          </cell>
          <cell r="AA200" t="str">
            <v>　　 対 象 経 費</v>
          </cell>
          <cell r="AB200" t="str">
            <v>　　対 象 外 経 費</v>
          </cell>
          <cell r="AC200" t="str">
            <v>　　対 象 外 経 費</v>
          </cell>
        </row>
        <row r="202">
          <cell r="E202" t="str">
            <v>No</v>
          </cell>
          <cell r="F202" t="str">
            <v>名 称</v>
          </cell>
          <cell r="G202" t="str">
            <v>名 称</v>
          </cell>
          <cell r="H202" t="str">
            <v>頁</v>
          </cell>
          <cell r="I202" t="str">
            <v>参　照</v>
          </cell>
          <cell r="J202" t="str">
            <v>計算値</v>
          </cell>
          <cell r="K202" t="str">
            <v xml:space="preserve"> 　規 格</v>
          </cell>
          <cell r="L202" t="str">
            <v>単 位</v>
          </cell>
          <cell r="M202" t="str">
            <v>単 価</v>
          </cell>
          <cell r="N202" t="str">
            <v>金 額</v>
          </cell>
          <cell r="O202" t="str">
            <v xml:space="preserve">   　 備 考</v>
          </cell>
          <cell r="P202" t="str">
            <v>頁</v>
          </cell>
          <cell r="Q202" t="str">
            <v>金 額</v>
          </cell>
          <cell r="R202" t="str">
            <v>参　照</v>
          </cell>
          <cell r="S202" t="str">
            <v>計算値</v>
          </cell>
          <cell r="T202" t="str">
            <v>数 量</v>
          </cell>
          <cell r="U202" t="str">
            <v>単 位</v>
          </cell>
          <cell r="V202" t="str">
            <v>単 価</v>
          </cell>
          <cell r="W202" t="str">
            <v>金 額</v>
          </cell>
          <cell r="X202" t="str">
            <v xml:space="preserve">   　 備 考</v>
          </cell>
          <cell r="Y202" t="str">
            <v xml:space="preserve">   　 備 考</v>
          </cell>
          <cell r="Z202" t="str">
            <v>金 額</v>
          </cell>
          <cell r="AA202" t="str">
            <v>数 量</v>
          </cell>
          <cell r="AB202" t="str">
            <v>金 額</v>
          </cell>
          <cell r="AC202" t="str">
            <v>数 量</v>
          </cell>
          <cell r="AD202" t="str">
            <v>金 額</v>
          </cell>
          <cell r="AE202" t="str">
            <v>片枠工事の計</v>
          </cell>
          <cell r="AF202" t="str">
            <v>片枠工事の計</v>
          </cell>
        </row>
        <row r="203">
          <cell r="AF203" t="str">
            <v>↓↓↓</v>
          </cell>
        </row>
        <row r="204">
          <cell r="E204">
            <v>4</v>
          </cell>
          <cell r="F204" t="str">
            <v>型枠工事</v>
          </cell>
          <cell r="G204" t="str">
            <v>型枠工事</v>
          </cell>
          <cell r="H204">
            <v>92632700</v>
          </cell>
          <cell r="I204">
            <v>0</v>
          </cell>
          <cell r="J204">
            <v>92632700</v>
          </cell>
          <cell r="K204">
            <v>92632700</v>
          </cell>
          <cell r="L204">
            <v>0</v>
          </cell>
          <cell r="M204">
            <v>92632700</v>
          </cell>
          <cell r="N204">
            <v>92632700</v>
          </cell>
          <cell r="O204">
            <v>0</v>
          </cell>
          <cell r="P204">
            <v>92632700</v>
          </cell>
          <cell r="Q204">
            <v>92632700</v>
          </cell>
          <cell r="R204">
            <v>0</v>
          </cell>
          <cell r="S204">
            <v>92632700</v>
          </cell>
          <cell r="T204">
            <v>92632700</v>
          </cell>
          <cell r="U204">
            <v>0</v>
          </cell>
          <cell r="V204">
            <v>92632700</v>
          </cell>
          <cell r="W204">
            <v>92632700</v>
          </cell>
          <cell r="X204">
            <v>0</v>
          </cell>
          <cell r="Y204">
            <v>92632700</v>
          </cell>
          <cell r="Z204">
            <v>92632700</v>
          </cell>
          <cell r="AA204">
            <v>0</v>
          </cell>
          <cell r="AB204">
            <v>92632700</v>
          </cell>
          <cell r="AC204">
            <v>92632700</v>
          </cell>
          <cell r="AD204">
            <v>0</v>
          </cell>
          <cell r="AF204">
            <v>92632700</v>
          </cell>
          <cell r="AG204">
            <v>92632700</v>
          </cell>
          <cell r="AH204">
            <v>0</v>
          </cell>
        </row>
        <row r="205">
          <cell r="Y205" t="str">
            <v>準用単価</v>
          </cell>
        </row>
        <row r="206">
          <cell r="G206" t="str">
            <v>普通合板型枠</v>
          </cell>
          <cell r="H206" t="str">
            <v>ﾗｯﾌﾟﾙ</v>
          </cell>
          <cell r="I206" t="str">
            <v>ﾗｯﾌﾟﾙ</v>
          </cell>
          <cell r="J206">
            <v>680.16</v>
          </cell>
          <cell r="K206">
            <v>680</v>
          </cell>
          <cell r="L206" t="str">
            <v>㎡</v>
          </cell>
          <cell r="M206">
            <v>4000</v>
          </cell>
          <cell r="N206">
            <v>2720000</v>
          </cell>
          <cell r="O206" t="str">
            <v>県営繕</v>
          </cell>
          <cell r="P206" t="str">
            <v>Ｐ-167</v>
          </cell>
          <cell r="Q206">
            <v>680</v>
          </cell>
          <cell r="R206" t="str">
            <v>鉄筋コンクリート集計より</v>
          </cell>
          <cell r="S206">
            <v>680.16</v>
          </cell>
          <cell r="T206">
            <v>680</v>
          </cell>
          <cell r="U206" t="str">
            <v>㎡</v>
          </cell>
          <cell r="V206">
            <v>4000</v>
          </cell>
          <cell r="W206">
            <v>2720000</v>
          </cell>
          <cell r="X206" t="str">
            <v>県営繕</v>
          </cell>
          <cell r="Y206" t="str">
            <v>県営繕</v>
          </cell>
          <cell r="Z206" t="str">
            <v>Ｐ-167</v>
          </cell>
          <cell r="AA206">
            <v>680</v>
          </cell>
          <cell r="AB206">
            <v>2720000</v>
          </cell>
          <cell r="AC206">
            <v>0</v>
          </cell>
          <cell r="AD206">
            <v>0</v>
          </cell>
        </row>
        <row r="207">
          <cell r="Y207" t="str">
            <v>準用単価</v>
          </cell>
        </row>
        <row r="208">
          <cell r="G208" t="str">
            <v>普通合板型枠</v>
          </cell>
          <cell r="H208" t="str">
            <v>基礎部</v>
          </cell>
          <cell r="I208" t="str">
            <v>基礎部</v>
          </cell>
          <cell r="J208">
            <v>2231.7199999999998</v>
          </cell>
          <cell r="K208">
            <v>2232</v>
          </cell>
          <cell r="L208" t="str">
            <v>㎡</v>
          </cell>
          <cell r="M208">
            <v>4000</v>
          </cell>
          <cell r="N208">
            <v>8928000</v>
          </cell>
          <cell r="O208" t="str">
            <v>県営繕</v>
          </cell>
          <cell r="P208" t="str">
            <v>Ｐ-167</v>
          </cell>
          <cell r="Q208">
            <v>2232</v>
          </cell>
          <cell r="R208" t="str">
            <v>鉄筋コンクリート集計より</v>
          </cell>
          <cell r="S208">
            <v>2231.7199999999998</v>
          </cell>
          <cell r="T208">
            <v>2232</v>
          </cell>
          <cell r="U208" t="str">
            <v>㎡</v>
          </cell>
          <cell r="V208">
            <v>4000</v>
          </cell>
          <cell r="W208">
            <v>8928000</v>
          </cell>
          <cell r="X208" t="str">
            <v>県営繕</v>
          </cell>
          <cell r="Y208" t="str">
            <v>県営繕</v>
          </cell>
          <cell r="Z208" t="str">
            <v>Ｐ-167</v>
          </cell>
          <cell r="AA208">
            <v>2232</v>
          </cell>
          <cell r="AB208">
            <v>8928000</v>
          </cell>
          <cell r="AC208">
            <v>0</v>
          </cell>
          <cell r="AD208">
            <v>0</v>
          </cell>
        </row>
        <row r="209">
          <cell r="Y209" t="str">
            <v>準用単価</v>
          </cell>
        </row>
        <row r="210">
          <cell r="G210" t="str">
            <v>普通合板型枠</v>
          </cell>
          <cell r="H210" t="str">
            <v>ﾗｰﾒﾝ構造地上軸部</v>
          </cell>
          <cell r="I210" t="str">
            <v>ﾗｰﾒﾝ構造地上軸部</v>
          </cell>
          <cell r="J210">
            <v>9051.65</v>
          </cell>
          <cell r="K210">
            <v>9052</v>
          </cell>
          <cell r="L210" t="str">
            <v>㎡</v>
          </cell>
          <cell r="M210">
            <v>4380</v>
          </cell>
          <cell r="N210">
            <v>39647760</v>
          </cell>
          <cell r="O210" t="str">
            <v>県営繕</v>
          </cell>
          <cell r="P210" t="str">
            <v>Ｐ-167</v>
          </cell>
          <cell r="Q210">
            <v>9052</v>
          </cell>
          <cell r="R210" t="str">
            <v>鉄筋コンクリート集計より</v>
          </cell>
          <cell r="S210">
            <v>9051.65</v>
          </cell>
          <cell r="T210">
            <v>9052</v>
          </cell>
          <cell r="U210" t="str">
            <v>㎡</v>
          </cell>
          <cell r="V210">
            <v>4380</v>
          </cell>
          <cell r="W210">
            <v>39647760</v>
          </cell>
          <cell r="X210" t="str">
            <v>県営繕</v>
          </cell>
          <cell r="Y210" t="str">
            <v>県営繕</v>
          </cell>
          <cell r="Z210" t="str">
            <v>Ｐ-167</v>
          </cell>
          <cell r="AA210">
            <v>9052</v>
          </cell>
          <cell r="AB210">
            <v>39647760</v>
          </cell>
          <cell r="AC210">
            <v>0</v>
          </cell>
          <cell r="AD210">
            <v>0</v>
          </cell>
        </row>
        <row r="211">
          <cell r="Y211" t="str">
            <v>準用単価</v>
          </cell>
        </row>
        <row r="212">
          <cell r="G212" t="str">
            <v>打放し合板型枠Ｂ種</v>
          </cell>
          <cell r="H212" t="str">
            <v>ﾗｰﾒﾝ構造地上軸部</v>
          </cell>
          <cell r="I212" t="str">
            <v>ﾗｰﾒﾝ構造地上軸部</v>
          </cell>
          <cell r="J212">
            <v>7620.53</v>
          </cell>
          <cell r="K212">
            <v>7621</v>
          </cell>
          <cell r="L212" t="str">
            <v>㎡</v>
          </cell>
          <cell r="M212">
            <v>4650</v>
          </cell>
          <cell r="N212">
            <v>35437650</v>
          </cell>
          <cell r="O212" t="str">
            <v>県営繕</v>
          </cell>
          <cell r="P212" t="str">
            <v>Ｐ-167</v>
          </cell>
          <cell r="Q212">
            <v>7621</v>
          </cell>
          <cell r="R212" t="str">
            <v>鉄筋コンクリート集計より</v>
          </cell>
          <cell r="S212">
            <v>7620.53</v>
          </cell>
          <cell r="T212">
            <v>7621</v>
          </cell>
          <cell r="U212" t="str">
            <v>㎡</v>
          </cell>
          <cell r="V212">
            <v>4650</v>
          </cell>
          <cell r="W212">
            <v>35437650</v>
          </cell>
          <cell r="X212" t="str">
            <v>県営繕</v>
          </cell>
          <cell r="Y212" t="str">
            <v>県営繕</v>
          </cell>
          <cell r="Z212" t="str">
            <v>Ｐ-167</v>
          </cell>
          <cell r="AA212">
            <v>7621</v>
          </cell>
          <cell r="AB212">
            <v>35437650</v>
          </cell>
          <cell r="AC212">
            <v>0</v>
          </cell>
          <cell r="AD212">
            <v>0</v>
          </cell>
        </row>
        <row r="214">
          <cell r="G214" t="str">
            <v>打放し面補修</v>
          </cell>
          <cell r="H214" t="str">
            <v>ｺｰﾝ処理</v>
          </cell>
          <cell r="I214" t="str">
            <v>ｺｰﾝ処理</v>
          </cell>
          <cell r="J214">
            <v>7620.53</v>
          </cell>
          <cell r="K214">
            <v>7621</v>
          </cell>
          <cell r="L214" t="str">
            <v>㎡</v>
          </cell>
          <cell r="M214">
            <v>440</v>
          </cell>
          <cell r="N214">
            <v>3353240</v>
          </cell>
          <cell r="O214" t="str">
            <v>県営繕</v>
          </cell>
          <cell r="P214" t="str">
            <v>Ｐ-68</v>
          </cell>
          <cell r="Q214">
            <v>7621</v>
          </cell>
          <cell r="R214" t="str">
            <v>鉄筋コンクリート集計より</v>
          </cell>
          <cell r="S214">
            <v>7620.53</v>
          </cell>
          <cell r="T214">
            <v>7621</v>
          </cell>
          <cell r="U214" t="str">
            <v>㎡</v>
          </cell>
          <cell r="V214">
            <v>440</v>
          </cell>
          <cell r="W214">
            <v>3353240</v>
          </cell>
          <cell r="X214" t="str">
            <v>県営繕</v>
          </cell>
          <cell r="Y214" t="str">
            <v>県営繕</v>
          </cell>
          <cell r="Z214" t="str">
            <v>Ｐ-68</v>
          </cell>
          <cell r="AA214">
            <v>7621</v>
          </cell>
          <cell r="AB214">
            <v>3353240</v>
          </cell>
          <cell r="AC214">
            <v>0</v>
          </cell>
          <cell r="AD214">
            <v>0</v>
          </cell>
        </row>
        <row r="215">
          <cell r="Y215" t="str">
            <v>準用単価</v>
          </cell>
        </row>
        <row r="216">
          <cell r="G216" t="str">
            <v>型枠運搬費</v>
          </cell>
          <cell r="H216" t="str">
            <v>10t車　30Kｍ程度</v>
          </cell>
          <cell r="I216" t="str">
            <v>10t車　30Kｍ程度</v>
          </cell>
          <cell r="J216">
            <v>19684.16</v>
          </cell>
          <cell r="K216">
            <v>19585</v>
          </cell>
          <cell r="L216" t="str">
            <v>㎡</v>
          </cell>
          <cell r="M216">
            <v>130</v>
          </cell>
          <cell r="N216">
            <v>2546050</v>
          </cell>
          <cell r="O216" t="str">
            <v>県営繕</v>
          </cell>
          <cell r="P216" t="str">
            <v>Ｐ-167</v>
          </cell>
          <cell r="Q216">
            <v>19585</v>
          </cell>
          <cell r="R216" t="str">
            <v>鉄筋コンクリート集計より</v>
          </cell>
          <cell r="S216">
            <v>19684.16</v>
          </cell>
          <cell r="T216">
            <v>19585</v>
          </cell>
          <cell r="U216" t="str">
            <v>㎡</v>
          </cell>
          <cell r="V216">
            <v>130</v>
          </cell>
          <cell r="W216">
            <v>2546050</v>
          </cell>
          <cell r="X216" t="str">
            <v>県営繕</v>
          </cell>
          <cell r="Y216" t="str">
            <v>県営繕</v>
          </cell>
          <cell r="Z216" t="str">
            <v>Ｐ-167</v>
          </cell>
          <cell r="AA216">
            <v>19585</v>
          </cell>
          <cell r="AB216">
            <v>2546050</v>
          </cell>
          <cell r="AC216">
            <v>0</v>
          </cell>
          <cell r="AD216">
            <v>0</v>
          </cell>
        </row>
        <row r="218">
          <cell r="S218">
            <v>0</v>
          </cell>
          <cell r="T218">
            <v>0</v>
          </cell>
        </row>
        <row r="220">
          <cell r="S220">
            <v>0</v>
          </cell>
          <cell r="T220">
            <v>0</v>
          </cell>
        </row>
        <row r="222">
          <cell r="S222">
            <v>0</v>
          </cell>
          <cell r="T222">
            <v>0</v>
          </cell>
        </row>
        <row r="224">
          <cell r="S224">
            <v>0</v>
          </cell>
          <cell r="T224">
            <v>0</v>
          </cell>
        </row>
        <row r="226">
          <cell r="S226">
            <v>0</v>
          </cell>
          <cell r="T226">
            <v>0</v>
          </cell>
        </row>
        <row r="228">
          <cell r="S228">
            <v>0</v>
          </cell>
          <cell r="T228">
            <v>0</v>
          </cell>
        </row>
        <row r="230">
          <cell r="S230">
            <v>0</v>
          </cell>
          <cell r="T230">
            <v>0</v>
          </cell>
        </row>
        <row r="232">
          <cell r="S232">
            <v>0</v>
          </cell>
          <cell r="T232">
            <v>0</v>
          </cell>
        </row>
        <row r="234">
          <cell r="S234">
            <v>0</v>
          </cell>
          <cell r="T234">
            <v>0</v>
          </cell>
        </row>
        <row r="236">
          <cell r="S236">
            <v>0</v>
          </cell>
          <cell r="T236">
            <v>0</v>
          </cell>
        </row>
        <row r="238">
          <cell r="S238">
            <v>0</v>
          </cell>
          <cell r="T238">
            <v>0</v>
          </cell>
        </row>
        <row r="240">
          <cell r="G240" t="str">
            <v>小 計</v>
          </cell>
          <cell r="H240">
            <v>92632700</v>
          </cell>
          <cell r="I240">
            <v>92632700</v>
          </cell>
          <cell r="J240">
            <v>0</v>
          </cell>
          <cell r="K240">
            <v>92632700</v>
          </cell>
          <cell r="L240">
            <v>92632700</v>
          </cell>
          <cell r="M240">
            <v>0</v>
          </cell>
          <cell r="N240">
            <v>92632700</v>
          </cell>
          <cell r="O240">
            <v>92632700</v>
          </cell>
          <cell r="P240">
            <v>0</v>
          </cell>
          <cell r="Q240">
            <v>92632700</v>
          </cell>
          <cell r="R240">
            <v>92632700</v>
          </cell>
          <cell r="S240">
            <v>0</v>
          </cell>
          <cell r="T240">
            <v>92632700</v>
          </cell>
          <cell r="U240">
            <v>92632700</v>
          </cell>
          <cell r="V240">
            <v>0</v>
          </cell>
          <cell r="W240">
            <v>92632700</v>
          </cell>
          <cell r="X240">
            <v>92632700</v>
          </cell>
          <cell r="Y240">
            <v>0</v>
          </cell>
          <cell r="Z240">
            <v>92632700</v>
          </cell>
          <cell r="AA240">
            <v>0</v>
          </cell>
          <cell r="AB240">
            <v>92632700</v>
          </cell>
          <cell r="AC240">
            <v>0</v>
          </cell>
          <cell r="AD240">
            <v>0</v>
          </cell>
        </row>
        <row r="241">
          <cell r="AF241" t="str">
            <v>頁05</v>
          </cell>
        </row>
        <row r="242">
          <cell r="P242">
            <v>5</v>
          </cell>
          <cell r="Q242" t="str">
            <v>数　量　集　計　表</v>
          </cell>
          <cell r="R242" t="str">
            <v>数　量　集　計　表</v>
          </cell>
          <cell r="S242" t="str">
            <v xml:space="preserve"> 訳</v>
          </cell>
          <cell r="T242" t="str">
            <v>内</v>
          </cell>
          <cell r="U242" t="str">
            <v>頁06</v>
          </cell>
          <cell r="V242" t="str">
            <v xml:space="preserve"> 訳</v>
          </cell>
          <cell r="W242" t="str">
            <v>書</v>
          </cell>
          <cell r="X242" t="str">
            <v>頁06</v>
          </cell>
          <cell r="Y242" t="str">
            <v>頁06</v>
          </cell>
          <cell r="Z242" t="str">
            <v>頁06</v>
          </cell>
          <cell r="AA242" t="str">
            <v>頁06</v>
          </cell>
          <cell r="AB242" t="str">
            <v>頁06</v>
          </cell>
          <cell r="AC242" t="str">
            <v>頁06</v>
          </cell>
          <cell r="AD242" t="str">
            <v>頁06</v>
          </cell>
          <cell r="AF242" t="str">
            <v>頁06</v>
          </cell>
        </row>
        <row r="244">
          <cell r="T244">
            <v>0</v>
          </cell>
          <cell r="U244" t="str">
            <v>宇栄原小学校（1工区建築）</v>
          </cell>
          <cell r="V244" t="str">
            <v>P-06/42</v>
          </cell>
          <cell r="W244" t="str">
            <v>宇栄原小学校（1工区建築）</v>
          </cell>
          <cell r="X244" t="str">
            <v>P-06/42</v>
          </cell>
          <cell r="Y244" t="str">
            <v>宇栄原小学校（1工区建築）</v>
          </cell>
          <cell r="Z244" t="str">
            <v>P-06/42</v>
          </cell>
          <cell r="AA244" t="str">
            <v>宇栄原小学校（1工区建築）</v>
          </cell>
          <cell r="AB244" t="str">
            <v>P-06/42</v>
          </cell>
          <cell r="AC244" t="str">
            <v>宇栄原小学校（1工区建築）</v>
          </cell>
          <cell r="AD244" t="str">
            <v>P-06/42</v>
          </cell>
          <cell r="AE244" t="str">
            <v>P-06/42</v>
          </cell>
        </row>
        <row r="246">
          <cell r="G246" t="str">
            <v>　　　　　　　　　　工　事　別</v>
          </cell>
          <cell r="H246" t="str">
            <v>計</v>
          </cell>
          <cell r="I246" t="str">
            <v>　実　施　工　事　費</v>
          </cell>
          <cell r="J246" t="str">
            <v>　　 対 象 経 費</v>
          </cell>
          <cell r="K246" t="str">
            <v>　　対 象 外 経 費</v>
          </cell>
          <cell r="L246" t="str">
            <v>計</v>
          </cell>
          <cell r="M246" t="str">
            <v>　実　施　工　事　費</v>
          </cell>
          <cell r="N246" t="str">
            <v>　　 対 象 経 費</v>
          </cell>
          <cell r="O246" t="str">
            <v>　　対 象 外 経 費</v>
          </cell>
          <cell r="P246" t="str">
            <v>計</v>
          </cell>
          <cell r="Q246" t="str">
            <v>　実　施　工　事　費</v>
          </cell>
          <cell r="R246" t="str">
            <v>　　 対 象 経 費</v>
          </cell>
          <cell r="S246" t="str">
            <v>計</v>
          </cell>
          <cell r="T246" t="str">
            <v>　実　施　工　事　費</v>
          </cell>
          <cell r="U246" t="str">
            <v>　　 対 象 経 費</v>
          </cell>
          <cell r="V246" t="str">
            <v>　実　施　工　事　費</v>
          </cell>
          <cell r="W246" t="str">
            <v>　　 対 象 経 費</v>
          </cell>
          <cell r="X246" t="str">
            <v>　　対 象 外 経 費</v>
          </cell>
          <cell r="Y246" t="str">
            <v>　　 対 象 経 費</v>
          </cell>
          <cell r="Z246" t="str">
            <v>　　対 象 外 経 費</v>
          </cell>
          <cell r="AA246" t="str">
            <v>　　 対 象 経 費</v>
          </cell>
          <cell r="AB246" t="str">
            <v>　　対 象 外 経 費</v>
          </cell>
          <cell r="AC246" t="str">
            <v>　　対 象 外 経 費</v>
          </cell>
        </row>
        <row r="248">
          <cell r="E248" t="str">
            <v>No</v>
          </cell>
          <cell r="F248" t="str">
            <v>名 称</v>
          </cell>
          <cell r="G248" t="str">
            <v>名 称</v>
          </cell>
          <cell r="H248" t="str">
            <v>頁</v>
          </cell>
          <cell r="I248" t="str">
            <v>参　照</v>
          </cell>
          <cell r="J248" t="str">
            <v>計算値</v>
          </cell>
          <cell r="K248" t="str">
            <v xml:space="preserve"> 　規 格</v>
          </cell>
          <cell r="L248" t="str">
            <v>単 位</v>
          </cell>
          <cell r="M248" t="str">
            <v>単 価</v>
          </cell>
          <cell r="N248" t="str">
            <v>金 額</v>
          </cell>
          <cell r="O248" t="str">
            <v xml:space="preserve">   　 備 考</v>
          </cell>
          <cell r="P248" t="str">
            <v>頁</v>
          </cell>
          <cell r="Q248" t="str">
            <v>金 額</v>
          </cell>
          <cell r="R248" t="str">
            <v>参　照</v>
          </cell>
          <cell r="S248" t="str">
            <v>計算値</v>
          </cell>
          <cell r="T248" t="str">
            <v>数 量</v>
          </cell>
          <cell r="U248" t="str">
            <v>単 位</v>
          </cell>
          <cell r="V248" t="str">
            <v>単 価</v>
          </cell>
          <cell r="W248" t="str">
            <v>金 額</v>
          </cell>
          <cell r="X248" t="str">
            <v xml:space="preserve">   　 備 考</v>
          </cell>
          <cell r="Y248" t="str">
            <v xml:space="preserve">   　 備 考</v>
          </cell>
          <cell r="Z248" t="str">
            <v>金 額</v>
          </cell>
          <cell r="AA248" t="str">
            <v>数 量</v>
          </cell>
          <cell r="AB248" t="str">
            <v>金 額</v>
          </cell>
          <cell r="AC248" t="str">
            <v>数 量</v>
          </cell>
          <cell r="AD248" t="str">
            <v>金 額</v>
          </cell>
          <cell r="AE248" t="str">
            <v>鉄筋工事の計</v>
          </cell>
          <cell r="AF248" t="str">
            <v>鉄筋工事の計</v>
          </cell>
        </row>
        <row r="249">
          <cell r="AF249" t="str">
            <v>↓↓↓</v>
          </cell>
        </row>
        <row r="250">
          <cell r="E250">
            <v>5</v>
          </cell>
          <cell r="F250" t="str">
            <v>鉄筋工事</v>
          </cell>
          <cell r="G250" t="str">
            <v>鉄筋工事</v>
          </cell>
          <cell r="H250">
            <v>42106150</v>
          </cell>
          <cell r="I250">
            <v>0</v>
          </cell>
          <cell r="J250">
            <v>42106150</v>
          </cell>
          <cell r="K250">
            <v>42106150</v>
          </cell>
          <cell r="L250">
            <v>0</v>
          </cell>
          <cell r="M250">
            <v>42106150</v>
          </cell>
          <cell r="N250">
            <v>42106150</v>
          </cell>
          <cell r="O250">
            <v>0</v>
          </cell>
          <cell r="P250">
            <v>42106150</v>
          </cell>
          <cell r="Q250">
            <v>42106150</v>
          </cell>
          <cell r="R250">
            <v>0</v>
          </cell>
          <cell r="S250">
            <v>42106150</v>
          </cell>
          <cell r="T250">
            <v>42106150</v>
          </cell>
          <cell r="U250">
            <v>0</v>
          </cell>
          <cell r="V250">
            <v>42106150</v>
          </cell>
          <cell r="W250">
            <v>42106150</v>
          </cell>
          <cell r="X250">
            <v>0</v>
          </cell>
          <cell r="Y250">
            <v>42106150</v>
          </cell>
          <cell r="Z250">
            <v>42106150</v>
          </cell>
          <cell r="AA250">
            <v>0</v>
          </cell>
          <cell r="AB250">
            <v>42106150</v>
          </cell>
          <cell r="AC250">
            <v>42106150</v>
          </cell>
          <cell r="AD250">
            <v>0</v>
          </cell>
          <cell r="AF250">
            <v>42106150</v>
          </cell>
          <cell r="AG250">
            <v>42106150</v>
          </cell>
          <cell r="AH250">
            <v>0</v>
          </cell>
        </row>
        <row r="251">
          <cell r="I251" t="str">
            <v>D13以下</v>
          </cell>
          <cell r="J251" t="str">
            <v>物価P12</v>
          </cell>
          <cell r="K251" t="str">
            <v>物価P12</v>
          </cell>
          <cell r="L251" t="str">
            <v>物価P12</v>
          </cell>
          <cell r="M251" t="str">
            <v>物価P12</v>
          </cell>
          <cell r="N251" t="str">
            <v>物価P12</v>
          </cell>
          <cell r="O251" t="str">
            <v>物価P12</v>
          </cell>
          <cell r="P251" t="str">
            <v>物価P12</v>
          </cell>
          <cell r="Q251" t="str">
            <v>物価P12</v>
          </cell>
          <cell r="Y251" t="str">
            <v>物価P12</v>
          </cell>
        </row>
        <row r="252">
          <cell r="G252" t="str">
            <v>異形棒鋼</v>
          </cell>
          <cell r="H252" t="str">
            <v>SD295A</v>
          </cell>
          <cell r="I252" t="str">
            <v>SD295A</v>
          </cell>
          <cell r="J252">
            <v>232</v>
          </cell>
          <cell r="K252">
            <v>232</v>
          </cell>
          <cell r="L252" t="str">
            <v>t</v>
          </cell>
          <cell r="M252">
            <v>38500</v>
          </cell>
          <cell r="N252">
            <v>8932000</v>
          </cell>
          <cell r="O252" t="str">
            <v>資料P15</v>
          </cell>
          <cell r="P252" t="str">
            <v>平均</v>
          </cell>
          <cell r="Q252">
            <v>232</v>
          </cell>
          <cell r="R252" t="str">
            <v>鉄筋コンクリート集計より</v>
          </cell>
          <cell r="S252">
            <v>232</v>
          </cell>
          <cell r="T252">
            <v>232</v>
          </cell>
          <cell r="U252" t="str">
            <v>t</v>
          </cell>
          <cell r="V252">
            <v>38500</v>
          </cell>
          <cell r="W252">
            <v>8932000</v>
          </cell>
          <cell r="X252" t="str">
            <v>資料P15</v>
          </cell>
          <cell r="Y252" t="str">
            <v>資料P15</v>
          </cell>
          <cell r="Z252" t="str">
            <v>平均</v>
          </cell>
          <cell r="AA252">
            <v>232</v>
          </cell>
          <cell r="AB252">
            <v>8932000</v>
          </cell>
          <cell r="AC252">
            <v>0</v>
          </cell>
          <cell r="AD252">
            <v>0</v>
          </cell>
        </row>
        <row r="253">
          <cell r="I253" t="str">
            <v>D16</v>
          </cell>
          <cell r="J253" t="str">
            <v>物価P12</v>
          </cell>
          <cell r="K253" t="str">
            <v>物価P12</v>
          </cell>
          <cell r="L253" t="str">
            <v>物価P12</v>
          </cell>
          <cell r="M253" t="str">
            <v>物価P12</v>
          </cell>
          <cell r="N253" t="str">
            <v>物価P12</v>
          </cell>
          <cell r="O253" t="str">
            <v>物価P12</v>
          </cell>
          <cell r="P253" t="str">
            <v>物価P12</v>
          </cell>
          <cell r="Q253" t="str">
            <v>物価P12</v>
          </cell>
          <cell r="Y253" t="str">
            <v>物価P12</v>
          </cell>
        </row>
        <row r="254">
          <cell r="G254" t="str">
            <v>異形棒鋼</v>
          </cell>
          <cell r="H254" t="str">
            <v>SD295A</v>
          </cell>
          <cell r="I254" t="str">
            <v>SD295A</v>
          </cell>
          <cell r="J254">
            <v>30.853999999999999</v>
          </cell>
          <cell r="K254">
            <v>30.9</v>
          </cell>
          <cell r="L254" t="str">
            <v>t</v>
          </cell>
          <cell r="M254">
            <v>36500</v>
          </cell>
          <cell r="N254">
            <v>1127850</v>
          </cell>
          <cell r="O254" t="str">
            <v>資料P15</v>
          </cell>
          <cell r="P254" t="str">
            <v>平均</v>
          </cell>
          <cell r="Q254">
            <v>30.9</v>
          </cell>
          <cell r="R254" t="str">
            <v>鉄筋コンクリート集計より</v>
          </cell>
          <cell r="S254">
            <v>30.853999999999999</v>
          </cell>
          <cell r="T254">
            <v>30.9</v>
          </cell>
          <cell r="U254" t="str">
            <v>t</v>
          </cell>
          <cell r="V254">
            <v>36500</v>
          </cell>
          <cell r="W254">
            <v>1127850</v>
          </cell>
          <cell r="X254" t="str">
            <v>資料P15</v>
          </cell>
          <cell r="Y254" t="str">
            <v>資料P15</v>
          </cell>
          <cell r="Z254" t="str">
            <v>平均</v>
          </cell>
          <cell r="AA254">
            <v>30.9</v>
          </cell>
          <cell r="AB254">
            <v>1127850</v>
          </cell>
          <cell r="AC254">
            <v>0</v>
          </cell>
          <cell r="AD254">
            <v>0</v>
          </cell>
        </row>
        <row r="255">
          <cell r="I255" t="str">
            <v>D19以上</v>
          </cell>
          <cell r="J255" t="str">
            <v>物価P12</v>
          </cell>
          <cell r="K255" t="str">
            <v>物価P12</v>
          </cell>
          <cell r="L255" t="str">
            <v>物価P12</v>
          </cell>
          <cell r="M255" t="str">
            <v>物価P12</v>
          </cell>
          <cell r="N255" t="str">
            <v>物価P12</v>
          </cell>
          <cell r="O255" t="str">
            <v>物価P12</v>
          </cell>
          <cell r="P255" t="str">
            <v>物価P12</v>
          </cell>
          <cell r="Q255" t="str">
            <v>物価P12</v>
          </cell>
          <cell r="Y255" t="str">
            <v>物価P12</v>
          </cell>
        </row>
        <row r="256">
          <cell r="G256" t="str">
            <v>異形棒鋼</v>
          </cell>
          <cell r="H256" t="str">
            <v>SD345</v>
          </cell>
          <cell r="I256" t="str">
            <v>SD345</v>
          </cell>
          <cell r="J256">
            <v>143.16</v>
          </cell>
          <cell r="K256">
            <v>143</v>
          </cell>
          <cell r="L256" t="str">
            <v>t</v>
          </cell>
          <cell r="M256">
            <v>37500</v>
          </cell>
          <cell r="N256">
            <v>5362500</v>
          </cell>
          <cell r="O256" t="str">
            <v>資料P15</v>
          </cell>
          <cell r="P256" t="str">
            <v>平均</v>
          </cell>
          <cell r="Q256">
            <v>143</v>
          </cell>
          <cell r="R256" t="str">
            <v>鉄筋コンクリート集計より</v>
          </cell>
          <cell r="S256">
            <v>143.16</v>
          </cell>
          <cell r="T256">
            <v>143</v>
          </cell>
          <cell r="U256" t="str">
            <v>t</v>
          </cell>
          <cell r="V256">
            <v>37500</v>
          </cell>
          <cell r="W256">
            <v>5362500</v>
          </cell>
          <cell r="X256" t="str">
            <v>資料P15</v>
          </cell>
          <cell r="Y256" t="str">
            <v>資料P15</v>
          </cell>
          <cell r="Z256" t="str">
            <v>平均</v>
          </cell>
          <cell r="AA256">
            <v>143</v>
          </cell>
          <cell r="AB256">
            <v>5362500</v>
          </cell>
          <cell r="AC256">
            <v>0</v>
          </cell>
          <cell r="AD256">
            <v>0</v>
          </cell>
        </row>
        <row r="257">
          <cell r="Y257" t="str">
            <v>準用単価</v>
          </cell>
        </row>
        <row r="258">
          <cell r="G258" t="str">
            <v>鉄筋加工組立</v>
          </cell>
          <cell r="H258" t="str">
            <v>RCﾗｰﾒﾝ構造</v>
          </cell>
          <cell r="I258" t="str">
            <v>RCﾗｰﾒﾝ構造</v>
          </cell>
          <cell r="J258">
            <v>390</v>
          </cell>
          <cell r="K258">
            <v>390</v>
          </cell>
          <cell r="L258" t="str">
            <v>t</v>
          </cell>
          <cell r="M258">
            <v>52100</v>
          </cell>
          <cell r="N258">
            <v>20319000</v>
          </cell>
          <cell r="O258" t="str">
            <v>県営繕</v>
          </cell>
          <cell r="P258" t="str">
            <v>Ｐ-168</v>
          </cell>
          <cell r="Q258">
            <v>390</v>
          </cell>
          <cell r="R258" t="str">
            <v>鉄筋コンクリート集計より</v>
          </cell>
          <cell r="S258">
            <v>390</v>
          </cell>
          <cell r="T258">
            <v>390</v>
          </cell>
          <cell r="U258" t="str">
            <v>t</v>
          </cell>
          <cell r="V258">
            <v>52100</v>
          </cell>
          <cell r="W258">
            <v>20319000</v>
          </cell>
          <cell r="X258" t="str">
            <v>県営繕</v>
          </cell>
          <cell r="Y258" t="str">
            <v>県営繕</v>
          </cell>
          <cell r="Z258" t="str">
            <v>Ｐ-168</v>
          </cell>
          <cell r="AA258">
            <v>390</v>
          </cell>
          <cell r="AB258">
            <v>20319000</v>
          </cell>
          <cell r="AC258">
            <v>0</v>
          </cell>
          <cell r="AD258">
            <v>0</v>
          </cell>
        </row>
        <row r="259">
          <cell r="Y259" t="str">
            <v>準用単価</v>
          </cell>
        </row>
        <row r="260">
          <cell r="G260" t="str">
            <v>鉄筋運搬費</v>
          </cell>
          <cell r="H260" t="str">
            <v>10t車　30Kｍ程度</v>
          </cell>
          <cell r="I260" t="str">
            <v>10t車　30Kｍ程度</v>
          </cell>
          <cell r="J260">
            <v>390</v>
          </cell>
          <cell r="K260">
            <v>390</v>
          </cell>
          <cell r="L260" t="str">
            <v>t</v>
          </cell>
          <cell r="M260">
            <v>2610</v>
          </cell>
          <cell r="N260">
            <v>1017900</v>
          </cell>
          <cell r="O260" t="str">
            <v>県営繕</v>
          </cell>
          <cell r="P260" t="str">
            <v>Ｐ-168</v>
          </cell>
          <cell r="Q260">
            <v>390</v>
          </cell>
          <cell r="R260" t="str">
            <v>鉄筋コンクリート集計より</v>
          </cell>
          <cell r="S260">
            <v>390</v>
          </cell>
          <cell r="T260">
            <v>390</v>
          </cell>
          <cell r="U260" t="str">
            <v>t</v>
          </cell>
          <cell r="V260">
            <v>2610</v>
          </cell>
          <cell r="W260">
            <v>1017900</v>
          </cell>
          <cell r="X260" t="str">
            <v>県営繕</v>
          </cell>
          <cell r="Y260" t="str">
            <v>県営繕</v>
          </cell>
          <cell r="Z260" t="str">
            <v>Ｐ-168</v>
          </cell>
          <cell r="AA260">
            <v>390</v>
          </cell>
          <cell r="AB260">
            <v>1017900</v>
          </cell>
          <cell r="AC260">
            <v>0</v>
          </cell>
          <cell r="AD260">
            <v>0</v>
          </cell>
        </row>
        <row r="261">
          <cell r="Y261" t="str">
            <v>準用単価</v>
          </cell>
        </row>
        <row r="262">
          <cell r="G262" t="str">
            <v>ｶﾞｽ圧接</v>
          </cell>
          <cell r="H262" t="str">
            <v>D19-D19</v>
          </cell>
          <cell r="I262" t="str">
            <v>D19-D19</v>
          </cell>
          <cell r="J262">
            <v>1061</v>
          </cell>
          <cell r="K262">
            <v>1061</v>
          </cell>
          <cell r="L262" t="str">
            <v>ヶ所</v>
          </cell>
          <cell r="M262">
            <v>540</v>
          </cell>
          <cell r="N262">
            <v>572940</v>
          </cell>
          <cell r="O262" t="str">
            <v>県営繕</v>
          </cell>
          <cell r="P262" t="str">
            <v>Ｐ-168</v>
          </cell>
          <cell r="Q262">
            <v>1061</v>
          </cell>
          <cell r="R262" t="str">
            <v>鉄筋コンクリート集計より</v>
          </cell>
          <cell r="S262">
            <v>1061</v>
          </cell>
          <cell r="T262">
            <v>1061</v>
          </cell>
          <cell r="U262" t="str">
            <v>ヶ所</v>
          </cell>
          <cell r="V262">
            <v>540</v>
          </cell>
          <cell r="W262">
            <v>572940</v>
          </cell>
          <cell r="X262" t="str">
            <v>県営繕</v>
          </cell>
          <cell r="Y262" t="str">
            <v>県営繕</v>
          </cell>
          <cell r="Z262" t="str">
            <v>Ｐ-168</v>
          </cell>
          <cell r="AA262">
            <v>1061</v>
          </cell>
          <cell r="AB262">
            <v>572940</v>
          </cell>
          <cell r="AC262">
            <v>0</v>
          </cell>
          <cell r="AD262">
            <v>0</v>
          </cell>
        </row>
        <row r="263">
          <cell r="Y263" t="str">
            <v>準用単価</v>
          </cell>
        </row>
        <row r="264">
          <cell r="G264" t="str">
            <v>ｶﾞｽ圧接</v>
          </cell>
          <cell r="H264" t="str">
            <v>D22-D22</v>
          </cell>
          <cell r="I264" t="str">
            <v>D22-D22</v>
          </cell>
          <cell r="J264">
            <v>4362.5</v>
          </cell>
          <cell r="K264">
            <v>4363</v>
          </cell>
          <cell r="L264" t="str">
            <v>ヶ所</v>
          </cell>
          <cell r="M264">
            <v>560</v>
          </cell>
          <cell r="N264">
            <v>2443280</v>
          </cell>
          <cell r="O264" t="str">
            <v>県営繕</v>
          </cell>
          <cell r="P264" t="str">
            <v>Ｐ-168</v>
          </cell>
          <cell r="Q264">
            <v>4363</v>
          </cell>
          <cell r="R264" t="str">
            <v>鉄筋コンクリート集計より</v>
          </cell>
          <cell r="S264">
            <v>4362.5</v>
          </cell>
          <cell r="T264">
            <v>4363</v>
          </cell>
          <cell r="U264" t="str">
            <v>ヶ所</v>
          </cell>
          <cell r="V264">
            <v>560</v>
          </cell>
          <cell r="W264">
            <v>2443280</v>
          </cell>
          <cell r="X264" t="str">
            <v>県営繕</v>
          </cell>
          <cell r="Y264" t="str">
            <v>県営繕</v>
          </cell>
          <cell r="Z264" t="str">
            <v>Ｐ-168</v>
          </cell>
          <cell r="AA264">
            <v>4363</v>
          </cell>
          <cell r="AB264">
            <v>2443280</v>
          </cell>
          <cell r="AC264">
            <v>0</v>
          </cell>
          <cell r="AD264">
            <v>0</v>
          </cell>
        </row>
        <row r="265">
          <cell r="Y265" t="str">
            <v>準用単価</v>
          </cell>
        </row>
        <row r="266">
          <cell r="G266" t="str">
            <v>ｶﾞｽ圧接</v>
          </cell>
          <cell r="H266" t="str">
            <v>D25-D25</v>
          </cell>
          <cell r="I266" t="str">
            <v>D25-D25</v>
          </cell>
          <cell r="J266">
            <v>282</v>
          </cell>
          <cell r="K266">
            <v>282</v>
          </cell>
          <cell r="L266" t="str">
            <v>ヶ所</v>
          </cell>
          <cell r="M266">
            <v>590</v>
          </cell>
          <cell r="N266">
            <v>166380</v>
          </cell>
          <cell r="O266" t="str">
            <v>県営繕</v>
          </cell>
          <cell r="P266" t="str">
            <v>Ｐ-168</v>
          </cell>
          <cell r="Q266">
            <v>282</v>
          </cell>
          <cell r="R266" t="str">
            <v>鉄筋コンクリート集計より</v>
          </cell>
          <cell r="S266">
            <v>282</v>
          </cell>
          <cell r="T266">
            <v>282</v>
          </cell>
          <cell r="U266" t="str">
            <v>ヶ所</v>
          </cell>
          <cell r="V266">
            <v>590</v>
          </cell>
          <cell r="W266">
            <v>166380</v>
          </cell>
          <cell r="X266" t="str">
            <v>県営繕</v>
          </cell>
          <cell r="Y266" t="str">
            <v>県営繕</v>
          </cell>
          <cell r="Z266" t="str">
            <v>Ｐ-168</v>
          </cell>
          <cell r="AA266">
            <v>282</v>
          </cell>
          <cell r="AB266">
            <v>166380</v>
          </cell>
          <cell r="AC266">
            <v>0</v>
          </cell>
          <cell r="AD266">
            <v>0</v>
          </cell>
        </row>
        <row r="268">
          <cell r="G268" t="str">
            <v>ｽｸﾗｯﾌﾟ控除</v>
          </cell>
          <cell r="H268" t="str">
            <v>H2</v>
          </cell>
          <cell r="I268" t="str">
            <v>H2</v>
          </cell>
          <cell r="J268">
            <v>10.9</v>
          </cell>
          <cell r="K268">
            <v>10.9</v>
          </cell>
          <cell r="L268" t="str">
            <v>t</v>
          </cell>
          <cell r="M268">
            <v>-3000</v>
          </cell>
          <cell r="N268">
            <v>-32700</v>
          </cell>
          <cell r="O268" t="str">
            <v>資料</v>
          </cell>
          <cell r="P268" t="str">
            <v>Ｐ-757</v>
          </cell>
          <cell r="Q268">
            <v>10.9</v>
          </cell>
          <cell r="R268" t="str">
            <v>鉄筋コンクリート集計より</v>
          </cell>
          <cell r="S268">
            <v>10.9</v>
          </cell>
          <cell r="T268">
            <v>10.9</v>
          </cell>
          <cell r="U268" t="str">
            <v>t</v>
          </cell>
          <cell r="V268">
            <v>-3000</v>
          </cell>
          <cell r="W268">
            <v>-32700</v>
          </cell>
          <cell r="X268" t="str">
            <v>資料</v>
          </cell>
          <cell r="Y268" t="str">
            <v>資料</v>
          </cell>
          <cell r="Z268" t="str">
            <v>Ｐ-757</v>
          </cell>
          <cell r="AA268">
            <v>10.9</v>
          </cell>
          <cell r="AB268">
            <v>-32700</v>
          </cell>
          <cell r="AC268">
            <v>0</v>
          </cell>
          <cell r="AD268">
            <v>0</v>
          </cell>
        </row>
        <row r="269">
          <cell r="I269" t="str">
            <v>中空ｽﾗﾌﾞ</v>
          </cell>
        </row>
        <row r="270">
          <cell r="G270" t="str">
            <v>ﾜｲﾃﾞｨﾝｸﾞﾊﾟｲﾌﾟ</v>
          </cell>
          <cell r="H270" t="str">
            <v>φ375</v>
          </cell>
          <cell r="I270" t="str">
            <v>φ375</v>
          </cell>
          <cell r="J270">
            <v>337.94</v>
          </cell>
          <cell r="K270">
            <v>338</v>
          </cell>
          <cell r="L270" t="str">
            <v>㎡</v>
          </cell>
          <cell r="M270">
            <v>6500</v>
          </cell>
          <cell r="N270">
            <v>2197000</v>
          </cell>
          <cell r="O270" t="str">
            <v>見積単価</v>
          </cell>
          <cell r="P270">
            <v>338</v>
          </cell>
          <cell r="Q270">
            <v>2197000</v>
          </cell>
          <cell r="R270" t="str">
            <v>鉄筋コンクリート集計より</v>
          </cell>
          <cell r="S270">
            <v>337.94</v>
          </cell>
          <cell r="T270">
            <v>338</v>
          </cell>
          <cell r="U270" t="str">
            <v>㎡</v>
          </cell>
          <cell r="V270">
            <v>6500</v>
          </cell>
          <cell r="W270">
            <v>2197000</v>
          </cell>
          <cell r="X270" t="str">
            <v>見積単価</v>
          </cell>
          <cell r="Y270" t="str">
            <v>見積単価</v>
          </cell>
          <cell r="Z270">
            <v>2197000</v>
          </cell>
          <cell r="AA270">
            <v>338</v>
          </cell>
          <cell r="AB270">
            <v>2197000</v>
          </cell>
          <cell r="AC270">
            <v>0</v>
          </cell>
          <cell r="AD270">
            <v>0</v>
          </cell>
        </row>
        <row r="272">
          <cell r="S272">
            <v>0</v>
          </cell>
          <cell r="T272">
            <v>0</v>
          </cell>
        </row>
        <row r="274">
          <cell r="S274">
            <v>0</v>
          </cell>
          <cell r="T274">
            <v>0</v>
          </cell>
        </row>
        <row r="276">
          <cell r="S276">
            <v>0</v>
          </cell>
          <cell r="T276">
            <v>0</v>
          </cell>
        </row>
        <row r="278">
          <cell r="S278">
            <v>0</v>
          </cell>
          <cell r="T278">
            <v>0</v>
          </cell>
        </row>
        <row r="280">
          <cell r="S280">
            <v>0</v>
          </cell>
          <cell r="T280">
            <v>0</v>
          </cell>
        </row>
        <row r="282">
          <cell r="S282">
            <v>0</v>
          </cell>
          <cell r="T282">
            <v>0</v>
          </cell>
        </row>
        <row r="284">
          <cell r="S284">
            <v>0</v>
          </cell>
          <cell r="T284">
            <v>0</v>
          </cell>
        </row>
        <row r="286">
          <cell r="G286" t="str">
            <v>小 計</v>
          </cell>
          <cell r="H286">
            <v>42106150</v>
          </cell>
          <cell r="I286">
            <v>42106150</v>
          </cell>
          <cell r="J286">
            <v>0</v>
          </cell>
          <cell r="K286">
            <v>42106150</v>
          </cell>
          <cell r="L286">
            <v>42106150</v>
          </cell>
          <cell r="M286">
            <v>0</v>
          </cell>
          <cell r="N286">
            <v>42106150</v>
          </cell>
          <cell r="O286">
            <v>42106150</v>
          </cell>
          <cell r="P286">
            <v>0</v>
          </cell>
          <cell r="Q286">
            <v>42106150</v>
          </cell>
          <cell r="R286">
            <v>42106150</v>
          </cell>
          <cell r="S286">
            <v>0</v>
          </cell>
          <cell r="T286">
            <v>42106150</v>
          </cell>
          <cell r="U286">
            <v>42106150</v>
          </cell>
          <cell r="V286">
            <v>0</v>
          </cell>
          <cell r="W286">
            <v>42106150</v>
          </cell>
          <cell r="X286">
            <v>42106150</v>
          </cell>
          <cell r="Y286">
            <v>0</v>
          </cell>
          <cell r="Z286">
            <v>42106150</v>
          </cell>
          <cell r="AA286">
            <v>0</v>
          </cell>
          <cell r="AB286">
            <v>42106150</v>
          </cell>
          <cell r="AC286">
            <v>0</v>
          </cell>
          <cell r="AD286">
            <v>0</v>
          </cell>
        </row>
        <row r="287">
          <cell r="AE287" t="str">
            <v>那覇市教育委員会</v>
          </cell>
          <cell r="AF287" t="str">
            <v>頁06</v>
          </cell>
        </row>
        <row r="288">
          <cell r="P288">
            <v>6</v>
          </cell>
          <cell r="Q288" t="str">
            <v>数　量　集　計　表</v>
          </cell>
          <cell r="R288" t="str">
            <v>数　量　集　計　表</v>
          </cell>
          <cell r="S288" t="str">
            <v xml:space="preserve"> 訳</v>
          </cell>
          <cell r="T288" t="str">
            <v>内</v>
          </cell>
          <cell r="U288" t="str">
            <v>頁09</v>
          </cell>
          <cell r="V288" t="str">
            <v xml:space="preserve"> 訳</v>
          </cell>
          <cell r="W288" t="str">
            <v>書</v>
          </cell>
          <cell r="X288" t="str">
            <v>頁09</v>
          </cell>
          <cell r="Y288" t="str">
            <v>頁09</v>
          </cell>
          <cell r="Z288" t="str">
            <v>頁09</v>
          </cell>
          <cell r="AA288" t="str">
            <v>頁09</v>
          </cell>
          <cell r="AB288" t="str">
            <v>頁09</v>
          </cell>
          <cell r="AC288" t="str">
            <v>頁09</v>
          </cell>
          <cell r="AD288" t="str">
            <v>頁09</v>
          </cell>
          <cell r="AF288" t="str">
            <v>頁09</v>
          </cell>
        </row>
        <row r="290">
          <cell r="T290">
            <v>0</v>
          </cell>
          <cell r="U290" t="str">
            <v>宇栄原小学校（1工区建築）</v>
          </cell>
          <cell r="V290" t="str">
            <v>P-07/42</v>
          </cell>
          <cell r="W290" t="str">
            <v>宇栄原小学校（1工区建築）</v>
          </cell>
          <cell r="X290" t="str">
            <v>P-07/42</v>
          </cell>
          <cell r="Y290" t="str">
            <v>宇栄原小学校（1工区建築）</v>
          </cell>
          <cell r="Z290" t="str">
            <v>P-07/42</v>
          </cell>
          <cell r="AA290" t="str">
            <v>宇栄原小学校（1工区建築）</v>
          </cell>
          <cell r="AB290" t="str">
            <v>P-07/42</v>
          </cell>
          <cell r="AC290" t="str">
            <v>宇栄原小学校（1工区建築）</v>
          </cell>
          <cell r="AD290" t="str">
            <v>P-07/42</v>
          </cell>
          <cell r="AE290" t="str">
            <v>P-07/42</v>
          </cell>
        </row>
        <row r="292">
          <cell r="G292" t="str">
            <v>　　　　　　　　　　工　事　別</v>
          </cell>
          <cell r="H292" t="str">
            <v>計</v>
          </cell>
          <cell r="I292" t="str">
            <v>　実　施　工　事　費</v>
          </cell>
          <cell r="J292" t="str">
            <v>　　 対 象 経 費</v>
          </cell>
          <cell r="K292" t="str">
            <v>　　対 象 外 経 費</v>
          </cell>
          <cell r="L292" t="str">
            <v>計</v>
          </cell>
          <cell r="M292" t="str">
            <v>　実　施　工　事　費</v>
          </cell>
          <cell r="N292" t="str">
            <v>　　 対 象 経 費</v>
          </cell>
          <cell r="O292" t="str">
            <v>　　対 象 外 経 費</v>
          </cell>
          <cell r="P292" t="str">
            <v>計</v>
          </cell>
          <cell r="Q292" t="str">
            <v>　実　施　工　事　費</v>
          </cell>
          <cell r="R292" t="str">
            <v>　　 対 象 経 費</v>
          </cell>
          <cell r="S292" t="str">
            <v>計</v>
          </cell>
          <cell r="T292" t="str">
            <v>　実　施　工　事　費</v>
          </cell>
          <cell r="U292" t="str">
            <v>　　 対 象 経 費</v>
          </cell>
          <cell r="V292" t="str">
            <v>　実　施　工　事　費</v>
          </cell>
          <cell r="W292" t="str">
            <v>　　 対 象 経 費</v>
          </cell>
          <cell r="X292" t="str">
            <v>　　対 象 外 経 費</v>
          </cell>
          <cell r="Y292" t="str">
            <v>　　 対 象 経 費</v>
          </cell>
          <cell r="Z292" t="str">
            <v>　　対 象 外 経 費</v>
          </cell>
          <cell r="AA292" t="str">
            <v>　　 対 象 経 費</v>
          </cell>
          <cell r="AB292" t="str">
            <v>　　対 象 外 経 費</v>
          </cell>
          <cell r="AC292" t="str">
            <v>　　対 象 外 経 費</v>
          </cell>
        </row>
        <row r="294">
          <cell r="E294" t="str">
            <v>No</v>
          </cell>
          <cell r="F294" t="str">
            <v>名 称</v>
          </cell>
          <cell r="G294" t="str">
            <v>名 称</v>
          </cell>
          <cell r="H294" t="str">
            <v>頁</v>
          </cell>
          <cell r="I294" t="str">
            <v>参　照</v>
          </cell>
          <cell r="J294" t="str">
            <v>計算値</v>
          </cell>
          <cell r="K294" t="str">
            <v xml:space="preserve"> 　規 格</v>
          </cell>
          <cell r="L294" t="str">
            <v>単 位</v>
          </cell>
          <cell r="M294" t="str">
            <v>単 価</v>
          </cell>
          <cell r="N294" t="str">
            <v>金 額</v>
          </cell>
          <cell r="O294" t="str">
            <v xml:space="preserve">   　 備 考</v>
          </cell>
          <cell r="P294" t="str">
            <v>頁</v>
          </cell>
          <cell r="Q294" t="str">
            <v>金 額</v>
          </cell>
          <cell r="R294" t="str">
            <v>参　照</v>
          </cell>
          <cell r="S294" t="str">
            <v>計算値</v>
          </cell>
          <cell r="T294" t="str">
            <v>数 量</v>
          </cell>
          <cell r="U294" t="str">
            <v>単 位</v>
          </cell>
          <cell r="V294" t="str">
            <v>単 価</v>
          </cell>
          <cell r="W294" t="str">
            <v>金 額</v>
          </cell>
          <cell r="X294" t="str">
            <v xml:space="preserve">   　 備 考</v>
          </cell>
          <cell r="Y294" t="str">
            <v xml:space="preserve">   　 備 考</v>
          </cell>
          <cell r="Z294" t="str">
            <v>金 額</v>
          </cell>
          <cell r="AA294" t="str">
            <v>数 量</v>
          </cell>
          <cell r="AB294" t="str">
            <v>金 額</v>
          </cell>
          <cell r="AC294" t="str">
            <v>数 量</v>
          </cell>
          <cell r="AD294" t="str">
            <v>金 額</v>
          </cell>
          <cell r="AE294" t="str">
            <v>既製ｺﾝｸﾘｰﾄ工事の計</v>
          </cell>
          <cell r="AF294" t="str">
            <v>既製ｺﾝｸﾘｰﾄ工事の計</v>
          </cell>
        </row>
        <row r="295">
          <cell r="AF295" t="str">
            <v>↓↓↓</v>
          </cell>
        </row>
        <row r="296">
          <cell r="E296">
            <v>6</v>
          </cell>
          <cell r="F296" t="str">
            <v>既製ｺﾝｸﾘｰﾄ工事</v>
          </cell>
          <cell r="G296" t="str">
            <v>既製ｺﾝｸﾘｰﾄ工事</v>
          </cell>
          <cell r="H296">
            <v>2897145</v>
          </cell>
          <cell r="I296">
            <v>0</v>
          </cell>
          <cell r="J296">
            <v>2897145</v>
          </cell>
          <cell r="K296">
            <v>2897145</v>
          </cell>
          <cell r="L296">
            <v>0</v>
          </cell>
          <cell r="M296">
            <v>2897145</v>
          </cell>
          <cell r="N296">
            <v>2897145</v>
          </cell>
          <cell r="O296">
            <v>0</v>
          </cell>
          <cell r="P296">
            <v>2897145</v>
          </cell>
          <cell r="Q296">
            <v>2897145</v>
          </cell>
          <cell r="R296">
            <v>0</v>
          </cell>
          <cell r="S296">
            <v>2897145</v>
          </cell>
          <cell r="T296">
            <v>2897145</v>
          </cell>
          <cell r="U296">
            <v>0</v>
          </cell>
          <cell r="V296">
            <v>2897145</v>
          </cell>
          <cell r="W296">
            <v>2897145</v>
          </cell>
          <cell r="X296">
            <v>0</v>
          </cell>
          <cell r="Y296">
            <v>2897145</v>
          </cell>
          <cell r="Z296">
            <v>2897145</v>
          </cell>
          <cell r="AA296">
            <v>0</v>
          </cell>
          <cell r="AB296">
            <v>2897145</v>
          </cell>
          <cell r="AC296">
            <v>2897145</v>
          </cell>
          <cell r="AD296">
            <v>0</v>
          </cell>
          <cell r="AF296">
            <v>2897145</v>
          </cell>
          <cell r="AG296">
            <v>2897145</v>
          </cell>
          <cell r="AH296">
            <v>0</v>
          </cell>
        </row>
        <row r="298">
          <cell r="G298" t="str">
            <v>ｺﾝｸﾘｰﾄﾌﾞﾛｯｸ帳壁</v>
          </cell>
          <cell r="H298" t="str">
            <v>空洞ﾌﾞﾛｯｸ16</v>
          </cell>
          <cell r="I298" t="str">
            <v>空洞ﾌﾞﾛｯｸ16</v>
          </cell>
          <cell r="J298" t="str">
            <v>準躯体集計より</v>
          </cell>
          <cell r="K298">
            <v>26.41</v>
          </cell>
          <cell r="L298" t="str">
            <v>厚100 内壁</v>
          </cell>
          <cell r="M298" t="str">
            <v>㎡</v>
          </cell>
          <cell r="N298">
            <v>6350</v>
          </cell>
          <cell r="O298">
            <v>167640</v>
          </cell>
          <cell r="P298" t="str">
            <v>県営繕</v>
          </cell>
          <cell r="Q298" t="str">
            <v>Ｐ-72</v>
          </cell>
          <cell r="R298" t="str">
            <v>準躯体集計より</v>
          </cell>
          <cell r="S298">
            <v>26.41</v>
          </cell>
          <cell r="T298">
            <v>26.4</v>
          </cell>
          <cell r="U298" t="str">
            <v>㎡</v>
          </cell>
          <cell r="V298">
            <v>6350</v>
          </cell>
          <cell r="W298">
            <v>167640</v>
          </cell>
          <cell r="X298" t="str">
            <v>県営繕</v>
          </cell>
          <cell r="Y298" t="str">
            <v>県営繕</v>
          </cell>
          <cell r="Z298" t="str">
            <v>Ｐ-72</v>
          </cell>
          <cell r="AA298">
            <v>26.4</v>
          </cell>
          <cell r="AB298">
            <v>167640</v>
          </cell>
          <cell r="AC298">
            <v>0</v>
          </cell>
          <cell r="AD298">
            <v>0</v>
          </cell>
        </row>
        <row r="300">
          <cell r="G300" t="str">
            <v>ｺﾝｸﾘｰﾄﾌﾞﾛｯｸ帳壁</v>
          </cell>
          <cell r="H300" t="str">
            <v>空洞ﾌﾞﾛｯｸ16</v>
          </cell>
          <cell r="I300" t="str">
            <v>空洞ﾌﾞﾛｯｸ16</v>
          </cell>
          <cell r="J300" t="str">
            <v>準躯体集計より</v>
          </cell>
          <cell r="K300">
            <v>294.67</v>
          </cell>
          <cell r="L300" t="str">
            <v>厚150 内壁</v>
          </cell>
          <cell r="M300" t="str">
            <v>㎡</v>
          </cell>
          <cell r="N300">
            <v>7760</v>
          </cell>
          <cell r="O300">
            <v>2289200</v>
          </cell>
          <cell r="P300" t="str">
            <v>県営繕</v>
          </cell>
          <cell r="Q300" t="str">
            <v>Ｐ-72</v>
          </cell>
          <cell r="R300" t="str">
            <v>準躯体集計より</v>
          </cell>
          <cell r="S300">
            <v>294.67</v>
          </cell>
          <cell r="T300">
            <v>295</v>
          </cell>
          <cell r="U300" t="str">
            <v>㎡</v>
          </cell>
          <cell r="V300">
            <v>7760</v>
          </cell>
          <cell r="W300">
            <v>2289200</v>
          </cell>
          <cell r="X300" t="str">
            <v>県営繕</v>
          </cell>
          <cell r="Y300" t="str">
            <v>県営繕</v>
          </cell>
          <cell r="Z300" t="str">
            <v>Ｐ-72</v>
          </cell>
          <cell r="AA300">
            <v>295</v>
          </cell>
          <cell r="AB300">
            <v>2289200</v>
          </cell>
          <cell r="AC300">
            <v>0</v>
          </cell>
          <cell r="AD300">
            <v>0</v>
          </cell>
        </row>
        <row r="302">
          <cell r="G302" t="str">
            <v>ｺﾝｸﾘｰﾄﾌﾞﾛｯｸ化粧積加算</v>
          </cell>
          <cell r="H302" t="str">
            <v>片面</v>
          </cell>
          <cell r="I302" t="str">
            <v>片面</v>
          </cell>
          <cell r="J302">
            <v>65.48</v>
          </cell>
          <cell r="K302">
            <v>65.5</v>
          </cell>
          <cell r="L302" t="str">
            <v>㎡</v>
          </cell>
          <cell r="M302">
            <v>710</v>
          </cell>
          <cell r="N302">
            <v>46505</v>
          </cell>
          <cell r="O302" t="str">
            <v>県営繕</v>
          </cell>
          <cell r="P302" t="str">
            <v>Ｐ-72</v>
          </cell>
          <cell r="Q302">
            <v>65.5</v>
          </cell>
          <cell r="R302" t="str">
            <v>準躯体集計より</v>
          </cell>
          <cell r="S302">
            <v>65.48</v>
          </cell>
          <cell r="T302">
            <v>65.5</v>
          </cell>
          <cell r="U302" t="str">
            <v>㎡</v>
          </cell>
          <cell r="V302">
            <v>710</v>
          </cell>
          <cell r="W302">
            <v>46505</v>
          </cell>
          <cell r="X302" t="str">
            <v>県営繕</v>
          </cell>
          <cell r="Y302" t="str">
            <v>県営繕</v>
          </cell>
          <cell r="Z302" t="str">
            <v>Ｐ-72</v>
          </cell>
          <cell r="AA302">
            <v>65.5</v>
          </cell>
          <cell r="AB302">
            <v>46505</v>
          </cell>
          <cell r="AC302">
            <v>0</v>
          </cell>
          <cell r="AD302">
            <v>0</v>
          </cell>
        </row>
        <row r="304">
          <cell r="G304" t="str">
            <v>異形ﾌﾞﾛｯｸ</v>
          </cell>
          <cell r="H304" t="str">
            <v>190X190X100</v>
          </cell>
          <cell r="I304" t="str">
            <v>190X190X100</v>
          </cell>
          <cell r="J304">
            <v>35.840000000000003</v>
          </cell>
          <cell r="K304">
            <v>35.799999999999997</v>
          </cell>
          <cell r="L304" t="str">
            <v>㎡</v>
          </cell>
          <cell r="M304">
            <v>11000</v>
          </cell>
          <cell r="N304">
            <v>393800</v>
          </cell>
          <cell r="O304" t="str">
            <v>見積単価</v>
          </cell>
          <cell r="P304">
            <v>35.799999999999997</v>
          </cell>
          <cell r="Q304">
            <v>393800</v>
          </cell>
          <cell r="R304" t="str">
            <v>外部集計より</v>
          </cell>
          <cell r="S304">
            <v>35.840000000000003</v>
          </cell>
          <cell r="T304">
            <v>35.799999999999997</v>
          </cell>
          <cell r="U304" t="str">
            <v>㎡</v>
          </cell>
          <cell r="V304">
            <v>11000</v>
          </cell>
          <cell r="W304">
            <v>393800</v>
          </cell>
          <cell r="X304" t="str">
            <v>見積単価</v>
          </cell>
          <cell r="Y304" t="str">
            <v>見積単価</v>
          </cell>
          <cell r="Z304">
            <v>393800</v>
          </cell>
          <cell r="AA304">
            <v>35.799999999999997</v>
          </cell>
          <cell r="AB304">
            <v>393800</v>
          </cell>
          <cell r="AC304">
            <v>0</v>
          </cell>
          <cell r="AD304">
            <v>0</v>
          </cell>
        </row>
        <row r="306">
          <cell r="S306">
            <v>0</v>
          </cell>
          <cell r="T306">
            <v>0</v>
          </cell>
        </row>
        <row r="308">
          <cell r="S308">
            <v>0</v>
          </cell>
          <cell r="T308">
            <v>0</v>
          </cell>
        </row>
        <row r="310">
          <cell r="S310">
            <v>0</v>
          </cell>
          <cell r="T310">
            <v>0</v>
          </cell>
        </row>
        <row r="312">
          <cell r="S312">
            <v>0</v>
          </cell>
          <cell r="T312">
            <v>0</v>
          </cell>
        </row>
        <row r="314">
          <cell r="S314">
            <v>0</v>
          </cell>
          <cell r="T314">
            <v>0</v>
          </cell>
        </row>
        <row r="316">
          <cell r="S316">
            <v>0</v>
          </cell>
          <cell r="T316">
            <v>0</v>
          </cell>
        </row>
        <row r="318">
          <cell r="S318">
            <v>0</v>
          </cell>
          <cell r="T318">
            <v>0</v>
          </cell>
        </row>
        <row r="320">
          <cell r="S320">
            <v>0</v>
          </cell>
          <cell r="T320">
            <v>0</v>
          </cell>
        </row>
        <row r="322">
          <cell r="S322">
            <v>0</v>
          </cell>
          <cell r="T322">
            <v>0</v>
          </cell>
        </row>
        <row r="324">
          <cell r="S324">
            <v>0</v>
          </cell>
          <cell r="T324">
            <v>0</v>
          </cell>
        </row>
        <row r="326">
          <cell r="S326">
            <v>0</v>
          </cell>
          <cell r="T326">
            <v>0</v>
          </cell>
        </row>
        <row r="328">
          <cell r="S328">
            <v>0</v>
          </cell>
          <cell r="T328">
            <v>0</v>
          </cell>
        </row>
        <row r="330">
          <cell r="S330">
            <v>0</v>
          </cell>
          <cell r="T330">
            <v>0</v>
          </cell>
        </row>
        <row r="332">
          <cell r="G332" t="str">
            <v>小 計</v>
          </cell>
          <cell r="H332">
            <v>2897145</v>
          </cell>
          <cell r="I332">
            <v>2897145</v>
          </cell>
          <cell r="J332">
            <v>0</v>
          </cell>
          <cell r="K332">
            <v>2897145</v>
          </cell>
          <cell r="L332">
            <v>2897145</v>
          </cell>
          <cell r="M332">
            <v>0</v>
          </cell>
          <cell r="N332">
            <v>2897145</v>
          </cell>
          <cell r="O332">
            <v>2897145</v>
          </cell>
          <cell r="P332">
            <v>0</v>
          </cell>
          <cell r="Q332">
            <v>2897145</v>
          </cell>
          <cell r="R332">
            <v>2897145</v>
          </cell>
          <cell r="S332">
            <v>0</v>
          </cell>
          <cell r="T332">
            <v>2897145</v>
          </cell>
          <cell r="U332">
            <v>2897145</v>
          </cell>
          <cell r="V332">
            <v>0</v>
          </cell>
          <cell r="W332">
            <v>2897145</v>
          </cell>
          <cell r="X332">
            <v>2897145</v>
          </cell>
          <cell r="Y332">
            <v>0</v>
          </cell>
          <cell r="Z332">
            <v>2897145</v>
          </cell>
          <cell r="AA332">
            <v>0</v>
          </cell>
          <cell r="AB332">
            <v>2897145</v>
          </cell>
          <cell r="AC332">
            <v>0</v>
          </cell>
          <cell r="AD332">
            <v>0</v>
          </cell>
        </row>
        <row r="333">
          <cell r="AE333" t="str">
            <v>那覇市教育委員会</v>
          </cell>
          <cell r="AF333" t="str">
            <v>頁09</v>
          </cell>
        </row>
        <row r="334">
          <cell r="P334">
            <v>7</v>
          </cell>
          <cell r="Q334" t="str">
            <v>数　量　集　計　表</v>
          </cell>
          <cell r="R334" t="str">
            <v>数　量　集　計　表</v>
          </cell>
          <cell r="S334" t="str">
            <v xml:space="preserve"> 訳</v>
          </cell>
          <cell r="T334" t="str">
            <v>内</v>
          </cell>
          <cell r="U334" t="str">
            <v>頁10</v>
          </cell>
          <cell r="V334" t="str">
            <v xml:space="preserve"> 訳</v>
          </cell>
          <cell r="W334" t="str">
            <v>書</v>
          </cell>
          <cell r="X334" t="str">
            <v>頁10</v>
          </cell>
          <cell r="Y334" t="str">
            <v>頁10</v>
          </cell>
          <cell r="Z334" t="str">
            <v>頁10</v>
          </cell>
          <cell r="AA334" t="str">
            <v>頁10</v>
          </cell>
          <cell r="AB334" t="str">
            <v>頁10</v>
          </cell>
          <cell r="AC334" t="str">
            <v>頁10</v>
          </cell>
          <cell r="AD334" t="str">
            <v>頁10</v>
          </cell>
          <cell r="AF334" t="str">
            <v>頁10</v>
          </cell>
        </row>
        <row r="336">
          <cell r="T336">
            <v>0</v>
          </cell>
          <cell r="U336" t="str">
            <v>宇栄原小学校（1工区建築）</v>
          </cell>
          <cell r="V336" t="str">
            <v>P-08/42</v>
          </cell>
          <cell r="W336" t="str">
            <v>宇栄原小学校（1工区建築）</v>
          </cell>
          <cell r="X336" t="str">
            <v>P-08/42</v>
          </cell>
          <cell r="Y336" t="str">
            <v>宇栄原小学校（1工区建築）</v>
          </cell>
          <cell r="Z336" t="str">
            <v>P-08/42</v>
          </cell>
          <cell r="AA336" t="str">
            <v>宇栄原小学校（1工区建築）</v>
          </cell>
          <cell r="AB336" t="str">
            <v>P-08/42</v>
          </cell>
          <cell r="AC336" t="str">
            <v>宇栄原小学校（1工区建築）</v>
          </cell>
          <cell r="AD336" t="str">
            <v>P-08/42</v>
          </cell>
          <cell r="AE336" t="str">
            <v>P-08/42</v>
          </cell>
        </row>
        <row r="338">
          <cell r="G338" t="str">
            <v>　　　　　　　　　　工　事　別</v>
          </cell>
          <cell r="H338" t="str">
            <v>計</v>
          </cell>
          <cell r="I338" t="str">
            <v>　実　施　工　事　費</v>
          </cell>
          <cell r="J338" t="str">
            <v>　　 対 象 経 費</v>
          </cell>
          <cell r="K338" t="str">
            <v>　　対 象 外 経 費</v>
          </cell>
          <cell r="L338" t="str">
            <v>計</v>
          </cell>
          <cell r="M338" t="str">
            <v>　実　施　工　事　費</v>
          </cell>
          <cell r="N338" t="str">
            <v>　　 対 象 経 費</v>
          </cell>
          <cell r="O338" t="str">
            <v>　　対 象 外 経 費</v>
          </cell>
          <cell r="P338" t="str">
            <v>計</v>
          </cell>
          <cell r="Q338" t="str">
            <v>　実　施　工　事　費</v>
          </cell>
          <cell r="R338" t="str">
            <v>　　 対 象 経 費</v>
          </cell>
          <cell r="S338" t="str">
            <v>計</v>
          </cell>
          <cell r="T338" t="str">
            <v>　実　施　工　事　費</v>
          </cell>
          <cell r="U338" t="str">
            <v>　　 対 象 経 費</v>
          </cell>
          <cell r="V338" t="str">
            <v>　実　施　工　事　費</v>
          </cell>
          <cell r="W338" t="str">
            <v>　　 対 象 経 費</v>
          </cell>
          <cell r="X338" t="str">
            <v>　　対 象 外 経 費</v>
          </cell>
          <cell r="Y338" t="str">
            <v>　　 対 象 経 費</v>
          </cell>
          <cell r="Z338" t="str">
            <v>　　対 象 外 経 費</v>
          </cell>
          <cell r="AA338" t="str">
            <v>　　 対 象 経 費</v>
          </cell>
          <cell r="AB338" t="str">
            <v>　　対 象 外 経 費</v>
          </cell>
          <cell r="AC338" t="str">
            <v>　　対 象 外 経 費</v>
          </cell>
        </row>
        <row r="340">
          <cell r="E340" t="str">
            <v>No</v>
          </cell>
          <cell r="F340" t="str">
            <v>名 称</v>
          </cell>
          <cell r="G340" t="str">
            <v>名 称</v>
          </cell>
          <cell r="H340" t="str">
            <v>頁</v>
          </cell>
          <cell r="I340" t="str">
            <v>参　照</v>
          </cell>
          <cell r="J340" t="str">
            <v>計算値</v>
          </cell>
          <cell r="K340" t="str">
            <v xml:space="preserve"> 　規 格</v>
          </cell>
          <cell r="L340" t="str">
            <v>単 位</v>
          </cell>
          <cell r="M340" t="str">
            <v>単 価</v>
          </cell>
          <cell r="N340" t="str">
            <v>金 額</v>
          </cell>
          <cell r="O340" t="str">
            <v xml:space="preserve">   　 備 考</v>
          </cell>
          <cell r="P340" t="str">
            <v>頁</v>
          </cell>
          <cell r="Q340" t="str">
            <v>金 額</v>
          </cell>
          <cell r="R340" t="str">
            <v>参　照</v>
          </cell>
          <cell r="S340" t="str">
            <v>計算値</v>
          </cell>
          <cell r="T340" t="str">
            <v>数 量</v>
          </cell>
          <cell r="U340" t="str">
            <v>単 位</v>
          </cell>
          <cell r="V340" t="str">
            <v>単 価</v>
          </cell>
          <cell r="W340" t="str">
            <v>金 額</v>
          </cell>
          <cell r="X340" t="str">
            <v xml:space="preserve">   　 備 考</v>
          </cell>
          <cell r="Y340" t="str">
            <v xml:space="preserve">   　 備 考</v>
          </cell>
          <cell r="Z340" t="str">
            <v>金 額</v>
          </cell>
          <cell r="AA340" t="str">
            <v>数 量</v>
          </cell>
          <cell r="AB340" t="str">
            <v>金 額</v>
          </cell>
          <cell r="AC340" t="str">
            <v>数 量</v>
          </cell>
          <cell r="AD340" t="str">
            <v>金 額</v>
          </cell>
          <cell r="AE340" t="str">
            <v>防水工事の計</v>
          </cell>
          <cell r="AF340" t="str">
            <v>防水工事の計</v>
          </cell>
        </row>
        <row r="341">
          <cell r="AF341" t="str">
            <v>↓↓↓</v>
          </cell>
        </row>
        <row r="342">
          <cell r="E342">
            <v>7</v>
          </cell>
          <cell r="F342" t="str">
            <v>防水工事</v>
          </cell>
          <cell r="G342" t="str">
            <v>防水工事</v>
          </cell>
          <cell r="H342">
            <v>8216284</v>
          </cell>
          <cell r="I342">
            <v>0</v>
          </cell>
          <cell r="J342">
            <v>8216284</v>
          </cell>
          <cell r="K342">
            <v>8216284</v>
          </cell>
          <cell r="L342">
            <v>0</v>
          </cell>
          <cell r="M342">
            <v>8216284</v>
          </cell>
          <cell r="N342">
            <v>8216284</v>
          </cell>
          <cell r="O342">
            <v>0</v>
          </cell>
          <cell r="P342">
            <v>8216284</v>
          </cell>
          <cell r="Q342">
            <v>8216284</v>
          </cell>
          <cell r="R342">
            <v>0</v>
          </cell>
          <cell r="S342">
            <v>8216284</v>
          </cell>
          <cell r="T342">
            <v>8216284</v>
          </cell>
          <cell r="U342">
            <v>0</v>
          </cell>
          <cell r="V342">
            <v>8216284</v>
          </cell>
          <cell r="W342">
            <v>8216284</v>
          </cell>
          <cell r="X342">
            <v>0</v>
          </cell>
          <cell r="Y342">
            <v>8216284</v>
          </cell>
          <cell r="Z342">
            <v>8216284</v>
          </cell>
          <cell r="AA342">
            <v>0</v>
          </cell>
          <cell r="AB342">
            <v>8216284</v>
          </cell>
          <cell r="AC342">
            <v>8216284</v>
          </cell>
          <cell r="AD342">
            <v>0</v>
          </cell>
          <cell r="AF342">
            <v>8216284</v>
          </cell>
          <cell r="AG342">
            <v>8216284</v>
          </cell>
          <cell r="AH342">
            <v>0</v>
          </cell>
        </row>
        <row r="344">
          <cell r="G344" t="str">
            <v>（内部）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</row>
        <row r="346">
          <cell r="G346" t="str">
            <v>ｳﾚﾀﾝ塗膜防水</v>
          </cell>
          <cell r="H346" t="str">
            <v>厚3mm</v>
          </cell>
          <cell r="I346" t="str">
            <v>厚3mm</v>
          </cell>
          <cell r="J346" t="str">
            <v>(X-2)</v>
          </cell>
          <cell r="K346" t="str">
            <v>平面</v>
          </cell>
          <cell r="L346">
            <v>90.86</v>
          </cell>
          <cell r="M346" t="str">
            <v>(X-2)</v>
          </cell>
          <cell r="N346" t="str">
            <v>㎡</v>
          </cell>
          <cell r="O346">
            <v>4340</v>
          </cell>
          <cell r="P346">
            <v>394506</v>
          </cell>
          <cell r="Q346" t="str">
            <v>県営繕</v>
          </cell>
          <cell r="R346" t="str">
            <v>内部集計より</v>
          </cell>
          <cell r="S346">
            <v>90.86</v>
          </cell>
          <cell r="T346">
            <v>90.9</v>
          </cell>
          <cell r="U346" t="str">
            <v>㎡</v>
          </cell>
          <cell r="V346">
            <v>4340</v>
          </cell>
          <cell r="W346">
            <v>394506</v>
          </cell>
          <cell r="X346" t="str">
            <v>県営繕</v>
          </cell>
          <cell r="Y346" t="str">
            <v>県営繕</v>
          </cell>
          <cell r="Z346" t="str">
            <v>Ｐ-73</v>
          </cell>
          <cell r="AA346">
            <v>90.9</v>
          </cell>
          <cell r="AB346">
            <v>394506</v>
          </cell>
          <cell r="AC346">
            <v>0</v>
          </cell>
          <cell r="AD346">
            <v>0</v>
          </cell>
        </row>
        <row r="348">
          <cell r="G348" t="str">
            <v>ｳﾚﾀﾝ塗膜防水</v>
          </cell>
          <cell r="H348" t="str">
            <v>厚3mm</v>
          </cell>
          <cell r="I348" t="str">
            <v>厚3mm</v>
          </cell>
          <cell r="J348" t="str">
            <v>(X-2)</v>
          </cell>
          <cell r="K348" t="str">
            <v>立上り面</v>
          </cell>
          <cell r="L348">
            <v>22.7</v>
          </cell>
          <cell r="M348" t="str">
            <v>(X-2)</v>
          </cell>
          <cell r="N348" t="str">
            <v>㎡</v>
          </cell>
          <cell r="O348">
            <v>4640</v>
          </cell>
          <cell r="P348">
            <v>105328</v>
          </cell>
          <cell r="Q348" t="str">
            <v>県営繕</v>
          </cell>
          <cell r="R348" t="str">
            <v>内部集計より</v>
          </cell>
          <cell r="S348">
            <v>22.7</v>
          </cell>
          <cell r="T348">
            <v>22.7</v>
          </cell>
          <cell r="U348" t="str">
            <v>㎡</v>
          </cell>
          <cell r="V348">
            <v>4640</v>
          </cell>
          <cell r="W348">
            <v>105328</v>
          </cell>
          <cell r="X348" t="str">
            <v>県営繕</v>
          </cell>
          <cell r="Y348" t="str">
            <v>県営繕</v>
          </cell>
          <cell r="Z348" t="str">
            <v>Ｐ-73</v>
          </cell>
          <cell r="AA348">
            <v>22.7</v>
          </cell>
          <cell r="AB348">
            <v>105328</v>
          </cell>
          <cell r="AC348">
            <v>0</v>
          </cell>
          <cell r="AD348">
            <v>0</v>
          </cell>
        </row>
        <row r="349">
          <cell r="I349" t="str">
            <v>配管ﾋﾟｯﾄ</v>
          </cell>
        </row>
        <row r="350">
          <cell r="G350" t="str">
            <v>ｹｲ酸質系塗布防水</v>
          </cell>
          <cell r="H350" t="str">
            <v>平面</v>
          </cell>
          <cell r="I350" t="str">
            <v>平面</v>
          </cell>
          <cell r="J350" t="str">
            <v>雑集計より</v>
          </cell>
          <cell r="K350" t="str">
            <v>2回塗り1.5kg/㎡</v>
          </cell>
          <cell r="L350">
            <v>456</v>
          </cell>
          <cell r="M350" t="str">
            <v>㎡</v>
          </cell>
          <cell r="N350">
            <v>2800</v>
          </cell>
          <cell r="O350">
            <v>1276800</v>
          </cell>
          <cell r="P350" t="str">
            <v>物価</v>
          </cell>
          <cell r="Q350" t="str">
            <v>Ｐ-784</v>
          </cell>
          <cell r="R350" t="str">
            <v>雑集計より</v>
          </cell>
          <cell r="S350">
            <v>455.73</v>
          </cell>
          <cell r="T350">
            <v>456</v>
          </cell>
          <cell r="U350" t="str">
            <v>㎡</v>
          </cell>
          <cell r="V350">
            <v>2800</v>
          </cell>
          <cell r="W350">
            <v>1276800</v>
          </cell>
          <cell r="X350" t="str">
            <v>物価</v>
          </cell>
          <cell r="Y350" t="str">
            <v>物価</v>
          </cell>
          <cell r="Z350" t="str">
            <v>Ｐ-784</v>
          </cell>
          <cell r="AA350">
            <v>456</v>
          </cell>
          <cell r="AB350">
            <v>1276800</v>
          </cell>
          <cell r="AC350">
            <v>0</v>
          </cell>
          <cell r="AD350">
            <v>0</v>
          </cell>
        </row>
        <row r="351">
          <cell r="I351" t="str">
            <v>配管ﾋﾟｯﾄ</v>
          </cell>
        </row>
        <row r="352">
          <cell r="G352" t="str">
            <v>ｹｲ酸質系塗布防水</v>
          </cell>
          <cell r="H352" t="str">
            <v>立上り面</v>
          </cell>
          <cell r="I352" t="str">
            <v>立上り面</v>
          </cell>
          <cell r="J352" t="str">
            <v>雑集計より</v>
          </cell>
          <cell r="K352" t="str">
            <v>2回塗り1.5kg/㎡</v>
          </cell>
          <cell r="L352">
            <v>87.6</v>
          </cell>
          <cell r="M352" t="str">
            <v>㎡</v>
          </cell>
          <cell r="N352">
            <v>2800</v>
          </cell>
          <cell r="O352">
            <v>245280</v>
          </cell>
          <cell r="P352" t="str">
            <v>物価</v>
          </cell>
          <cell r="Q352" t="str">
            <v>Ｐ-784</v>
          </cell>
          <cell r="R352" t="str">
            <v>雑集計より</v>
          </cell>
          <cell r="S352">
            <v>87.64</v>
          </cell>
          <cell r="T352">
            <v>87.6</v>
          </cell>
          <cell r="U352" t="str">
            <v>㎡</v>
          </cell>
          <cell r="V352">
            <v>2800</v>
          </cell>
          <cell r="W352">
            <v>245280</v>
          </cell>
          <cell r="X352" t="str">
            <v>物価</v>
          </cell>
          <cell r="Y352" t="str">
            <v>物価</v>
          </cell>
          <cell r="Z352" t="str">
            <v>Ｐ-784</v>
          </cell>
          <cell r="AA352">
            <v>87.6</v>
          </cell>
          <cell r="AB352">
            <v>245280</v>
          </cell>
          <cell r="AC352">
            <v>0</v>
          </cell>
          <cell r="AD352">
            <v>0</v>
          </cell>
        </row>
        <row r="354">
          <cell r="G354" t="str">
            <v>（外部）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</row>
        <row r="356">
          <cell r="G356" t="str">
            <v>ｳﾚﾀﾝ塗膜防水</v>
          </cell>
          <cell r="H356" t="str">
            <v>厚3mm</v>
          </cell>
          <cell r="I356" t="str">
            <v>厚3mm</v>
          </cell>
          <cell r="J356" t="str">
            <v>(X-2)</v>
          </cell>
          <cell r="K356" t="str">
            <v>平面</v>
          </cell>
          <cell r="L356">
            <v>806.1</v>
          </cell>
          <cell r="M356" t="str">
            <v>(X-2)</v>
          </cell>
          <cell r="N356" t="str">
            <v>㎡</v>
          </cell>
          <cell r="O356">
            <v>4340</v>
          </cell>
          <cell r="P356">
            <v>3498040</v>
          </cell>
          <cell r="Q356" t="str">
            <v>県営繕</v>
          </cell>
          <cell r="R356" t="str">
            <v>外部集計より</v>
          </cell>
          <cell r="S356">
            <v>806.1</v>
          </cell>
          <cell r="T356">
            <v>806</v>
          </cell>
          <cell r="U356" t="str">
            <v>㎡</v>
          </cell>
          <cell r="V356">
            <v>4340</v>
          </cell>
          <cell r="W356">
            <v>3498040</v>
          </cell>
          <cell r="X356" t="str">
            <v>県営繕</v>
          </cell>
          <cell r="Y356" t="str">
            <v>県営繕</v>
          </cell>
          <cell r="Z356" t="str">
            <v>Ｐ-73</v>
          </cell>
          <cell r="AA356">
            <v>806</v>
          </cell>
          <cell r="AB356">
            <v>3498040</v>
          </cell>
          <cell r="AC356">
            <v>0</v>
          </cell>
          <cell r="AD356">
            <v>0</v>
          </cell>
        </row>
        <row r="358">
          <cell r="G358" t="str">
            <v>ｳﾚﾀﾝ塗膜防水</v>
          </cell>
          <cell r="H358" t="str">
            <v>厚3mm</v>
          </cell>
          <cell r="I358" t="str">
            <v>厚3mm</v>
          </cell>
          <cell r="J358" t="str">
            <v>(X-2)</v>
          </cell>
          <cell r="K358" t="str">
            <v>立上り面</v>
          </cell>
          <cell r="L358">
            <v>140.86000000000001</v>
          </cell>
          <cell r="M358" t="str">
            <v>(X-2)</v>
          </cell>
          <cell r="N358" t="str">
            <v>㎡</v>
          </cell>
          <cell r="O358">
            <v>4640</v>
          </cell>
          <cell r="P358">
            <v>654240</v>
          </cell>
          <cell r="Q358" t="str">
            <v>県営繕</v>
          </cell>
          <cell r="R358" t="str">
            <v>外部集計より</v>
          </cell>
          <cell r="S358">
            <v>140.86000000000001</v>
          </cell>
          <cell r="T358">
            <v>141</v>
          </cell>
          <cell r="U358" t="str">
            <v>㎡</v>
          </cell>
          <cell r="V358">
            <v>4640</v>
          </cell>
          <cell r="W358">
            <v>654240</v>
          </cell>
          <cell r="X358" t="str">
            <v>県営繕</v>
          </cell>
          <cell r="Y358" t="str">
            <v>県営繕</v>
          </cell>
          <cell r="Z358" t="str">
            <v>Ｐ-73</v>
          </cell>
          <cell r="AA358">
            <v>141</v>
          </cell>
          <cell r="AB358">
            <v>654240</v>
          </cell>
          <cell r="AC358">
            <v>0</v>
          </cell>
          <cell r="AD358">
            <v>0</v>
          </cell>
        </row>
        <row r="359">
          <cell r="I359" t="str">
            <v>建具周囲枠</v>
          </cell>
        </row>
        <row r="360">
          <cell r="G360" t="str">
            <v>ｼｰﾘﾝｸﾞ</v>
          </cell>
          <cell r="H360" t="str">
            <v>変成ｼﾘｺｰﾝ系(MＳ-2)幅10以下</v>
          </cell>
          <cell r="I360" t="str">
            <v>変成ｼﾘｺｰﾝ系(MＳ-2)幅10以下</v>
          </cell>
          <cell r="J360">
            <v>1479.3</v>
          </cell>
          <cell r="K360">
            <v>1479</v>
          </cell>
          <cell r="L360" t="str">
            <v>ｍ</v>
          </cell>
          <cell r="M360">
            <v>640</v>
          </cell>
          <cell r="N360">
            <v>946560</v>
          </cell>
          <cell r="O360" t="str">
            <v>県営繕</v>
          </cell>
          <cell r="P360" t="str">
            <v>Ｐ-77</v>
          </cell>
          <cell r="Q360">
            <v>1479</v>
          </cell>
          <cell r="R360" t="str">
            <v>建具集計より</v>
          </cell>
          <cell r="S360">
            <v>1479.3</v>
          </cell>
          <cell r="T360">
            <v>1479</v>
          </cell>
          <cell r="U360" t="str">
            <v>ｍ</v>
          </cell>
          <cell r="V360">
            <v>640</v>
          </cell>
          <cell r="W360">
            <v>946560</v>
          </cell>
          <cell r="X360" t="str">
            <v>県営繕</v>
          </cell>
          <cell r="Y360" t="str">
            <v>県営繕</v>
          </cell>
          <cell r="Z360" t="str">
            <v>Ｐ-77</v>
          </cell>
          <cell r="AA360">
            <v>1479</v>
          </cell>
          <cell r="AB360">
            <v>946560</v>
          </cell>
          <cell r="AC360">
            <v>0</v>
          </cell>
          <cell r="AD360">
            <v>0</v>
          </cell>
        </row>
        <row r="361">
          <cell r="I361" t="str">
            <v>ｺﾝｸﾘｰﾄ打継目地</v>
          </cell>
        </row>
        <row r="362">
          <cell r="G362" t="str">
            <v>ｼｰﾘﾝｸﾞ</v>
          </cell>
          <cell r="H362" t="str">
            <v>ﾎﾟﾘｻﾙﾌｧｲﾄﾞ系(ＰＳ-2)幅20～25以下</v>
          </cell>
          <cell r="I362" t="str">
            <v>ﾎﾟﾘｻﾙﾌｧｲﾄﾞ系(ＰＳ-2)幅20～25以下</v>
          </cell>
          <cell r="J362">
            <v>553.42999999999995</v>
          </cell>
          <cell r="K362">
            <v>553</v>
          </cell>
          <cell r="L362" t="str">
            <v>ｍ</v>
          </cell>
          <cell r="M362">
            <v>1480</v>
          </cell>
          <cell r="N362">
            <v>818440</v>
          </cell>
          <cell r="O362" t="str">
            <v>県営繕</v>
          </cell>
          <cell r="P362" t="str">
            <v>Ｐ-76</v>
          </cell>
          <cell r="Q362">
            <v>553</v>
          </cell>
          <cell r="R362" t="str">
            <v>目地集計より</v>
          </cell>
          <cell r="S362">
            <v>553.42999999999995</v>
          </cell>
          <cell r="T362">
            <v>553</v>
          </cell>
          <cell r="U362" t="str">
            <v>ｍ</v>
          </cell>
          <cell r="V362">
            <v>1480</v>
          </cell>
          <cell r="W362">
            <v>818440</v>
          </cell>
          <cell r="X362" t="str">
            <v>県営繕</v>
          </cell>
          <cell r="Y362" t="str">
            <v>県営繕</v>
          </cell>
          <cell r="Z362" t="str">
            <v>Ｐ-76</v>
          </cell>
          <cell r="AA362">
            <v>553</v>
          </cell>
          <cell r="AB362">
            <v>818440</v>
          </cell>
          <cell r="AC362">
            <v>0</v>
          </cell>
          <cell r="AD362">
            <v>0</v>
          </cell>
        </row>
        <row r="363">
          <cell r="I363" t="str">
            <v>押えｺﾝｸﾘｰﾄ伸縮目地</v>
          </cell>
        </row>
        <row r="364">
          <cell r="G364" t="str">
            <v>ｼｰﾘﾝｸﾞ</v>
          </cell>
          <cell r="H364" t="str">
            <v>ﾎﾟﾘｻﾙﾌｧｲﾄﾞ系(ＰＳ-2)幅15～20以下</v>
          </cell>
          <cell r="I364" t="str">
            <v>ﾎﾟﾘｻﾙﾌｧｲﾄﾞ系(ＰＳ-2)幅15～20以下</v>
          </cell>
          <cell r="J364">
            <v>228.63</v>
          </cell>
          <cell r="K364">
            <v>229</v>
          </cell>
          <cell r="L364" t="str">
            <v>ｍ</v>
          </cell>
          <cell r="M364">
            <v>1210</v>
          </cell>
          <cell r="N364">
            <v>277090</v>
          </cell>
          <cell r="O364" t="str">
            <v>県営繕</v>
          </cell>
          <cell r="P364" t="str">
            <v>Ｐ-76</v>
          </cell>
          <cell r="Q364">
            <v>229</v>
          </cell>
          <cell r="R364" t="str">
            <v>目地集計より</v>
          </cell>
          <cell r="S364">
            <v>228.63</v>
          </cell>
          <cell r="T364">
            <v>229</v>
          </cell>
          <cell r="U364" t="str">
            <v>ｍ</v>
          </cell>
          <cell r="V364">
            <v>1210</v>
          </cell>
          <cell r="W364">
            <v>277090</v>
          </cell>
          <cell r="X364" t="str">
            <v>県営繕</v>
          </cell>
          <cell r="Y364" t="str">
            <v>県営繕</v>
          </cell>
          <cell r="Z364" t="str">
            <v>Ｐ-76</v>
          </cell>
          <cell r="AA364">
            <v>229</v>
          </cell>
          <cell r="AB364">
            <v>277090</v>
          </cell>
          <cell r="AC364">
            <v>0</v>
          </cell>
          <cell r="AD364">
            <v>0</v>
          </cell>
        </row>
        <row r="366">
          <cell r="S366">
            <v>0</v>
          </cell>
          <cell r="T366">
            <v>0</v>
          </cell>
        </row>
        <row r="368">
          <cell r="S368">
            <v>0</v>
          </cell>
          <cell r="T368">
            <v>0</v>
          </cell>
        </row>
        <row r="370">
          <cell r="S370">
            <v>0</v>
          </cell>
          <cell r="T370">
            <v>0</v>
          </cell>
        </row>
        <row r="372">
          <cell r="S372">
            <v>0</v>
          </cell>
          <cell r="T372">
            <v>0</v>
          </cell>
        </row>
        <row r="374">
          <cell r="S374">
            <v>0</v>
          </cell>
          <cell r="T374">
            <v>0</v>
          </cell>
        </row>
        <row r="376"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</row>
        <row r="378">
          <cell r="G378" t="str">
            <v>小 計</v>
          </cell>
          <cell r="H378">
            <v>8216284</v>
          </cell>
          <cell r="I378">
            <v>8216284</v>
          </cell>
          <cell r="J378">
            <v>0</v>
          </cell>
          <cell r="K378">
            <v>8216284</v>
          </cell>
          <cell r="L378">
            <v>8216284</v>
          </cell>
          <cell r="M378">
            <v>0</v>
          </cell>
          <cell r="N378">
            <v>8216284</v>
          </cell>
          <cell r="O378">
            <v>8216284</v>
          </cell>
          <cell r="P378">
            <v>0</v>
          </cell>
          <cell r="Q378">
            <v>8216284</v>
          </cell>
          <cell r="R378">
            <v>8216284</v>
          </cell>
          <cell r="S378">
            <v>0</v>
          </cell>
          <cell r="T378">
            <v>8216284</v>
          </cell>
          <cell r="U378">
            <v>8216284</v>
          </cell>
          <cell r="V378">
            <v>0</v>
          </cell>
          <cell r="W378">
            <v>8216284</v>
          </cell>
          <cell r="X378">
            <v>8216284</v>
          </cell>
          <cell r="Y378">
            <v>0</v>
          </cell>
          <cell r="Z378">
            <v>8216284</v>
          </cell>
          <cell r="AA378">
            <v>0</v>
          </cell>
          <cell r="AB378">
            <v>8216284</v>
          </cell>
          <cell r="AC378">
            <v>0</v>
          </cell>
          <cell r="AD378">
            <v>0</v>
          </cell>
        </row>
        <row r="379">
          <cell r="AE379" t="str">
            <v>那覇市教育委員会</v>
          </cell>
          <cell r="AF379" t="str">
            <v>頁10</v>
          </cell>
        </row>
        <row r="380">
          <cell r="P380">
            <v>8</v>
          </cell>
          <cell r="Q380" t="str">
            <v>数　量　集　計　表</v>
          </cell>
          <cell r="R380" t="str">
            <v>数　量　集　計　表</v>
          </cell>
          <cell r="S380" t="str">
            <v xml:space="preserve"> 訳</v>
          </cell>
          <cell r="T380" t="str">
            <v>内</v>
          </cell>
          <cell r="U380" t="str">
            <v>頁12</v>
          </cell>
          <cell r="V380" t="str">
            <v xml:space="preserve"> 訳</v>
          </cell>
          <cell r="W380" t="str">
            <v>書</v>
          </cell>
          <cell r="X380" t="str">
            <v>頁12</v>
          </cell>
          <cell r="Y380" t="str">
            <v>頁12</v>
          </cell>
          <cell r="Z380" t="str">
            <v>頁12</v>
          </cell>
          <cell r="AA380" t="str">
            <v>頁12</v>
          </cell>
          <cell r="AB380" t="str">
            <v>頁12</v>
          </cell>
          <cell r="AC380" t="str">
            <v>頁12</v>
          </cell>
          <cell r="AD380" t="str">
            <v>頁12</v>
          </cell>
          <cell r="AF380" t="str">
            <v>頁12</v>
          </cell>
        </row>
        <row r="382">
          <cell r="T382">
            <v>0</v>
          </cell>
          <cell r="U382" t="str">
            <v>宇栄原小学校（1工区建築）</v>
          </cell>
          <cell r="V382" t="str">
            <v>P-09/42</v>
          </cell>
          <cell r="W382" t="str">
            <v>宇栄原小学校（1工区建築）</v>
          </cell>
          <cell r="X382" t="str">
            <v>P-09/42</v>
          </cell>
          <cell r="Y382" t="str">
            <v>宇栄原小学校（1工区建築）</v>
          </cell>
          <cell r="Z382" t="str">
            <v>P-09/42</v>
          </cell>
          <cell r="AA382" t="str">
            <v>宇栄原小学校（1工区建築）</v>
          </cell>
          <cell r="AB382" t="str">
            <v>P-09/42</v>
          </cell>
          <cell r="AC382" t="str">
            <v>宇栄原小学校（1工区建築）</v>
          </cell>
          <cell r="AD382" t="str">
            <v>P-09/42</v>
          </cell>
          <cell r="AE382" t="str">
            <v>P-09/42</v>
          </cell>
        </row>
        <row r="384">
          <cell r="G384" t="str">
            <v>　　　　　　　　　　工　事　別</v>
          </cell>
          <cell r="H384" t="str">
            <v>計</v>
          </cell>
          <cell r="I384" t="str">
            <v>　実　施　工　事　費</v>
          </cell>
          <cell r="J384" t="str">
            <v>　　 対 象 経 費</v>
          </cell>
          <cell r="K384" t="str">
            <v>　　対 象 外 経 費</v>
          </cell>
          <cell r="L384" t="str">
            <v>計</v>
          </cell>
          <cell r="M384" t="str">
            <v>　実　施　工　事　費</v>
          </cell>
          <cell r="N384" t="str">
            <v>　　 対 象 経 費</v>
          </cell>
          <cell r="O384" t="str">
            <v>　　対 象 外 経 費</v>
          </cell>
          <cell r="P384" t="str">
            <v>計</v>
          </cell>
          <cell r="Q384" t="str">
            <v>　実　施　工　事　費</v>
          </cell>
          <cell r="R384" t="str">
            <v>　　 対 象 経 費</v>
          </cell>
          <cell r="S384" t="str">
            <v>計</v>
          </cell>
          <cell r="T384" t="str">
            <v>　実　施　工　事　費</v>
          </cell>
          <cell r="U384" t="str">
            <v>　　 対 象 経 費</v>
          </cell>
          <cell r="V384" t="str">
            <v>　実　施　工　事　費</v>
          </cell>
          <cell r="W384" t="str">
            <v>　　 対 象 経 費</v>
          </cell>
          <cell r="X384" t="str">
            <v>　　対 象 外 経 費</v>
          </cell>
          <cell r="Y384" t="str">
            <v>　　 対 象 経 費</v>
          </cell>
          <cell r="Z384" t="str">
            <v>　　対 象 外 経 費</v>
          </cell>
          <cell r="AA384" t="str">
            <v>　　 対 象 経 費</v>
          </cell>
          <cell r="AB384" t="str">
            <v>　　対 象 外 経 費</v>
          </cell>
          <cell r="AC384" t="str">
            <v>　　対 象 外 経 費</v>
          </cell>
        </row>
        <row r="386">
          <cell r="E386" t="str">
            <v>No</v>
          </cell>
          <cell r="F386" t="str">
            <v>名 称</v>
          </cell>
          <cell r="G386" t="str">
            <v>名 称</v>
          </cell>
          <cell r="H386" t="str">
            <v>頁</v>
          </cell>
          <cell r="I386" t="str">
            <v>参　照</v>
          </cell>
          <cell r="J386" t="str">
            <v>計算値</v>
          </cell>
          <cell r="K386" t="str">
            <v xml:space="preserve"> 　規 格</v>
          </cell>
          <cell r="L386" t="str">
            <v>単 位</v>
          </cell>
          <cell r="M386" t="str">
            <v>単 価</v>
          </cell>
          <cell r="N386" t="str">
            <v>金 額</v>
          </cell>
          <cell r="O386" t="str">
            <v xml:space="preserve">   　 備 考</v>
          </cell>
          <cell r="P386" t="str">
            <v>頁</v>
          </cell>
          <cell r="Q386" t="str">
            <v>金 額</v>
          </cell>
          <cell r="R386" t="str">
            <v>参　照</v>
          </cell>
          <cell r="S386" t="str">
            <v>計算値</v>
          </cell>
          <cell r="T386" t="str">
            <v>数 量</v>
          </cell>
          <cell r="U386" t="str">
            <v>単 位</v>
          </cell>
          <cell r="V386" t="str">
            <v>単 価</v>
          </cell>
          <cell r="W386" t="str">
            <v>金 額</v>
          </cell>
          <cell r="X386" t="str">
            <v xml:space="preserve">   　 備 考</v>
          </cell>
          <cell r="Y386" t="str">
            <v xml:space="preserve">   　 備 考</v>
          </cell>
          <cell r="Z386" t="str">
            <v>金 額</v>
          </cell>
          <cell r="AA386" t="str">
            <v>数 量</v>
          </cell>
          <cell r="AB386" t="str">
            <v>金 額</v>
          </cell>
          <cell r="AC386" t="str">
            <v>数 量</v>
          </cell>
          <cell r="AD386" t="str">
            <v>金 額</v>
          </cell>
          <cell r="AE386" t="str">
            <v>石工事の計</v>
          </cell>
          <cell r="AF386" t="str">
            <v>石工事の計</v>
          </cell>
        </row>
        <row r="387">
          <cell r="AF387" t="str">
            <v>↓↓↓</v>
          </cell>
        </row>
        <row r="388">
          <cell r="E388">
            <v>8</v>
          </cell>
          <cell r="F388" t="str">
            <v>石工事</v>
          </cell>
          <cell r="G388" t="str">
            <v>石工事</v>
          </cell>
          <cell r="H388">
            <v>1705240</v>
          </cell>
          <cell r="I388">
            <v>0</v>
          </cell>
          <cell r="J388">
            <v>1705240</v>
          </cell>
          <cell r="K388">
            <v>1705240</v>
          </cell>
          <cell r="L388">
            <v>0</v>
          </cell>
          <cell r="M388">
            <v>1705240</v>
          </cell>
          <cell r="N388">
            <v>1705240</v>
          </cell>
          <cell r="O388">
            <v>0</v>
          </cell>
          <cell r="P388">
            <v>1705240</v>
          </cell>
          <cell r="Q388">
            <v>1705240</v>
          </cell>
          <cell r="R388">
            <v>0</v>
          </cell>
          <cell r="S388">
            <v>1705240</v>
          </cell>
          <cell r="T388">
            <v>1705240</v>
          </cell>
          <cell r="U388">
            <v>0</v>
          </cell>
          <cell r="V388">
            <v>1705240</v>
          </cell>
          <cell r="W388">
            <v>1705240</v>
          </cell>
          <cell r="X388">
            <v>0</v>
          </cell>
          <cell r="Y388">
            <v>1705240</v>
          </cell>
          <cell r="Z388">
            <v>1705240</v>
          </cell>
          <cell r="AA388">
            <v>0</v>
          </cell>
          <cell r="AB388">
            <v>1705240</v>
          </cell>
          <cell r="AC388">
            <v>1705240</v>
          </cell>
          <cell r="AD388">
            <v>0</v>
          </cell>
          <cell r="AF388">
            <v>1705240</v>
          </cell>
          <cell r="AG388">
            <v>1705240</v>
          </cell>
          <cell r="AH388">
            <v>0</v>
          </cell>
        </row>
        <row r="390">
          <cell r="G390" t="str">
            <v>（内部）</v>
          </cell>
          <cell r="H390" t="str">
            <v>内部集計より</v>
          </cell>
          <cell r="I390">
            <v>0</v>
          </cell>
          <cell r="J390">
            <v>0</v>
          </cell>
          <cell r="K390" t="str">
            <v>内部集計より</v>
          </cell>
          <cell r="L390">
            <v>0</v>
          </cell>
          <cell r="M390">
            <v>0</v>
          </cell>
          <cell r="N390" t="str">
            <v>内部集計より</v>
          </cell>
          <cell r="O390">
            <v>0</v>
          </cell>
          <cell r="P390">
            <v>0</v>
          </cell>
          <cell r="Q390" t="str">
            <v>内部集計より</v>
          </cell>
          <cell r="R390" t="str">
            <v>内部集計より</v>
          </cell>
          <cell r="S390">
            <v>0</v>
          </cell>
          <cell r="T390">
            <v>0</v>
          </cell>
        </row>
        <row r="391">
          <cell r="G391" t="str">
            <v>くつずり</v>
          </cell>
        </row>
        <row r="392">
          <cell r="G392" t="str">
            <v>御影石</v>
          </cell>
          <cell r="H392" t="str">
            <v>幅100 厚25</v>
          </cell>
          <cell r="I392" t="str">
            <v>幅100 厚25</v>
          </cell>
          <cell r="J392">
            <v>14.5</v>
          </cell>
          <cell r="K392">
            <v>14.5</v>
          </cell>
          <cell r="L392" t="str">
            <v>ｍ</v>
          </cell>
          <cell r="M392">
            <v>8000</v>
          </cell>
          <cell r="N392">
            <v>116000</v>
          </cell>
          <cell r="O392" t="str">
            <v>見積単価</v>
          </cell>
          <cell r="P392">
            <v>14.5</v>
          </cell>
          <cell r="Q392">
            <v>116000</v>
          </cell>
          <cell r="R392" t="str">
            <v>内部集計より</v>
          </cell>
          <cell r="S392">
            <v>14.5</v>
          </cell>
          <cell r="T392">
            <v>14.5</v>
          </cell>
          <cell r="U392" t="str">
            <v>ｍ</v>
          </cell>
          <cell r="V392">
            <v>8000</v>
          </cell>
          <cell r="W392">
            <v>116000</v>
          </cell>
          <cell r="X392" t="str">
            <v>見積単価</v>
          </cell>
          <cell r="Y392" t="str">
            <v>見積単価</v>
          </cell>
          <cell r="Z392">
            <v>116000</v>
          </cell>
          <cell r="AA392">
            <v>14.5</v>
          </cell>
          <cell r="AB392">
            <v>116000</v>
          </cell>
          <cell r="AC392">
            <v>0</v>
          </cell>
          <cell r="AD392">
            <v>0</v>
          </cell>
        </row>
        <row r="393">
          <cell r="G393" t="str">
            <v>くつずり</v>
          </cell>
          <cell r="H393" t="str">
            <v>ｼﾞｪｯﾄﾊﾞｰﾅｰ仕上</v>
          </cell>
          <cell r="I393" t="str">
            <v>ｼﾞｪｯﾄﾊﾞｰﾅｰ仕上</v>
          </cell>
        </row>
        <row r="394">
          <cell r="G394" t="str">
            <v>御影石</v>
          </cell>
          <cell r="H394" t="str">
            <v>幅200 厚25</v>
          </cell>
          <cell r="I394" t="str">
            <v>幅200 厚25</v>
          </cell>
          <cell r="J394">
            <v>25.53</v>
          </cell>
          <cell r="K394">
            <v>25.5</v>
          </cell>
          <cell r="L394" t="str">
            <v>ｍ</v>
          </cell>
          <cell r="M394">
            <v>9000</v>
          </cell>
          <cell r="N394">
            <v>229500</v>
          </cell>
          <cell r="O394" t="str">
            <v>見積単価</v>
          </cell>
          <cell r="P394">
            <v>25.5</v>
          </cell>
          <cell r="Q394">
            <v>229500</v>
          </cell>
          <cell r="R394" t="str">
            <v>内部集計より</v>
          </cell>
          <cell r="S394">
            <v>25.53</v>
          </cell>
          <cell r="T394">
            <v>25.5</v>
          </cell>
          <cell r="U394" t="str">
            <v>ｍ</v>
          </cell>
          <cell r="V394">
            <v>9000</v>
          </cell>
          <cell r="W394">
            <v>229500</v>
          </cell>
          <cell r="X394" t="str">
            <v>見積単価</v>
          </cell>
          <cell r="Y394" t="str">
            <v>見積単価</v>
          </cell>
          <cell r="Z394">
            <v>229500</v>
          </cell>
          <cell r="AA394">
            <v>25.5</v>
          </cell>
          <cell r="AB394">
            <v>229500</v>
          </cell>
          <cell r="AC394">
            <v>0</v>
          </cell>
          <cell r="AD394">
            <v>0</v>
          </cell>
        </row>
        <row r="395">
          <cell r="G395" t="str">
            <v>くつずり</v>
          </cell>
          <cell r="H395" t="str">
            <v>ｼﾞｪｯﾄﾊﾞｰﾅｰ仕上</v>
          </cell>
          <cell r="I395" t="str">
            <v>ｼﾞｪｯﾄﾊﾞｰﾅｰ仕上</v>
          </cell>
        </row>
        <row r="396">
          <cell r="G396" t="str">
            <v>御影石</v>
          </cell>
          <cell r="H396" t="str">
            <v>幅250 厚25</v>
          </cell>
          <cell r="I396" t="str">
            <v>幅250 厚25</v>
          </cell>
          <cell r="J396">
            <v>7.5</v>
          </cell>
          <cell r="K396">
            <v>7.5</v>
          </cell>
          <cell r="L396" t="str">
            <v>ｍ</v>
          </cell>
          <cell r="M396">
            <v>9500</v>
          </cell>
          <cell r="N396">
            <v>71250</v>
          </cell>
          <cell r="O396" t="str">
            <v>見積単価</v>
          </cell>
          <cell r="P396">
            <v>7.5</v>
          </cell>
          <cell r="Q396">
            <v>71250</v>
          </cell>
          <cell r="R396" t="str">
            <v>内部集計より</v>
          </cell>
          <cell r="S396">
            <v>7.5</v>
          </cell>
          <cell r="T396">
            <v>7.5</v>
          </cell>
          <cell r="U396" t="str">
            <v>ｍ</v>
          </cell>
          <cell r="V396">
            <v>9500</v>
          </cell>
          <cell r="W396">
            <v>71250</v>
          </cell>
          <cell r="X396" t="str">
            <v>見積単価</v>
          </cell>
          <cell r="Y396" t="str">
            <v>見積単価</v>
          </cell>
          <cell r="Z396">
            <v>71250</v>
          </cell>
          <cell r="AA396">
            <v>7.5</v>
          </cell>
          <cell r="AB396">
            <v>71250</v>
          </cell>
          <cell r="AC396">
            <v>0</v>
          </cell>
          <cell r="AD396">
            <v>0</v>
          </cell>
        </row>
        <row r="397">
          <cell r="G397" t="str">
            <v>三方枠</v>
          </cell>
        </row>
        <row r="398">
          <cell r="G398" t="str">
            <v>御影石</v>
          </cell>
          <cell r="H398" t="str">
            <v>幅250 厚25</v>
          </cell>
          <cell r="I398" t="str">
            <v>幅250 厚25</v>
          </cell>
          <cell r="J398">
            <v>31.5</v>
          </cell>
          <cell r="K398">
            <v>31.5</v>
          </cell>
          <cell r="L398" t="str">
            <v>ｍ</v>
          </cell>
          <cell r="M398">
            <v>15000</v>
          </cell>
          <cell r="N398">
            <v>472500</v>
          </cell>
          <cell r="O398" t="str">
            <v>見積単価</v>
          </cell>
          <cell r="P398">
            <v>31.5</v>
          </cell>
          <cell r="Q398">
            <v>472500</v>
          </cell>
          <cell r="R398" t="str">
            <v>内部集計より</v>
          </cell>
          <cell r="S398">
            <v>31.5</v>
          </cell>
          <cell r="T398">
            <v>31.5</v>
          </cell>
          <cell r="U398" t="str">
            <v>ｍ</v>
          </cell>
          <cell r="V398">
            <v>15000</v>
          </cell>
          <cell r="W398">
            <v>472500</v>
          </cell>
          <cell r="X398" t="str">
            <v>見積単価</v>
          </cell>
          <cell r="Y398" t="str">
            <v>見積単価</v>
          </cell>
          <cell r="Z398">
            <v>472500</v>
          </cell>
          <cell r="AA398">
            <v>31.5</v>
          </cell>
          <cell r="AB398">
            <v>472500</v>
          </cell>
          <cell r="AC398">
            <v>0</v>
          </cell>
          <cell r="AD398">
            <v>0</v>
          </cell>
        </row>
        <row r="399">
          <cell r="G399" t="str">
            <v>三方枠</v>
          </cell>
        </row>
        <row r="400">
          <cell r="G400" t="str">
            <v>御影石</v>
          </cell>
          <cell r="H400" t="str">
            <v>幅200 厚25</v>
          </cell>
          <cell r="I400" t="str">
            <v>幅200 厚25</v>
          </cell>
          <cell r="J400">
            <v>10</v>
          </cell>
          <cell r="K400">
            <v>10</v>
          </cell>
          <cell r="L400" t="str">
            <v>ｍ</v>
          </cell>
          <cell r="M400">
            <v>14000</v>
          </cell>
          <cell r="N400">
            <v>140000</v>
          </cell>
          <cell r="O400" t="str">
            <v>見積単価</v>
          </cell>
          <cell r="P400">
            <v>10</v>
          </cell>
          <cell r="Q400">
            <v>140000</v>
          </cell>
          <cell r="R400" t="str">
            <v>内部集計より</v>
          </cell>
          <cell r="S400">
            <v>10</v>
          </cell>
          <cell r="T400">
            <v>10</v>
          </cell>
          <cell r="U400" t="str">
            <v>ｍ</v>
          </cell>
          <cell r="V400">
            <v>14000</v>
          </cell>
          <cell r="W400">
            <v>140000</v>
          </cell>
          <cell r="X400" t="str">
            <v>見積単価</v>
          </cell>
          <cell r="Y400" t="str">
            <v>見積単価</v>
          </cell>
          <cell r="Z400">
            <v>140000</v>
          </cell>
          <cell r="AA400">
            <v>10</v>
          </cell>
          <cell r="AB400">
            <v>140000</v>
          </cell>
          <cell r="AC400">
            <v>0</v>
          </cell>
          <cell r="AD400">
            <v>0</v>
          </cell>
        </row>
        <row r="401">
          <cell r="G401" t="str">
            <v>天板</v>
          </cell>
        </row>
        <row r="402">
          <cell r="G402" t="str">
            <v>御影石</v>
          </cell>
          <cell r="H402" t="str">
            <v>幅110 厚25</v>
          </cell>
          <cell r="I402" t="str">
            <v>幅110 厚25</v>
          </cell>
          <cell r="J402">
            <v>17.89</v>
          </cell>
          <cell r="K402">
            <v>17.899999999999999</v>
          </cell>
          <cell r="L402" t="str">
            <v>ｍ</v>
          </cell>
          <cell r="M402">
            <v>8500</v>
          </cell>
          <cell r="N402">
            <v>152150</v>
          </cell>
          <cell r="O402" t="str">
            <v>見積単価</v>
          </cell>
          <cell r="P402">
            <v>17.899999999999999</v>
          </cell>
          <cell r="Q402">
            <v>152150</v>
          </cell>
          <cell r="R402" t="str">
            <v>内部集計より</v>
          </cell>
          <cell r="S402">
            <v>17.89</v>
          </cell>
          <cell r="T402">
            <v>17.899999999999999</v>
          </cell>
          <cell r="U402" t="str">
            <v>ｍ</v>
          </cell>
          <cell r="V402">
            <v>8500</v>
          </cell>
          <cell r="W402">
            <v>152150</v>
          </cell>
          <cell r="X402" t="str">
            <v>見積単価</v>
          </cell>
          <cell r="Y402" t="str">
            <v>見積単価</v>
          </cell>
          <cell r="Z402">
            <v>152150</v>
          </cell>
          <cell r="AA402">
            <v>17.899999999999999</v>
          </cell>
          <cell r="AB402">
            <v>152150</v>
          </cell>
          <cell r="AC402">
            <v>0</v>
          </cell>
          <cell r="AD402">
            <v>0</v>
          </cell>
        </row>
        <row r="404">
          <cell r="G404" t="str">
            <v>床石張り</v>
          </cell>
          <cell r="H404" t="str">
            <v>厚20大理石本磨き</v>
          </cell>
          <cell r="I404" t="str">
            <v>厚20大理石本磨き</v>
          </cell>
          <cell r="J404">
            <v>8.33</v>
          </cell>
          <cell r="K404">
            <v>8.3000000000000007</v>
          </cell>
          <cell r="L404" t="str">
            <v>㎡</v>
          </cell>
          <cell r="M404">
            <v>32800</v>
          </cell>
          <cell r="N404">
            <v>272240</v>
          </cell>
          <cell r="O404" t="str">
            <v>代価表</v>
          </cell>
          <cell r="P404" t="str">
            <v>石-01</v>
          </cell>
          <cell r="Q404">
            <v>8.3000000000000007</v>
          </cell>
          <cell r="R404" t="str">
            <v>内部集計より</v>
          </cell>
          <cell r="S404">
            <v>8.33</v>
          </cell>
          <cell r="T404">
            <v>8.3000000000000007</v>
          </cell>
          <cell r="U404" t="str">
            <v>㎡</v>
          </cell>
          <cell r="V404">
            <v>32800</v>
          </cell>
          <cell r="W404">
            <v>272240</v>
          </cell>
          <cell r="X404" t="str">
            <v>代価表</v>
          </cell>
          <cell r="Y404" t="str">
            <v>代価表</v>
          </cell>
          <cell r="Z404" t="str">
            <v>石-01</v>
          </cell>
          <cell r="AA404">
            <v>8.3000000000000007</v>
          </cell>
          <cell r="AB404">
            <v>272240</v>
          </cell>
          <cell r="AC404">
            <v>0</v>
          </cell>
          <cell r="AD404">
            <v>0</v>
          </cell>
        </row>
        <row r="408"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</row>
        <row r="410">
          <cell r="G410" t="str">
            <v>（外部）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</row>
        <row r="411">
          <cell r="G411" t="str">
            <v>天板</v>
          </cell>
          <cell r="H411" t="str">
            <v>水飲み場</v>
          </cell>
          <cell r="I411" t="str">
            <v>水飲み場</v>
          </cell>
        </row>
        <row r="412">
          <cell r="G412" t="str">
            <v>御影石</v>
          </cell>
          <cell r="H412" t="str">
            <v>幅110 厚25</v>
          </cell>
          <cell r="I412" t="str">
            <v>幅110 厚25</v>
          </cell>
          <cell r="J412">
            <v>29.6</v>
          </cell>
          <cell r="K412">
            <v>29.6</v>
          </cell>
          <cell r="L412" t="str">
            <v>ｍ</v>
          </cell>
          <cell r="M412">
            <v>8500</v>
          </cell>
          <cell r="N412">
            <v>251600</v>
          </cell>
          <cell r="O412" t="str">
            <v>見積単価</v>
          </cell>
          <cell r="P412">
            <v>29.6</v>
          </cell>
          <cell r="Q412">
            <v>251600</v>
          </cell>
          <cell r="R412" t="str">
            <v>雑集計より</v>
          </cell>
          <cell r="S412">
            <v>29.6</v>
          </cell>
          <cell r="T412">
            <v>29.6</v>
          </cell>
          <cell r="U412" t="str">
            <v>ｍ</v>
          </cell>
          <cell r="V412">
            <v>8500</v>
          </cell>
          <cell r="W412">
            <v>251600</v>
          </cell>
          <cell r="X412" t="str">
            <v>見積単価</v>
          </cell>
          <cell r="Y412" t="str">
            <v>見積単価</v>
          </cell>
          <cell r="Z412">
            <v>251600</v>
          </cell>
          <cell r="AA412">
            <v>29.6</v>
          </cell>
          <cell r="AB412">
            <v>251600</v>
          </cell>
          <cell r="AC412">
            <v>0</v>
          </cell>
          <cell r="AD412">
            <v>0</v>
          </cell>
        </row>
        <row r="414">
          <cell r="S414">
            <v>0</v>
          </cell>
          <cell r="T414">
            <v>0</v>
          </cell>
        </row>
        <row r="416">
          <cell r="S416">
            <v>0</v>
          </cell>
          <cell r="T416">
            <v>0</v>
          </cell>
        </row>
        <row r="418">
          <cell r="S418">
            <v>0</v>
          </cell>
          <cell r="T418">
            <v>0</v>
          </cell>
        </row>
        <row r="420">
          <cell r="S420">
            <v>0</v>
          </cell>
          <cell r="T420">
            <v>0</v>
          </cell>
        </row>
        <row r="422">
          <cell r="S422">
            <v>0</v>
          </cell>
          <cell r="T422">
            <v>0</v>
          </cell>
        </row>
        <row r="424">
          <cell r="G424" t="str">
            <v>小 計</v>
          </cell>
          <cell r="H424">
            <v>1705240</v>
          </cell>
          <cell r="I424">
            <v>1705240</v>
          </cell>
          <cell r="J424">
            <v>0</v>
          </cell>
          <cell r="K424">
            <v>1705240</v>
          </cell>
          <cell r="L424">
            <v>1705240</v>
          </cell>
          <cell r="M424">
            <v>0</v>
          </cell>
          <cell r="N424">
            <v>1705240</v>
          </cell>
          <cell r="O424">
            <v>1705240</v>
          </cell>
          <cell r="P424">
            <v>0</v>
          </cell>
          <cell r="Q424">
            <v>1705240</v>
          </cell>
          <cell r="R424">
            <v>1705240</v>
          </cell>
          <cell r="S424">
            <v>0</v>
          </cell>
          <cell r="T424">
            <v>1705240</v>
          </cell>
          <cell r="U424">
            <v>1705240</v>
          </cell>
          <cell r="V424">
            <v>0</v>
          </cell>
          <cell r="W424">
            <v>1705240</v>
          </cell>
          <cell r="X424">
            <v>1705240</v>
          </cell>
          <cell r="Y424">
            <v>0</v>
          </cell>
          <cell r="Z424">
            <v>1705240</v>
          </cell>
          <cell r="AA424">
            <v>0</v>
          </cell>
          <cell r="AB424">
            <v>1705240</v>
          </cell>
          <cell r="AC424">
            <v>0</v>
          </cell>
          <cell r="AD424">
            <v>0</v>
          </cell>
        </row>
        <row r="425">
          <cell r="AE425" t="str">
            <v>那覇市教育委員会</v>
          </cell>
          <cell r="AF425" t="str">
            <v>頁12</v>
          </cell>
        </row>
        <row r="426">
          <cell r="P426">
            <v>9</v>
          </cell>
          <cell r="Q426" t="str">
            <v>数　量　集　計　表</v>
          </cell>
          <cell r="R426" t="str">
            <v>数　量　集　計　表</v>
          </cell>
          <cell r="S426" t="str">
            <v xml:space="preserve"> 訳</v>
          </cell>
          <cell r="T426" t="str">
            <v>内</v>
          </cell>
          <cell r="U426" t="str">
            <v>頁13</v>
          </cell>
          <cell r="V426" t="str">
            <v xml:space="preserve"> 訳</v>
          </cell>
          <cell r="W426" t="str">
            <v>書</v>
          </cell>
          <cell r="X426" t="str">
            <v>頁13</v>
          </cell>
          <cell r="Y426" t="str">
            <v>頁13</v>
          </cell>
          <cell r="Z426" t="str">
            <v>頁13</v>
          </cell>
          <cell r="AA426" t="str">
            <v>頁13</v>
          </cell>
          <cell r="AB426" t="str">
            <v>頁13</v>
          </cell>
          <cell r="AC426" t="str">
            <v>頁13</v>
          </cell>
          <cell r="AD426" t="str">
            <v>頁13</v>
          </cell>
          <cell r="AF426" t="str">
            <v>頁13</v>
          </cell>
        </row>
        <row r="428">
          <cell r="T428">
            <v>0</v>
          </cell>
          <cell r="U428" t="str">
            <v>宇栄原小学校（1工区建築）</v>
          </cell>
          <cell r="V428" t="str">
            <v>P-10/42</v>
          </cell>
          <cell r="W428" t="str">
            <v>宇栄原小学校（1工区建築）</v>
          </cell>
          <cell r="X428" t="str">
            <v>P-10/42</v>
          </cell>
          <cell r="Y428" t="str">
            <v>宇栄原小学校（1工区建築）</v>
          </cell>
          <cell r="Z428" t="str">
            <v>P-10/42</v>
          </cell>
          <cell r="AA428" t="str">
            <v>宇栄原小学校（1工区建築）</v>
          </cell>
          <cell r="AB428" t="str">
            <v>P-10/42</v>
          </cell>
          <cell r="AC428" t="str">
            <v>宇栄原小学校（1工区建築）</v>
          </cell>
          <cell r="AD428" t="str">
            <v>P-10/42</v>
          </cell>
          <cell r="AE428" t="str">
            <v>P-10/42</v>
          </cell>
        </row>
        <row r="430">
          <cell r="G430" t="str">
            <v>　　　　　　　　　　工　事　別</v>
          </cell>
          <cell r="H430" t="str">
            <v>計</v>
          </cell>
          <cell r="I430" t="str">
            <v>　実　施　工　事　費</v>
          </cell>
          <cell r="J430" t="str">
            <v>　　 対 象 経 費</v>
          </cell>
          <cell r="K430" t="str">
            <v>　　対 象 外 経 費</v>
          </cell>
          <cell r="L430" t="str">
            <v>計</v>
          </cell>
          <cell r="M430" t="str">
            <v>　実　施　工　事　費</v>
          </cell>
          <cell r="N430" t="str">
            <v>　　 対 象 経 費</v>
          </cell>
          <cell r="O430" t="str">
            <v>　　対 象 外 経 費</v>
          </cell>
          <cell r="P430" t="str">
            <v>計</v>
          </cell>
          <cell r="Q430" t="str">
            <v>　実　施　工　事　費</v>
          </cell>
          <cell r="R430" t="str">
            <v>　　 対 象 経 費</v>
          </cell>
          <cell r="S430" t="str">
            <v>計</v>
          </cell>
          <cell r="T430" t="str">
            <v>　実　施　工　事　費</v>
          </cell>
          <cell r="U430" t="str">
            <v>　　 対 象 経 費</v>
          </cell>
          <cell r="V430" t="str">
            <v>　実　施　工　事　費</v>
          </cell>
          <cell r="W430" t="str">
            <v>　　 対 象 経 費</v>
          </cell>
          <cell r="X430" t="str">
            <v>　　対 象 外 経 費</v>
          </cell>
          <cell r="Y430" t="str">
            <v>　　 対 象 経 費</v>
          </cell>
          <cell r="Z430" t="str">
            <v>　　対 象 外 経 費</v>
          </cell>
          <cell r="AA430" t="str">
            <v>　　 対 象 経 費</v>
          </cell>
          <cell r="AB430" t="str">
            <v>　　対 象 外 経 費</v>
          </cell>
          <cell r="AC430" t="str">
            <v>　　対 象 外 経 費</v>
          </cell>
        </row>
        <row r="432">
          <cell r="E432" t="str">
            <v>No</v>
          </cell>
          <cell r="F432" t="str">
            <v>名 称</v>
          </cell>
          <cell r="G432" t="str">
            <v>名 称</v>
          </cell>
          <cell r="H432" t="str">
            <v>頁</v>
          </cell>
          <cell r="I432" t="str">
            <v>参　照</v>
          </cell>
          <cell r="J432" t="str">
            <v>計算値</v>
          </cell>
          <cell r="K432" t="str">
            <v xml:space="preserve"> 　規 格</v>
          </cell>
          <cell r="L432" t="str">
            <v>単 位</v>
          </cell>
          <cell r="M432" t="str">
            <v>単 価</v>
          </cell>
          <cell r="N432" t="str">
            <v>金 額</v>
          </cell>
          <cell r="O432" t="str">
            <v xml:space="preserve">   　 備 考</v>
          </cell>
          <cell r="P432" t="str">
            <v>頁</v>
          </cell>
          <cell r="Q432" t="str">
            <v>金 額</v>
          </cell>
          <cell r="R432" t="str">
            <v>参　照</v>
          </cell>
          <cell r="S432" t="str">
            <v>計算値</v>
          </cell>
          <cell r="T432" t="str">
            <v>数 量</v>
          </cell>
          <cell r="U432" t="str">
            <v>単 位</v>
          </cell>
          <cell r="V432" t="str">
            <v>単 価</v>
          </cell>
          <cell r="W432" t="str">
            <v>金 額</v>
          </cell>
          <cell r="X432" t="str">
            <v xml:space="preserve">   　 備 考</v>
          </cell>
          <cell r="Y432" t="str">
            <v xml:space="preserve">   　 備 考</v>
          </cell>
          <cell r="Z432" t="str">
            <v>金 額</v>
          </cell>
          <cell r="AA432" t="str">
            <v>数 量</v>
          </cell>
          <cell r="AB432" t="str">
            <v>金 額</v>
          </cell>
          <cell r="AC432" t="str">
            <v>数 量</v>
          </cell>
          <cell r="AD432" t="str">
            <v>金 額</v>
          </cell>
          <cell r="AE432" t="str">
            <v>タイル工事の計</v>
          </cell>
          <cell r="AF432" t="str">
            <v>タイル工事の計</v>
          </cell>
        </row>
        <row r="433">
          <cell r="AF433" t="str">
            <v>↓↓↓</v>
          </cell>
        </row>
        <row r="434">
          <cell r="E434">
            <v>9</v>
          </cell>
          <cell r="F434" t="str">
            <v>ﾀｲﾙ工事</v>
          </cell>
          <cell r="G434" t="str">
            <v>ﾀｲﾙ工事</v>
          </cell>
          <cell r="H434">
            <v>7051922</v>
          </cell>
          <cell r="I434">
            <v>0</v>
          </cell>
          <cell r="J434">
            <v>7051922</v>
          </cell>
          <cell r="K434">
            <v>7051922</v>
          </cell>
          <cell r="L434">
            <v>0</v>
          </cell>
          <cell r="M434">
            <v>7051922</v>
          </cell>
          <cell r="N434">
            <v>7051922</v>
          </cell>
          <cell r="O434">
            <v>0</v>
          </cell>
          <cell r="P434">
            <v>7051922</v>
          </cell>
          <cell r="Q434">
            <v>7051922</v>
          </cell>
          <cell r="R434">
            <v>0</v>
          </cell>
          <cell r="S434">
            <v>7051922</v>
          </cell>
          <cell r="T434">
            <v>7051922</v>
          </cell>
          <cell r="U434">
            <v>0</v>
          </cell>
          <cell r="V434">
            <v>7051922</v>
          </cell>
          <cell r="W434">
            <v>7051922</v>
          </cell>
          <cell r="X434">
            <v>0</v>
          </cell>
          <cell r="Y434">
            <v>7051922</v>
          </cell>
          <cell r="Z434">
            <v>7051922</v>
          </cell>
          <cell r="AA434">
            <v>0</v>
          </cell>
          <cell r="AB434">
            <v>7051922</v>
          </cell>
          <cell r="AC434">
            <v>7051922</v>
          </cell>
          <cell r="AD434">
            <v>0</v>
          </cell>
          <cell r="AF434">
            <v>7051922</v>
          </cell>
          <cell r="AG434">
            <v>7051922</v>
          </cell>
          <cell r="AH434">
            <v>0</v>
          </cell>
        </row>
        <row r="436">
          <cell r="G436" t="str">
            <v>（内部）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</row>
        <row r="437">
          <cell r="I437" t="str">
            <v>一般床ﾀｲﾙ張 磁器質</v>
          </cell>
          <cell r="J437" t="str">
            <v>施ゆう</v>
          </cell>
          <cell r="K437" t="str">
            <v>施ゆう</v>
          </cell>
          <cell r="L437" t="str">
            <v>施ゆう</v>
          </cell>
          <cell r="M437" t="str">
            <v>施ゆう</v>
          </cell>
        </row>
        <row r="438">
          <cell r="G438" t="str">
            <v>床ﾀｲﾙ張り</v>
          </cell>
          <cell r="H438" t="str">
            <v>100mm角</v>
          </cell>
          <cell r="I438" t="str">
            <v>100mm角</v>
          </cell>
          <cell r="J438" t="str">
            <v>内部集計より</v>
          </cell>
          <cell r="K438" t="str">
            <v>下地ﾓﾙﾀﾙ別途</v>
          </cell>
          <cell r="L438">
            <v>10</v>
          </cell>
          <cell r="M438" t="str">
            <v>㎡</v>
          </cell>
          <cell r="N438">
            <v>11200</v>
          </cell>
          <cell r="O438">
            <v>112000</v>
          </cell>
          <cell r="P438" t="str">
            <v>県営繕</v>
          </cell>
          <cell r="Q438" t="str">
            <v>Ｐ-80</v>
          </cell>
          <cell r="R438" t="str">
            <v>内部集計より</v>
          </cell>
          <cell r="S438">
            <v>9.98</v>
          </cell>
          <cell r="T438">
            <v>10</v>
          </cell>
          <cell r="U438" t="str">
            <v>㎡</v>
          </cell>
          <cell r="V438">
            <v>11200</v>
          </cell>
          <cell r="W438">
            <v>112000</v>
          </cell>
          <cell r="X438" t="str">
            <v>県営繕</v>
          </cell>
          <cell r="Y438" t="str">
            <v>県営繕</v>
          </cell>
          <cell r="Z438" t="str">
            <v>Ｐ-80</v>
          </cell>
          <cell r="AA438">
            <v>10</v>
          </cell>
          <cell r="AB438">
            <v>112000</v>
          </cell>
          <cell r="AC438">
            <v>0</v>
          </cell>
          <cell r="AD438">
            <v>0</v>
          </cell>
        </row>
        <row r="439">
          <cell r="I439" t="str">
            <v>一般床ﾀｲﾙ張 磁器質</v>
          </cell>
          <cell r="J439" t="str">
            <v>施ゆう</v>
          </cell>
          <cell r="K439" t="str">
            <v>施ゆう</v>
          </cell>
          <cell r="L439" t="str">
            <v>施ゆう</v>
          </cell>
          <cell r="M439" t="str">
            <v>施ゆう</v>
          </cell>
        </row>
        <row r="440">
          <cell r="G440" t="str">
            <v>床ﾀｲﾙ張り</v>
          </cell>
          <cell r="H440" t="str">
            <v>150mm角</v>
          </cell>
          <cell r="I440" t="str">
            <v>150mm角</v>
          </cell>
          <cell r="J440" t="str">
            <v>内部集計より</v>
          </cell>
          <cell r="K440" t="str">
            <v>下地ﾓﾙﾀﾙ別途</v>
          </cell>
          <cell r="L440">
            <v>168</v>
          </cell>
          <cell r="M440" t="str">
            <v>㎡</v>
          </cell>
          <cell r="N440">
            <v>11300</v>
          </cell>
          <cell r="O440">
            <v>1898400</v>
          </cell>
          <cell r="P440" t="str">
            <v>県営繕</v>
          </cell>
          <cell r="Q440" t="str">
            <v>Ｐ-81</v>
          </cell>
          <cell r="R440" t="str">
            <v>内部集計より</v>
          </cell>
          <cell r="S440">
            <v>167.98</v>
          </cell>
          <cell r="T440">
            <v>168</v>
          </cell>
          <cell r="U440" t="str">
            <v>㎡</v>
          </cell>
          <cell r="V440">
            <v>11300</v>
          </cell>
          <cell r="W440">
            <v>1898400</v>
          </cell>
          <cell r="X440" t="str">
            <v>県営繕</v>
          </cell>
          <cell r="Y440" t="str">
            <v>県営繕</v>
          </cell>
          <cell r="Z440" t="str">
            <v>Ｐ-81</v>
          </cell>
          <cell r="AA440">
            <v>168</v>
          </cell>
          <cell r="AB440">
            <v>1898400</v>
          </cell>
          <cell r="AC440">
            <v>0</v>
          </cell>
          <cell r="AD440">
            <v>0</v>
          </cell>
        </row>
        <row r="441">
          <cell r="I441" t="str">
            <v>積上げ張り</v>
          </cell>
          <cell r="J441" t="str">
            <v>　陶器質</v>
          </cell>
          <cell r="K441" t="str">
            <v>　陶器質</v>
          </cell>
          <cell r="L441" t="str">
            <v>施ゆう</v>
          </cell>
          <cell r="M441" t="str">
            <v>施ゆう</v>
          </cell>
        </row>
        <row r="442">
          <cell r="G442" t="str">
            <v>内装ﾀｲﾙ張り</v>
          </cell>
          <cell r="H442" t="str">
            <v>100mm角</v>
          </cell>
          <cell r="I442" t="str">
            <v>100mm角</v>
          </cell>
          <cell r="J442" t="str">
            <v>内部集計より</v>
          </cell>
          <cell r="K442" t="str">
            <v>下地ﾓﾙﾀﾙ別途</v>
          </cell>
          <cell r="L442">
            <v>54.9</v>
          </cell>
          <cell r="M442" t="str">
            <v>㎡</v>
          </cell>
          <cell r="N442">
            <v>10500</v>
          </cell>
          <cell r="O442">
            <v>576450</v>
          </cell>
          <cell r="P442" t="str">
            <v>県営繕</v>
          </cell>
          <cell r="Q442" t="str">
            <v>Ｐ-90</v>
          </cell>
          <cell r="R442" t="str">
            <v>内部集計より</v>
          </cell>
          <cell r="S442">
            <v>54.94</v>
          </cell>
          <cell r="T442">
            <v>54.9</v>
          </cell>
          <cell r="U442" t="str">
            <v>㎡</v>
          </cell>
          <cell r="V442">
            <v>10500</v>
          </cell>
          <cell r="W442">
            <v>576450</v>
          </cell>
          <cell r="X442" t="str">
            <v>県営繕</v>
          </cell>
          <cell r="Y442" t="str">
            <v>県営繕</v>
          </cell>
          <cell r="Z442" t="str">
            <v>Ｐ-90</v>
          </cell>
          <cell r="AA442">
            <v>54.9</v>
          </cell>
          <cell r="AB442">
            <v>576450</v>
          </cell>
          <cell r="AC442">
            <v>0</v>
          </cell>
          <cell r="AD442">
            <v>0</v>
          </cell>
        </row>
        <row r="443">
          <cell r="I443" t="str">
            <v>積上げ張り</v>
          </cell>
          <cell r="J443" t="str">
            <v>　陶器質</v>
          </cell>
          <cell r="K443" t="str">
            <v>　陶器質</v>
          </cell>
          <cell r="L443" t="str">
            <v>施ゆう</v>
          </cell>
          <cell r="M443" t="str">
            <v>施ゆう</v>
          </cell>
        </row>
        <row r="444">
          <cell r="G444" t="str">
            <v>内装ﾀｲﾙ張り</v>
          </cell>
          <cell r="H444" t="str">
            <v>150mm角</v>
          </cell>
          <cell r="I444" t="str">
            <v>150mm角</v>
          </cell>
          <cell r="J444" t="str">
            <v>内部集計より</v>
          </cell>
          <cell r="K444" t="str">
            <v>下地ﾓﾙﾀﾙ別途</v>
          </cell>
          <cell r="L444">
            <v>284</v>
          </cell>
          <cell r="M444" t="str">
            <v>㎡</v>
          </cell>
          <cell r="N444">
            <v>12000</v>
          </cell>
          <cell r="O444">
            <v>3408000</v>
          </cell>
          <cell r="P444" t="str">
            <v>見積単価</v>
          </cell>
          <cell r="Q444">
            <v>284</v>
          </cell>
          <cell r="R444" t="str">
            <v>内部集計より</v>
          </cell>
          <cell r="S444">
            <v>284.06</v>
          </cell>
          <cell r="T444">
            <v>284</v>
          </cell>
          <cell r="U444" t="str">
            <v>㎡</v>
          </cell>
          <cell r="V444">
            <v>12000</v>
          </cell>
          <cell r="W444">
            <v>3408000</v>
          </cell>
          <cell r="X444" t="str">
            <v>見積単価</v>
          </cell>
          <cell r="Y444" t="str">
            <v>見積単価</v>
          </cell>
          <cell r="Z444">
            <v>3408000</v>
          </cell>
          <cell r="AA444">
            <v>284</v>
          </cell>
          <cell r="AB444">
            <v>3408000</v>
          </cell>
          <cell r="AC444">
            <v>0</v>
          </cell>
          <cell r="AD444">
            <v>0</v>
          </cell>
        </row>
        <row r="446"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D446">
            <v>0</v>
          </cell>
        </row>
        <row r="448">
          <cell r="G448" t="str">
            <v>（外部）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</row>
        <row r="449">
          <cell r="I449" t="str">
            <v>一般床ﾀｲﾙ張 磁器質</v>
          </cell>
          <cell r="J449" t="str">
            <v>施ゆう</v>
          </cell>
          <cell r="K449" t="str">
            <v>施ゆう</v>
          </cell>
          <cell r="L449" t="str">
            <v>施ゆう</v>
          </cell>
          <cell r="M449" t="str">
            <v>施ゆう</v>
          </cell>
        </row>
        <row r="450">
          <cell r="G450" t="str">
            <v>床ﾀｲﾙ張り</v>
          </cell>
          <cell r="H450" t="str">
            <v>150mm角</v>
          </cell>
          <cell r="I450" t="str">
            <v>150mm角</v>
          </cell>
          <cell r="J450" t="str">
            <v>外部集計より</v>
          </cell>
          <cell r="K450" t="str">
            <v>下地ﾓﾙﾀﾙ別途</v>
          </cell>
          <cell r="L450">
            <v>61.7</v>
          </cell>
          <cell r="M450" t="str">
            <v>㎡</v>
          </cell>
          <cell r="N450">
            <v>11300</v>
          </cell>
          <cell r="O450">
            <v>697210</v>
          </cell>
          <cell r="P450" t="str">
            <v>県営繕</v>
          </cell>
          <cell r="Q450" t="str">
            <v>Ｐ-81</v>
          </cell>
          <cell r="R450" t="str">
            <v>外部集計より</v>
          </cell>
          <cell r="S450">
            <v>61.68</v>
          </cell>
          <cell r="T450">
            <v>61.7</v>
          </cell>
          <cell r="U450" t="str">
            <v>㎡</v>
          </cell>
          <cell r="V450">
            <v>11300</v>
          </cell>
          <cell r="W450">
            <v>697210</v>
          </cell>
          <cell r="X450" t="str">
            <v>県営繕</v>
          </cell>
          <cell r="Y450" t="str">
            <v>県営繕</v>
          </cell>
          <cell r="Z450" t="str">
            <v>Ｐ-81</v>
          </cell>
          <cell r="AA450">
            <v>61.7</v>
          </cell>
          <cell r="AB450">
            <v>697210</v>
          </cell>
          <cell r="AC450">
            <v>0</v>
          </cell>
          <cell r="AD450">
            <v>0</v>
          </cell>
        </row>
        <row r="451">
          <cell r="I451" t="str">
            <v>ﾕﾆｯﾄﾀｲﾙ張 磁器質 施ゆう</v>
          </cell>
        </row>
        <row r="452">
          <cell r="G452" t="str">
            <v>床ﾓｻﾞｲｸﾀｲﾙ張り</v>
          </cell>
          <cell r="H452" t="str">
            <v>25mm角</v>
          </cell>
          <cell r="I452" t="str">
            <v>25mm角</v>
          </cell>
          <cell r="J452" t="str">
            <v>外部集計より</v>
          </cell>
          <cell r="K452" t="str">
            <v>下地ﾓﾙﾀﾙ別途</v>
          </cell>
          <cell r="L452">
            <v>11</v>
          </cell>
          <cell r="M452" t="str">
            <v>㎡</v>
          </cell>
          <cell r="N452">
            <v>8450</v>
          </cell>
          <cell r="O452">
            <v>92950</v>
          </cell>
          <cell r="P452" t="str">
            <v>県営繕</v>
          </cell>
          <cell r="Q452" t="str">
            <v>Ｐ-81</v>
          </cell>
          <cell r="R452" t="str">
            <v>外部集計より</v>
          </cell>
          <cell r="S452">
            <v>11.04</v>
          </cell>
          <cell r="T452">
            <v>11</v>
          </cell>
          <cell r="U452" t="str">
            <v>㎡</v>
          </cell>
          <cell r="V452">
            <v>8450</v>
          </cell>
          <cell r="W452">
            <v>92950</v>
          </cell>
          <cell r="X452" t="str">
            <v>県営繕</v>
          </cell>
          <cell r="Y452" t="str">
            <v>県営繕</v>
          </cell>
          <cell r="Z452" t="str">
            <v>Ｐ-81</v>
          </cell>
          <cell r="AA452">
            <v>11</v>
          </cell>
          <cell r="AB452">
            <v>92950</v>
          </cell>
          <cell r="AC452">
            <v>0</v>
          </cell>
          <cell r="AD452">
            <v>0</v>
          </cell>
        </row>
        <row r="453">
          <cell r="I453" t="str">
            <v>ﾓｻﾞｲｸﾀｲﾙ張り 磁器質 施ゆう</v>
          </cell>
        </row>
        <row r="454">
          <cell r="G454" t="str">
            <v>壁ﾓｻﾞｲｸﾀｲﾙ張り</v>
          </cell>
          <cell r="H454" t="str">
            <v>25mm角</v>
          </cell>
          <cell r="I454" t="str">
            <v>25mm角</v>
          </cell>
          <cell r="J454" t="str">
            <v>外部集計より</v>
          </cell>
          <cell r="K454" t="str">
            <v>下地ﾓﾙﾀﾙ別途</v>
          </cell>
          <cell r="L454">
            <v>30.4</v>
          </cell>
          <cell r="M454" t="str">
            <v>㎡</v>
          </cell>
          <cell r="N454">
            <v>8780</v>
          </cell>
          <cell r="O454">
            <v>266912</v>
          </cell>
          <cell r="P454" t="str">
            <v>県営繕</v>
          </cell>
          <cell r="Q454" t="str">
            <v>Ｐ-90</v>
          </cell>
          <cell r="R454" t="str">
            <v>外部集計より</v>
          </cell>
          <cell r="S454">
            <v>30.44</v>
          </cell>
          <cell r="T454">
            <v>30.4</v>
          </cell>
          <cell r="U454" t="str">
            <v>㎡</v>
          </cell>
          <cell r="V454">
            <v>8780</v>
          </cell>
          <cell r="W454">
            <v>266912</v>
          </cell>
          <cell r="X454" t="str">
            <v>県営繕</v>
          </cell>
          <cell r="Y454" t="str">
            <v>県営繕</v>
          </cell>
          <cell r="Z454" t="str">
            <v>Ｐ-90</v>
          </cell>
          <cell r="AA454">
            <v>30.4</v>
          </cell>
          <cell r="AB454">
            <v>266912</v>
          </cell>
          <cell r="AC454">
            <v>0</v>
          </cell>
          <cell r="AD454">
            <v>0</v>
          </cell>
        </row>
        <row r="456">
          <cell r="S456">
            <v>0</v>
          </cell>
          <cell r="T456">
            <v>0</v>
          </cell>
        </row>
        <row r="458">
          <cell r="S458">
            <v>0</v>
          </cell>
          <cell r="T458">
            <v>0</v>
          </cell>
        </row>
        <row r="460">
          <cell r="S460">
            <v>0</v>
          </cell>
          <cell r="T460">
            <v>0</v>
          </cell>
        </row>
        <row r="462">
          <cell r="S462">
            <v>0</v>
          </cell>
          <cell r="T462">
            <v>0</v>
          </cell>
        </row>
        <row r="464">
          <cell r="S464">
            <v>0</v>
          </cell>
          <cell r="T464">
            <v>0</v>
          </cell>
        </row>
        <row r="466">
          <cell r="S466">
            <v>0</v>
          </cell>
          <cell r="T466">
            <v>0</v>
          </cell>
        </row>
        <row r="468">
          <cell r="T468">
            <v>0</v>
          </cell>
        </row>
        <row r="470">
          <cell r="G470" t="str">
            <v>小 計</v>
          </cell>
          <cell r="H470">
            <v>7051922</v>
          </cell>
          <cell r="I470">
            <v>7051922</v>
          </cell>
          <cell r="J470">
            <v>0</v>
          </cell>
          <cell r="K470">
            <v>7051922</v>
          </cell>
          <cell r="L470">
            <v>7051922</v>
          </cell>
          <cell r="M470">
            <v>0</v>
          </cell>
          <cell r="N470">
            <v>7051922</v>
          </cell>
          <cell r="O470">
            <v>7051922</v>
          </cell>
          <cell r="P470">
            <v>0</v>
          </cell>
          <cell r="Q470">
            <v>7051922</v>
          </cell>
          <cell r="R470">
            <v>7051922</v>
          </cell>
          <cell r="S470">
            <v>0</v>
          </cell>
          <cell r="T470">
            <v>7051922</v>
          </cell>
          <cell r="U470">
            <v>7051922</v>
          </cell>
          <cell r="V470">
            <v>0</v>
          </cell>
          <cell r="W470">
            <v>7051922</v>
          </cell>
          <cell r="X470">
            <v>7051922</v>
          </cell>
          <cell r="Y470">
            <v>0</v>
          </cell>
          <cell r="Z470">
            <v>7051922</v>
          </cell>
          <cell r="AA470">
            <v>0</v>
          </cell>
          <cell r="AB470">
            <v>7051922</v>
          </cell>
          <cell r="AC470">
            <v>0</v>
          </cell>
          <cell r="AD470">
            <v>0</v>
          </cell>
        </row>
        <row r="471">
          <cell r="AE471" t="str">
            <v>那覇市教育委員会</v>
          </cell>
          <cell r="AF471" t="str">
            <v>頁13</v>
          </cell>
        </row>
        <row r="472">
          <cell r="P472">
            <v>10</v>
          </cell>
          <cell r="Q472" t="str">
            <v>数　量　集　計　表</v>
          </cell>
          <cell r="R472" t="str">
            <v>数　量　集　計　表</v>
          </cell>
          <cell r="S472" t="str">
            <v xml:space="preserve"> 訳</v>
          </cell>
          <cell r="T472" t="str">
            <v>内</v>
          </cell>
          <cell r="U472" t="str">
            <v>頁14</v>
          </cell>
          <cell r="V472" t="str">
            <v xml:space="preserve"> 訳</v>
          </cell>
          <cell r="W472" t="str">
            <v>書</v>
          </cell>
          <cell r="X472" t="str">
            <v>頁14</v>
          </cell>
          <cell r="Y472" t="str">
            <v>頁14</v>
          </cell>
          <cell r="Z472" t="str">
            <v>頁14</v>
          </cell>
          <cell r="AA472" t="str">
            <v>頁14</v>
          </cell>
          <cell r="AB472" t="str">
            <v>頁14</v>
          </cell>
          <cell r="AC472" t="str">
            <v>頁14</v>
          </cell>
          <cell r="AD472" t="str">
            <v>頁14</v>
          </cell>
          <cell r="AF472" t="str">
            <v>頁14</v>
          </cell>
        </row>
        <row r="474">
          <cell r="T474">
            <v>0</v>
          </cell>
          <cell r="U474" t="str">
            <v>宇栄原小学校（1工区建築）</v>
          </cell>
          <cell r="V474" t="str">
            <v>P-11/42</v>
          </cell>
          <cell r="W474" t="str">
            <v>宇栄原小学校（1工区建築）</v>
          </cell>
          <cell r="X474" t="str">
            <v>P-11/42</v>
          </cell>
          <cell r="Y474" t="str">
            <v>宇栄原小学校（1工区建築）</v>
          </cell>
          <cell r="Z474" t="str">
            <v>P-11/42</v>
          </cell>
          <cell r="AA474" t="str">
            <v>宇栄原小学校（1工区建築）</v>
          </cell>
          <cell r="AB474" t="str">
            <v>P-11/42</v>
          </cell>
          <cell r="AC474" t="str">
            <v>宇栄原小学校（1工区建築）</v>
          </cell>
          <cell r="AD474" t="str">
            <v>P-11/42</v>
          </cell>
          <cell r="AE474" t="str">
            <v>P-11/42</v>
          </cell>
        </row>
        <row r="476">
          <cell r="G476" t="str">
            <v>　　　　　　　　　　工　事　別</v>
          </cell>
          <cell r="H476" t="str">
            <v>計</v>
          </cell>
          <cell r="I476" t="str">
            <v>　実　施　工　事　費</v>
          </cell>
          <cell r="J476" t="str">
            <v>　　 対 象 経 費</v>
          </cell>
          <cell r="K476" t="str">
            <v>　　対 象 外 経 費</v>
          </cell>
          <cell r="L476" t="str">
            <v>計</v>
          </cell>
          <cell r="M476" t="str">
            <v>　実　施　工　事　費</v>
          </cell>
          <cell r="N476" t="str">
            <v>　　 対 象 経 費</v>
          </cell>
          <cell r="O476" t="str">
            <v>　　対 象 外 経 費</v>
          </cell>
          <cell r="P476" t="str">
            <v>計</v>
          </cell>
          <cell r="Q476" t="str">
            <v>　実　施　工　事　費</v>
          </cell>
          <cell r="R476" t="str">
            <v>　　 対 象 経 費</v>
          </cell>
          <cell r="S476" t="str">
            <v>計</v>
          </cell>
          <cell r="T476" t="str">
            <v>　実　施　工　事　費</v>
          </cell>
          <cell r="U476" t="str">
            <v>　　 対 象 経 費</v>
          </cell>
          <cell r="V476" t="str">
            <v>　実　施　工　事　費</v>
          </cell>
          <cell r="W476" t="str">
            <v>　　 対 象 経 費</v>
          </cell>
          <cell r="X476" t="str">
            <v>　　対 象 外 経 費</v>
          </cell>
          <cell r="Y476" t="str">
            <v>　　 対 象 経 費</v>
          </cell>
          <cell r="Z476" t="str">
            <v>　　対 象 外 経 費</v>
          </cell>
          <cell r="AA476" t="str">
            <v>　　 対 象 経 費</v>
          </cell>
          <cell r="AB476" t="str">
            <v>　　対 象 外 経 費</v>
          </cell>
          <cell r="AC476" t="str">
            <v>　　対 象 外 経 費</v>
          </cell>
        </row>
        <row r="478">
          <cell r="E478" t="str">
            <v>No</v>
          </cell>
          <cell r="F478" t="str">
            <v>名 称</v>
          </cell>
          <cell r="G478" t="str">
            <v>名 称</v>
          </cell>
          <cell r="H478" t="str">
            <v>頁</v>
          </cell>
          <cell r="I478" t="str">
            <v>参　照</v>
          </cell>
          <cell r="J478" t="str">
            <v>計算値</v>
          </cell>
          <cell r="K478" t="str">
            <v xml:space="preserve"> 　規 格</v>
          </cell>
          <cell r="L478" t="str">
            <v>単 位</v>
          </cell>
          <cell r="M478" t="str">
            <v>単 価</v>
          </cell>
          <cell r="N478" t="str">
            <v>金 額</v>
          </cell>
          <cell r="O478" t="str">
            <v xml:space="preserve">   　 備 考</v>
          </cell>
          <cell r="P478" t="str">
            <v>頁</v>
          </cell>
          <cell r="Q478" t="str">
            <v>金 額</v>
          </cell>
          <cell r="R478" t="str">
            <v>参　照</v>
          </cell>
          <cell r="S478" t="str">
            <v>計算値</v>
          </cell>
          <cell r="T478" t="str">
            <v>数 量</v>
          </cell>
          <cell r="U478" t="str">
            <v>単 位</v>
          </cell>
          <cell r="V478" t="str">
            <v>単 価</v>
          </cell>
          <cell r="W478" t="str">
            <v>金 額</v>
          </cell>
          <cell r="X478" t="str">
            <v xml:space="preserve">   　 備 考</v>
          </cell>
          <cell r="Y478" t="str">
            <v xml:space="preserve">   　 備 考</v>
          </cell>
          <cell r="Z478" t="str">
            <v>金 額</v>
          </cell>
          <cell r="AA478" t="str">
            <v>数 量</v>
          </cell>
          <cell r="AB478" t="str">
            <v>金 額</v>
          </cell>
          <cell r="AC478" t="str">
            <v>数 量</v>
          </cell>
          <cell r="AD478" t="str">
            <v>金 額</v>
          </cell>
          <cell r="AE478" t="str">
            <v>木工事の計</v>
          </cell>
          <cell r="AF478" t="str">
            <v>木工事の計</v>
          </cell>
        </row>
        <row r="479">
          <cell r="AF479" t="str">
            <v>↓↓↓</v>
          </cell>
        </row>
        <row r="480">
          <cell r="E480">
            <v>10</v>
          </cell>
          <cell r="F480" t="str">
            <v>木工事</v>
          </cell>
          <cell r="G480" t="str">
            <v>木工事</v>
          </cell>
          <cell r="H480">
            <v>18693173</v>
          </cell>
          <cell r="I480">
            <v>0</v>
          </cell>
          <cell r="J480">
            <v>18693173</v>
          </cell>
          <cell r="K480">
            <v>18693173</v>
          </cell>
          <cell r="L480">
            <v>0</v>
          </cell>
          <cell r="M480">
            <v>18693173</v>
          </cell>
          <cell r="N480">
            <v>18693173</v>
          </cell>
          <cell r="O480">
            <v>0</v>
          </cell>
          <cell r="P480">
            <v>18693173</v>
          </cell>
          <cell r="Q480">
            <v>18693173</v>
          </cell>
          <cell r="R480">
            <v>0</v>
          </cell>
          <cell r="S480">
            <v>18693173</v>
          </cell>
          <cell r="T480">
            <v>18693173</v>
          </cell>
          <cell r="U480">
            <v>0</v>
          </cell>
          <cell r="V480">
            <v>18693173</v>
          </cell>
          <cell r="W480">
            <v>18693173</v>
          </cell>
          <cell r="X480">
            <v>0</v>
          </cell>
          <cell r="Y480">
            <v>18693173</v>
          </cell>
          <cell r="Z480">
            <v>18693173</v>
          </cell>
          <cell r="AA480">
            <v>0</v>
          </cell>
          <cell r="AB480">
            <v>18693173</v>
          </cell>
          <cell r="AC480">
            <v>18693173</v>
          </cell>
          <cell r="AD480">
            <v>0</v>
          </cell>
          <cell r="AF480">
            <v>18693173</v>
          </cell>
          <cell r="AG480">
            <v>18693173</v>
          </cell>
          <cell r="AH480">
            <v>0</v>
          </cell>
        </row>
        <row r="482">
          <cell r="G482" t="str">
            <v>ｲ）材料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</row>
        <row r="484">
          <cell r="G484" t="str">
            <v>造作材</v>
          </cell>
          <cell r="H484" t="str">
            <v>ﾗﾜﾝ角材</v>
          </cell>
          <cell r="I484" t="str">
            <v>ﾗﾜﾝ角材</v>
          </cell>
          <cell r="J484">
            <v>0.25160000000000005</v>
          </cell>
          <cell r="K484">
            <v>0.3</v>
          </cell>
          <cell r="L484" t="str">
            <v>m3</v>
          </cell>
          <cell r="M484">
            <v>200000</v>
          </cell>
          <cell r="N484">
            <v>60000</v>
          </cell>
          <cell r="O484" t="str">
            <v>県営繕</v>
          </cell>
          <cell r="P484" t="str">
            <v>Ｐ-34</v>
          </cell>
          <cell r="Q484">
            <v>0.3</v>
          </cell>
          <cell r="R484" t="str">
            <v>建具集計より</v>
          </cell>
          <cell r="S484">
            <v>0.25160000000000005</v>
          </cell>
          <cell r="T484">
            <v>0.3</v>
          </cell>
          <cell r="U484" t="str">
            <v>m3</v>
          </cell>
          <cell r="V484">
            <v>200000</v>
          </cell>
          <cell r="W484">
            <v>60000</v>
          </cell>
          <cell r="X484" t="str">
            <v>県営繕</v>
          </cell>
          <cell r="Y484" t="str">
            <v>県営繕</v>
          </cell>
          <cell r="Z484" t="str">
            <v>Ｐ-34</v>
          </cell>
          <cell r="AA484">
            <v>0.3</v>
          </cell>
          <cell r="AB484">
            <v>60000</v>
          </cell>
          <cell r="AC484">
            <v>0</v>
          </cell>
          <cell r="AD484">
            <v>0</v>
          </cell>
        </row>
        <row r="486">
          <cell r="G486" t="str">
            <v>造作材</v>
          </cell>
          <cell r="H486" t="str">
            <v>ﾗﾜﾝ板材</v>
          </cell>
          <cell r="I486" t="str">
            <v>ﾗﾜﾝ板材</v>
          </cell>
          <cell r="J486">
            <v>10.404</v>
          </cell>
          <cell r="K486">
            <v>10.4</v>
          </cell>
          <cell r="L486" t="str">
            <v>m3</v>
          </cell>
          <cell r="M486">
            <v>200000</v>
          </cell>
          <cell r="N486">
            <v>2080000</v>
          </cell>
          <cell r="O486" t="str">
            <v>県営繕</v>
          </cell>
          <cell r="P486" t="str">
            <v>Ｐ-34</v>
          </cell>
          <cell r="Q486">
            <v>10.4</v>
          </cell>
          <cell r="R486" t="str">
            <v>建具集計より</v>
          </cell>
          <cell r="S486">
            <v>10.404</v>
          </cell>
          <cell r="T486">
            <v>10.4</v>
          </cell>
          <cell r="U486" t="str">
            <v>m3</v>
          </cell>
          <cell r="V486">
            <v>200000</v>
          </cell>
          <cell r="W486">
            <v>2080000</v>
          </cell>
          <cell r="X486" t="str">
            <v>県営繕</v>
          </cell>
          <cell r="Y486" t="str">
            <v>県営繕</v>
          </cell>
          <cell r="Z486" t="str">
            <v>Ｐ-34</v>
          </cell>
          <cell r="AA486">
            <v>10.4</v>
          </cell>
          <cell r="AB486">
            <v>2080000</v>
          </cell>
          <cell r="AC486">
            <v>0</v>
          </cell>
          <cell r="AD486">
            <v>0</v>
          </cell>
        </row>
        <row r="488">
          <cell r="G488" t="str">
            <v>さん材</v>
          </cell>
          <cell r="H488" t="str">
            <v>杉2等</v>
          </cell>
          <cell r="I488" t="str">
            <v>杉2等</v>
          </cell>
          <cell r="J488">
            <v>9.5282999999999998</v>
          </cell>
          <cell r="K488">
            <v>9.5</v>
          </cell>
          <cell r="L488" t="str">
            <v>m3</v>
          </cell>
          <cell r="M488">
            <v>48000</v>
          </cell>
          <cell r="N488">
            <v>456000</v>
          </cell>
          <cell r="O488" t="str">
            <v>県営繕</v>
          </cell>
          <cell r="P488" t="str">
            <v>Ｐ-34</v>
          </cell>
          <cell r="Q488">
            <v>9.5</v>
          </cell>
          <cell r="R488" t="str">
            <v>建具集計より</v>
          </cell>
          <cell r="S488">
            <v>9.5282999999999998</v>
          </cell>
          <cell r="T488">
            <v>9.5</v>
          </cell>
          <cell r="U488" t="str">
            <v>m3</v>
          </cell>
          <cell r="V488">
            <v>48000</v>
          </cell>
          <cell r="W488">
            <v>456000</v>
          </cell>
          <cell r="X488" t="str">
            <v>県営繕</v>
          </cell>
          <cell r="Y488" t="str">
            <v>県営繕</v>
          </cell>
          <cell r="Z488" t="str">
            <v>Ｐ-34</v>
          </cell>
          <cell r="AA488">
            <v>9.5</v>
          </cell>
          <cell r="AB488">
            <v>456000</v>
          </cell>
          <cell r="AC488">
            <v>0</v>
          </cell>
          <cell r="AD488">
            <v>0</v>
          </cell>
        </row>
        <row r="489">
          <cell r="I489" t="str">
            <v>(Ⅱ類)</v>
          </cell>
        </row>
        <row r="490">
          <cell r="G490" t="str">
            <v>ﾗﾜﾝ合板</v>
          </cell>
          <cell r="H490" t="str">
            <v>5.5X910X1,820</v>
          </cell>
          <cell r="I490" t="str">
            <v>5.5X910X1,820</v>
          </cell>
          <cell r="J490">
            <v>481</v>
          </cell>
          <cell r="K490">
            <v>481</v>
          </cell>
          <cell r="L490" t="str">
            <v>枚</v>
          </cell>
          <cell r="M490">
            <v>570</v>
          </cell>
          <cell r="N490">
            <v>274170</v>
          </cell>
          <cell r="O490" t="str">
            <v>県営繕</v>
          </cell>
          <cell r="P490" t="str">
            <v>Ｐ-39</v>
          </cell>
          <cell r="Q490">
            <v>481</v>
          </cell>
          <cell r="R490" t="str">
            <v>建具集計より</v>
          </cell>
          <cell r="S490">
            <v>481</v>
          </cell>
          <cell r="T490">
            <v>481</v>
          </cell>
          <cell r="U490" t="str">
            <v>枚</v>
          </cell>
          <cell r="V490">
            <v>570</v>
          </cell>
          <cell r="W490">
            <v>274170</v>
          </cell>
          <cell r="X490" t="str">
            <v>県営繕</v>
          </cell>
          <cell r="Y490" t="str">
            <v>県営繕</v>
          </cell>
          <cell r="Z490" t="str">
            <v>Ｐ-39</v>
          </cell>
          <cell r="AA490">
            <v>481</v>
          </cell>
          <cell r="AB490">
            <v>274170</v>
          </cell>
          <cell r="AC490">
            <v>0</v>
          </cell>
          <cell r="AD490">
            <v>0</v>
          </cell>
        </row>
        <row r="491">
          <cell r="I491" t="str">
            <v>(2類)</v>
          </cell>
        </row>
        <row r="492">
          <cell r="G492" t="str">
            <v>しな合板</v>
          </cell>
          <cell r="H492" t="str">
            <v>5.5X910X1,820</v>
          </cell>
          <cell r="I492" t="str">
            <v>5.5X910X1,820</v>
          </cell>
          <cell r="J492">
            <v>261</v>
          </cell>
          <cell r="K492">
            <v>261</v>
          </cell>
          <cell r="L492" t="str">
            <v>枚</v>
          </cell>
          <cell r="M492">
            <v>1330</v>
          </cell>
          <cell r="N492">
            <v>347130</v>
          </cell>
          <cell r="O492" t="str">
            <v>県営繕</v>
          </cell>
          <cell r="P492" t="str">
            <v>Ｐ-39</v>
          </cell>
          <cell r="Q492">
            <v>261</v>
          </cell>
          <cell r="R492" t="str">
            <v>建具集計より</v>
          </cell>
          <cell r="S492">
            <v>261</v>
          </cell>
          <cell r="T492">
            <v>261</v>
          </cell>
          <cell r="U492" t="str">
            <v>枚</v>
          </cell>
          <cell r="V492">
            <v>1330</v>
          </cell>
          <cell r="W492">
            <v>347130</v>
          </cell>
          <cell r="X492" t="str">
            <v>県営繕</v>
          </cell>
          <cell r="Y492" t="str">
            <v>県営繕</v>
          </cell>
          <cell r="Z492" t="str">
            <v>Ｐ-39</v>
          </cell>
          <cell r="AA492">
            <v>261</v>
          </cell>
          <cell r="AB492">
            <v>347130</v>
          </cell>
          <cell r="AC492">
            <v>0</v>
          </cell>
          <cell r="AD492">
            <v>0</v>
          </cell>
        </row>
        <row r="494">
          <cell r="G494" t="str">
            <v>有孔ｼﾅ合板</v>
          </cell>
          <cell r="H494" t="str">
            <v>5.5X910X1,820</v>
          </cell>
          <cell r="I494" t="str">
            <v>5.5X910X1,820</v>
          </cell>
          <cell r="J494">
            <v>226</v>
          </cell>
          <cell r="K494">
            <v>226</v>
          </cell>
          <cell r="L494" t="str">
            <v>枚</v>
          </cell>
          <cell r="M494">
            <v>2000</v>
          </cell>
          <cell r="N494">
            <v>452000</v>
          </cell>
          <cell r="O494" t="str">
            <v>見積単価</v>
          </cell>
          <cell r="P494">
            <v>226</v>
          </cell>
          <cell r="Q494">
            <v>452000</v>
          </cell>
          <cell r="R494" t="str">
            <v>建具集計より</v>
          </cell>
          <cell r="S494">
            <v>226</v>
          </cell>
          <cell r="T494">
            <v>226</v>
          </cell>
          <cell r="U494" t="str">
            <v>枚</v>
          </cell>
          <cell r="V494">
            <v>2000</v>
          </cell>
          <cell r="W494">
            <v>452000</v>
          </cell>
          <cell r="X494" t="str">
            <v>見積単価</v>
          </cell>
          <cell r="Y494" t="str">
            <v>見積単価</v>
          </cell>
          <cell r="Z494">
            <v>452000</v>
          </cell>
          <cell r="AA494">
            <v>226</v>
          </cell>
          <cell r="AB494">
            <v>452000</v>
          </cell>
          <cell r="AC494">
            <v>0</v>
          </cell>
          <cell r="AD494">
            <v>0</v>
          </cell>
        </row>
        <row r="496">
          <cell r="S496">
            <v>0</v>
          </cell>
          <cell r="T496">
            <v>0</v>
          </cell>
        </row>
        <row r="498">
          <cell r="G498" t="str">
            <v>ｲ）の計</v>
          </cell>
          <cell r="H498">
            <v>0</v>
          </cell>
          <cell r="I498">
            <v>0</v>
          </cell>
          <cell r="J498">
            <v>3669300</v>
          </cell>
          <cell r="K498">
            <v>3669300</v>
          </cell>
          <cell r="L498">
            <v>0</v>
          </cell>
          <cell r="M498">
            <v>0</v>
          </cell>
          <cell r="N498">
            <v>0</v>
          </cell>
          <cell r="O498">
            <v>3669300</v>
          </cell>
          <cell r="P498">
            <v>3669300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3669300</v>
          </cell>
          <cell r="V498">
            <v>0</v>
          </cell>
          <cell r="W498">
            <v>3669300</v>
          </cell>
          <cell r="X498">
            <v>3669300</v>
          </cell>
          <cell r="Y498">
            <v>0</v>
          </cell>
          <cell r="Z498">
            <v>3669300</v>
          </cell>
          <cell r="AA498">
            <v>0</v>
          </cell>
          <cell r="AB498">
            <v>3669300</v>
          </cell>
          <cell r="AC498">
            <v>0</v>
          </cell>
          <cell r="AD498">
            <v>0</v>
          </cell>
        </row>
        <row r="500">
          <cell r="S500">
            <v>0</v>
          </cell>
          <cell r="T500">
            <v>0</v>
          </cell>
        </row>
        <row r="502">
          <cell r="S502">
            <v>0</v>
          </cell>
          <cell r="T502">
            <v>0</v>
          </cell>
        </row>
        <row r="504">
          <cell r="S504">
            <v>0</v>
          </cell>
          <cell r="T504">
            <v>0</v>
          </cell>
        </row>
        <row r="506">
          <cell r="S506">
            <v>0</v>
          </cell>
          <cell r="T506">
            <v>0</v>
          </cell>
        </row>
        <row r="508">
          <cell r="S508">
            <v>0</v>
          </cell>
          <cell r="T508">
            <v>0</v>
          </cell>
        </row>
        <row r="510">
          <cell r="S510">
            <v>0</v>
          </cell>
          <cell r="T510">
            <v>0</v>
          </cell>
        </row>
        <row r="512">
          <cell r="S512">
            <v>0</v>
          </cell>
          <cell r="T512">
            <v>0</v>
          </cell>
        </row>
        <row r="514">
          <cell r="S514">
            <v>0</v>
          </cell>
          <cell r="T514">
            <v>0</v>
          </cell>
        </row>
        <row r="516">
          <cell r="G516">
            <v>0</v>
          </cell>
        </row>
        <row r="517">
          <cell r="AE517" t="str">
            <v>那覇市教育委員会</v>
          </cell>
          <cell r="AF517" t="str">
            <v>頁14</v>
          </cell>
        </row>
        <row r="518">
          <cell r="P518">
            <v>0</v>
          </cell>
          <cell r="Q518" t="str">
            <v>数　量　集　計　表</v>
          </cell>
          <cell r="R518" t="str">
            <v>数　量　集　計　表</v>
          </cell>
          <cell r="S518" t="str">
            <v xml:space="preserve"> 訳</v>
          </cell>
          <cell r="T518" t="str">
            <v>内</v>
          </cell>
          <cell r="U518" t="str">
            <v>頁15</v>
          </cell>
          <cell r="V518" t="str">
            <v xml:space="preserve"> 訳</v>
          </cell>
          <cell r="W518" t="str">
            <v>書</v>
          </cell>
          <cell r="X518" t="str">
            <v>頁15</v>
          </cell>
          <cell r="Y518" t="str">
            <v>頁15</v>
          </cell>
          <cell r="Z518" t="str">
            <v>頁15</v>
          </cell>
          <cell r="AA518" t="str">
            <v>頁15</v>
          </cell>
          <cell r="AB518" t="str">
            <v>頁15</v>
          </cell>
          <cell r="AC518" t="str">
            <v>頁15</v>
          </cell>
          <cell r="AD518" t="str">
            <v>頁15</v>
          </cell>
          <cell r="AF518" t="str">
            <v>頁15</v>
          </cell>
        </row>
        <row r="520">
          <cell r="T520">
            <v>0</v>
          </cell>
          <cell r="U520" t="str">
            <v>宇栄原小学校（1工区建築）</v>
          </cell>
          <cell r="V520" t="str">
            <v>P-12/42</v>
          </cell>
          <cell r="W520" t="str">
            <v>宇栄原小学校（1工区建築）</v>
          </cell>
          <cell r="X520" t="str">
            <v>P-12/42</v>
          </cell>
          <cell r="Y520" t="str">
            <v>宇栄原小学校（1工区建築）</v>
          </cell>
          <cell r="Z520" t="str">
            <v>P-12/42</v>
          </cell>
          <cell r="AA520" t="str">
            <v>宇栄原小学校（1工区建築）</v>
          </cell>
          <cell r="AB520" t="str">
            <v>P-12/42</v>
          </cell>
          <cell r="AC520" t="str">
            <v>宇栄原小学校（1工区建築）</v>
          </cell>
          <cell r="AD520" t="str">
            <v>P-12/42</v>
          </cell>
          <cell r="AE520" t="str">
            <v>P-12/42</v>
          </cell>
        </row>
        <row r="522">
          <cell r="G522" t="str">
            <v>　　　　　　　　　　工　事　別</v>
          </cell>
          <cell r="H522" t="str">
            <v>計</v>
          </cell>
          <cell r="I522" t="str">
            <v>　実　施　工　事　費</v>
          </cell>
          <cell r="J522" t="str">
            <v>　　 対 象 経 費</v>
          </cell>
          <cell r="K522" t="str">
            <v>　　対 象 外 経 費</v>
          </cell>
          <cell r="L522" t="str">
            <v>計</v>
          </cell>
          <cell r="M522" t="str">
            <v>　実　施　工　事　費</v>
          </cell>
          <cell r="N522" t="str">
            <v>　　 対 象 経 費</v>
          </cell>
          <cell r="O522" t="str">
            <v>　　対 象 外 経 費</v>
          </cell>
          <cell r="P522" t="str">
            <v>計</v>
          </cell>
          <cell r="Q522" t="str">
            <v>　実　施　工　事　費</v>
          </cell>
          <cell r="R522" t="str">
            <v>　　 対 象 経 費</v>
          </cell>
          <cell r="S522" t="str">
            <v>計</v>
          </cell>
          <cell r="T522" t="str">
            <v>　実　施　工　事　費</v>
          </cell>
          <cell r="U522" t="str">
            <v>　　 対 象 経 費</v>
          </cell>
          <cell r="V522" t="str">
            <v>　実　施　工　事　費</v>
          </cell>
          <cell r="W522" t="str">
            <v>　　 対 象 経 費</v>
          </cell>
          <cell r="X522" t="str">
            <v>　　対 象 外 経 費</v>
          </cell>
          <cell r="Y522" t="str">
            <v>　　 対 象 経 費</v>
          </cell>
          <cell r="Z522" t="str">
            <v>　　対 象 外 経 費</v>
          </cell>
          <cell r="AA522" t="str">
            <v>　　 対 象 経 費</v>
          </cell>
          <cell r="AB522" t="str">
            <v>　　対 象 外 経 費</v>
          </cell>
          <cell r="AC522" t="str">
            <v>　　対 象 外 経 費</v>
          </cell>
        </row>
        <row r="524">
          <cell r="E524" t="str">
            <v>No</v>
          </cell>
          <cell r="F524" t="str">
            <v>名 称</v>
          </cell>
          <cell r="G524" t="str">
            <v>名 称</v>
          </cell>
          <cell r="H524" t="str">
            <v>頁</v>
          </cell>
          <cell r="I524" t="str">
            <v>参　照</v>
          </cell>
          <cell r="J524" t="str">
            <v>計算値</v>
          </cell>
          <cell r="K524" t="str">
            <v xml:space="preserve"> 　規 格</v>
          </cell>
          <cell r="L524" t="str">
            <v>単 位</v>
          </cell>
          <cell r="M524" t="str">
            <v>単 価</v>
          </cell>
          <cell r="N524" t="str">
            <v>金 額</v>
          </cell>
          <cell r="O524" t="str">
            <v xml:space="preserve">   　 備 考</v>
          </cell>
          <cell r="P524" t="str">
            <v>頁</v>
          </cell>
          <cell r="Q524" t="str">
            <v>金 額</v>
          </cell>
          <cell r="R524" t="str">
            <v>参　照</v>
          </cell>
          <cell r="S524" t="str">
            <v>計算値</v>
          </cell>
          <cell r="T524" t="str">
            <v>数 量</v>
          </cell>
          <cell r="U524" t="str">
            <v>単 位</v>
          </cell>
          <cell r="V524" t="str">
            <v>単 価</v>
          </cell>
          <cell r="W524" t="str">
            <v>金 額</v>
          </cell>
          <cell r="X524" t="str">
            <v xml:space="preserve">   　 備 考</v>
          </cell>
          <cell r="Y524" t="str">
            <v xml:space="preserve">   　 備 考</v>
          </cell>
          <cell r="Z524" t="str">
            <v>金 額</v>
          </cell>
          <cell r="AA524" t="str">
            <v>数 量</v>
          </cell>
          <cell r="AB524" t="str">
            <v>金 額</v>
          </cell>
          <cell r="AC524" t="str">
            <v>数 量</v>
          </cell>
          <cell r="AD524" t="str">
            <v>金 額</v>
          </cell>
        </row>
        <row r="527">
          <cell r="S527">
            <v>0</v>
          </cell>
        </row>
        <row r="528">
          <cell r="G528" t="str">
            <v>ﾛ）施工費</v>
          </cell>
          <cell r="H528" t="str">
            <v>建具集計より</v>
          </cell>
          <cell r="I528">
            <v>0</v>
          </cell>
          <cell r="J528">
            <v>0</v>
          </cell>
          <cell r="K528" t="str">
            <v>建具集計より</v>
          </cell>
          <cell r="L528">
            <v>0</v>
          </cell>
          <cell r="M528">
            <v>0</v>
          </cell>
          <cell r="N528" t="str">
            <v>建具集計より</v>
          </cell>
          <cell r="O528">
            <v>0</v>
          </cell>
          <cell r="P528">
            <v>0</v>
          </cell>
          <cell r="Q528" t="str">
            <v>建具集計より</v>
          </cell>
          <cell r="R528" t="str">
            <v>建具集計より</v>
          </cell>
          <cell r="S528">
            <v>0</v>
          </cell>
          <cell r="T528">
            <v>0</v>
          </cell>
        </row>
        <row r="529">
          <cell r="I529" t="str">
            <v>材工共</v>
          </cell>
        </row>
        <row r="530">
          <cell r="G530" t="str">
            <v>床下地ﾕﾆｯﾄ</v>
          </cell>
          <cell r="H530" t="str">
            <v>H=100～300</v>
          </cell>
          <cell r="I530" t="str">
            <v>H=100～300</v>
          </cell>
          <cell r="J530">
            <v>303.93</v>
          </cell>
          <cell r="K530">
            <v>304</v>
          </cell>
          <cell r="L530" t="str">
            <v>㎡</v>
          </cell>
          <cell r="M530">
            <v>6000</v>
          </cell>
          <cell r="N530">
            <v>1824000</v>
          </cell>
          <cell r="O530" t="str">
            <v>見積単価</v>
          </cell>
          <cell r="P530">
            <v>304</v>
          </cell>
          <cell r="Q530">
            <v>1824000</v>
          </cell>
          <cell r="R530" t="str">
            <v>建具集計より</v>
          </cell>
          <cell r="S530">
            <v>303.93</v>
          </cell>
          <cell r="T530">
            <v>304</v>
          </cell>
          <cell r="U530" t="str">
            <v>㎡</v>
          </cell>
          <cell r="V530">
            <v>6000</v>
          </cell>
          <cell r="W530">
            <v>1824000</v>
          </cell>
          <cell r="X530" t="str">
            <v>見積単価</v>
          </cell>
          <cell r="Y530" t="str">
            <v>見積単価</v>
          </cell>
          <cell r="Z530">
            <v>1824000</v>
          </cell>
          <cell r="AA530">
            <v>304</v>
          </cell>
          <cell r="AB530">
            <v>1824000</v>
          </cell>
          <cell r="AC530">
            <v>0</v>
          </cell>
          <cell r="AD530">
            <v>0</v>
          </cell>
        </row>
        <row r="532">
          <cell r="G532" t="str">
            <v>幅木</v>
          </cell>
          <cell r="H532" t="str">
            <v>建具集計より</v>
          </cell>
          <cell r="I532">
            <v>829.88</v>
          </cell>
          <cell r="J532">
            <v>830</v>
          </cell>
          <cell r="K532" t="str">
            <v>ｍ</v>
          </cell>
          <cell r="L532">
            <v>2080</v>
          </cell>
          <cell r="M532">
            <v>1726400</v>
          </cell>
          <cell r="N532" t="str">
            <v>県営繕</v>
          </cell>
          <cell r="O532" t="str">
            <v>Ｐ-92</v>
          </cell>
          <cell r="P532">
            <v>830</v>
          </cell>
          <cell r="Q532">
            <v>1726400</v>
          </cell>
          <cell r="R532" t="str">
            <v>建具集計より</v>
          </cell>
          <cell r="S532">
            <v>829.88</v>
          </cell>
          <cell r="T532">
            <v>830</v>
          </cell>
          <cell r="U532" t="str">
            <v>ｍ</v>
          </cell>
          <cell r="V532">
            <v>2080</v>
          </cell>
          <cell r="W532">
            <v>1726400</v>
          </cell>
          <cell r="X532" t="str">
            <v>県営繕</v>
          </cell>
          <cell r="Y532" t="str">
            <v>県営繕</v>
          </cell>
          <cell r="Z532" t="str">
            <v>Ｐ-92</v>
          </cell>
          <cell r="AA532">
            <v>830</v>
          </cell>
          <cell r="AB532">
            <v>1726400</v>
          </cell>
          <cell r="AC532">
            <v>0</v>
          </cell>
          <cell r="AD532">
            <v>0</v>
          </cell>
        </row>
        <row r="533">
          <cell r="Y533" t="str">
            <v>幅木準用</v>
          </cell>
        </row>
        <row r="534">
          <cell r="G534" t="str">
            <v>畳寄せ</v>
          </cell>
          <cell r="H534" t="str">
            <v>建具集計より</v>
          </cell>
          <cell r="I534">
            <v>100.31</v>
          </cell>
          <cell r="J534">
            <v>100</v>
          </cell>
          <cell r="K534" t="str">
            <v>ｍ</v>
          </cell>
          <cell r="L534">
            <v>2080</v>
          </cell>
          <cell r="M534">
            <v>208000</v>
          </cell>
          <cell r="N534" t="str">
            <v>県営繕</v>
          </cell>
          <cell r="O534" t="str">
            <v>Ｐ-92</v>
          </cell>
          <cell r="P534">
            <v>100</v>
          </cell>
          <cell r="Q534">
            <v>208000</v>
          </cell>
          <cell r="R534" t="str">
            <v>建具集計より</v>
          </cell>
          <cell r="S534">
            <v>100.31</v>
          </cell>
          <cell r="T534">
            <v>100</v>
          </cell>
          <cell r="U534" t="str">
            <v>ｍ</v>
          </cell>
          <cell r="V534">
            <v>2080</v>
          </cell>
          <cell r="W534">
            <v>208000</v>
          </cell>
          <cell r="X534" t="str">
            <v>県営繕</v>
          </cell>
          <cell r="Y534" t="str">
            <v>県営繕</v>
          </cell>
          <cell r="Z534" t="str">
            <v>Ｐ-92</v>
          </cell>
          <cell r="AA534">
            <v>100</v>
          </cell>
          <cell r="AB534">
            <v>208000</v>
          </cell>
          <cell r="AC534">
            <v>0</v>
          </cell>
          <cell r="AD534">
            <v>0</v>
          </cell>
        </row>
        <row r="536">
          <cell r="G536" t="str">
            <v>上り框</v>
          </cell>
          <cell r="H536" t="str">
            <v>建具集計より</v>
          </cell>
          <cell r="I536">
            <v>28.25</v>
          </cell>
          <cell r="J536">
            <v>28.3</v>
          </cell>
          <cell r="K536" t="str">
            <v>ｍ</v>
          </cell>
          <cell r="L536">
            <v>4410</v>
          </cell>
          <cell r="M536">
            <v>124803</v>
          </cell>
          <cell r="N536" t="str">
            <v>代価表</v>
          </cell>
          <cell r="O536" t="str">
            <v>木-01</v>
          </cell>
          <cell r="P536">
            <v>28.3</v>
          </cell>
          <cell r="Q536">
            <v>124803</v>
          </cell>
          <cell r="R536" t="str">
            <v>建具集計より</v>
          </cell>
          <cell r="S536">
            <v>28.25</v>
          </cell>
          <cell r="T536">
            <v>28.3</v>
          </cell>
          <cell r="U536" t="str">
            <v>ｍ</v>
          </cell>
          <cell r="V536">
            <v>4410</v>
          </cell>
          <cell r="W536">
            <v>124803</v>
          </cell>
          <cell r="X536" t="str">
            <v>代価表</v>
          </cell>
          <cell r="Y536" t="str">
            <v>代価表</v>
          </cell>
          <cell r="Z536" t="str">
            <v>木-01</v>
          </cell>
          <cell r="AA536">
            <v>28.3</v>
          </cell>
          <cell r="AB536">
            <v>124803</v>
          </cell>
          <cell r="AC536">
            <v>0</v>
          </cell>
          <cell r="AD536">
            <v>0</v>
          </cell>
        </row>
        <row r="538">
          <cell r="G538" t="str">
            <v>胴縁(ｺﾝｸﾘｰﾄ面)</v>
          </cell>
          <cell r="H538" t="str">
            <v>建具集計より</v>
          </cell>
          <cell r="I538">
            <v>1142.5899999999999</v>
          </cell>
          <cell r="J538">
            <v>1143</v>
          </cell>
          <cell r="K538" t="str">
            <v>㎡</v>
          </cell>
          <cell r="L538">
            <v>1610</v>
          </cell>
          <cell r="M538">
            <v>1840230</v>
          </cell>
          <cell r="N538" t="str">
            <v>県営繕</v>
          </cell>
          <cell r="O538" t="str">
            <v>Ｐ-92</v>
          </cell>
          <cell r="P538">
            <v>1143</v>
          </cell>
          <cell r="Q538">
            <v>1840230</v>
          </cell>
          <cell r="R538" t="str">
            <v>建具集計より</v>
          </cell>
          <cell r="S538">
            <v>1142.5899999999999</v>
          </cell>
          <cell r="T538">
            <v>1143</v>
          </cell>
          <cell r="U538" t="str">
            <v>㎡</v>
          </cell>
          <cell r="V538">
            <v>1610</v>
          </cell>
          <cell r="W538">
            <v>1840230</v>
          </cell>
          <cell r="X538" t="str">
            <v>県営繕</v>
          </cell>
          <cell r="Y538" t="str">
            <v>県営繕</v>
          </cell>
          <cell r="Z538" t="str">
            <v>Ｐ-92</v>
          </cell>
          <cell r="AA538">
            <v>1143</v>
          </cell>
          <cell r="AB538">
            <v>1840230</v>
          </cell>
          <cell r="AC538">
            <v>0</v>
          </cell>
          <cell r="AD538">
            <v>0</v>
          </cell>
        </row>
        <row r="540">
          <cell r="G540" t="str">
            <v>壁合板</v>
          </cell>
          <cell r="H540" t="str">
            <v>建具集計より</v>
          </cell>
          <cell r="I540">
            <v>1404.09</v>
          </cell>
          <cell r="J540">
            <v>1404</v>
          </cell>
          <cell r="K540" t="str">
            <v>㎡</v>
          </cell>
          <cell r="L540">
            <v>1910</v>
          </cell>
          <cell r="M540">
            <v>2681640</v>
          </cell>
          <cell r="N540" t="str">
            <v>県営繕</v>
          </cell>
          <cell r="O540" t="str">
            <v>Ｐ-92</v>
          </cell>
          <cell r="P540">
            <v>1404</v>
          </cell>
          <cell r="Q540">
            <v>2681640</v>
          </cell>
          <cell r="R540" t="str">
            <v>建具集計より</v>
          </cell>
          <cell r="S540">
            <v>1404.09</v>
          </cell>
          <cell r="T540">
            <v>1404</v>
          </cell>
          <cell r="U540" t="str">
            <v>㎡</v>
          </cell>
          <cell r="V540">
            <v>1910</v>
          </cell>
          <cell r="W540">
            <v>2681640</v>
          </cell>
          <cell r="X540" t="str">
            <v>県営繕</v>
          </cell>
          <cell r="Y540" t="str">
            <v>県営繕</v>
          </cell>
          <cell r="Z540" t="str">
            <v>Ｐ-92</v>
          </cell>
          <cell r="AA540">
            <v>1404</v>
          </cell>
          <cell r="AB540">
            <v>2681640</v>
          </cell>
          <cell r="AC540">
            <v>0</v>
          </cell>
          <cell r="AD540">
            <v>0</v>
          </cell>
        </row>
        <row r="542">
          <cell r="G542" t="str">
            <v>壁見切縁</v>
          </cell>
          <cell r="H542" t="str">
            <v>建具集計より</v>
          </cell>
          <cell r="I542">
            <v>1054.1099999999999</v>
          </cell>
          <cell r="J542">
            <v>1054</v>
          </cell>
          <cell r="K542" t="str">
            <v>ｍ</v>
          </cell>
          <cell r="L542">
            <v>2380</v>
          </cell>
          <cell r="M542">
            <v>2508520</v>
          </cell>
          <cell r="N542" t="str">
            <v>代価表</v>
          </cell>
          <cell r="O542" t="str">
            <v>木-02</v>
          </cell>
          <cell r="P542">
            <v>1054</v>
          </cell>
          <cell r="Q542">
            <v>2508520</v>
          </cell>
          <cell r="R542" t="str">
            <v>建具集計より</v>
          </cell>
          <cell r="S542">
            <v>1054.1099999999999</v>
          </cell>
          <cell r="T542">
            <v>1054</v>
          </cell>
          <cell r="U542" t="str">
            <v>ｍ</v>
          </cell>
          <cell r="V542">
            <v>2380</v>
          </cell>
          <cell r="W542">
            <v>2508520</v>
          </cell>
          <cell r="X542" t="str">
            <v>代価表</v>
          </cell>
          <cell r="Y542" t="str">
            <v>代価表</v>
          </cell>
          <cell r="Z542" t="str">
            <v>木-02</v>
          </cell>
          <cell r="AA542">
            <v>1054</v>
          </cell>
          <cell r="AB542">
            <v>2508520</v>
          </cell>
          <cell r="AC542">
            <v>0</v>
          </cell>
          <cell r="AD542">
            <v>0</v>
          </cell>
        </row>
        <row r="544">
          <cell r="G544" t="str">
            <v>窓出入口額縁</v>
          </cell>
          <cell r="H544" t="str">
            <v>建具集計より</v>
          </cell>
          <cell r="I544">
            <v>1096.8800000000001</v>
          </cell>
          <cell r="J544">
            <v>1097</v>
          </cell>
          <cell r="K544" t="str">
            <v>ｍ</v>
          </cell>
          <cell r="L544">
            <v>1400</v>
          </cell>
          <cell r="M544">
            <v>1535800</v>
          </cell>
          <cell r="N544" t="str">
            <v>県営繕</v>
          </cell>
          <cell r="O544" t="str">
            <v>Ｐ-93</v>
          </cell>
          <cell r="P544">
            <v>1097</v>
          </cell>
          <cell r="Q544">
            <v>1535800</v>
          </cell>
          <cell r="R544" t="str">
            <v>建具集計より</v>
          </cell>
          <cell r="S544">
            <v>1096.8800000000001</v>
          </cell>
          <cell r="T544">
            <v>1097</v>
          </cell>
          <cell r="U544" t="str">
            <v>ｍ</v>
          </cell>
          <cell r="V544">
            <v>1400</v>
          </cell>
          <cell r="W544">
            <v>1535800</v>
          </cell>
          <cell r="X544" t="str">
            <v>県営繕</v>
          </cell>
          <cell r="Y544" t="str">
            <v>県営繕</v>
          </cell>
          <cell r="Z544" t="str">
            <v>Ｐ-93</v>
          </cell>
          <cell r="AA544">
            <v>1097</v>
          </cell>
          <cell r="AB544">
            <v>1535800</v>
          </cell>
          <cell r="AC544">
            <v>0</v>
          </cell>
          <cell r="AD544">
            <v>0</v>
          </cell>
        </row>
        <row r="546">
          <cell r="G546" t="str">
            <v>ｶｰﾃﾝﾎﾞｯｸｽ</v>
          </cell>
          <cell r="H546" t="str">
            <v>建具集計より</v>
          </cell>
          <cell r="I546">
            <v>258.20999999999998</v>
          </cell>
          <cell r="J546">
            <v>258</v>
          </cell>
          <cell r="K546" t="str">
            <v>ｍ</v>
          </cell>
          <cell r="L546">
            <v>3060</v>
          </cell>
          <cell r="M546">
            <v>789480</v>
          </cell>
          <cell r="N546" t="str">
            <v>代価表</v>
          </cell>
          <cell r="O546" t="str">
            <v>木-03</v>
          </cell>
          <cell r="P546">
            <v>258</v>
          </cell>
          <cell r="Q546">
            <v>789480</v>
          </cell>
          <cell r="R546" t="str">
            <v>建具集計より</v>
          </cell>
          <cell r="S546">
            <v>258.20999999999998</v>
          </cell>
          <cell r="T546">
            <v>258</v>
          </cell>
          <cell r="U546" t="str">
            <v>ｍ</v>
          </cell>
          <cell r="V546">
            <v>3060</v>
          </cell>
          <cell r="W546">
            <v>789480</v>
          </cell>
          <cell r="X546" t="str">
            <v>代価表</v>
          </cell>
          <cell r="Y546" t="str">
            <v>代価表</v>
          </cell>
          <cell r="Z546" t="str">
            <v>木-03</v>
          </cell>
          <cell r="AA546">
            <v>258</v>
          </cell>
          <cell r="AB546">
            <v>789480</v>
          </cell>
          <cell r="AC546">
            <v>0</v>
          </cell>
          <cell r="AD546">
            <v>0</v>
          </cell>
        </row>
        <row r="548">
          <cell r="G548" t="str">
            <v>天井廻り縁</v>
          </cell>
          <cell r="H548" t="str">
            <v>建具集計より</v>
          </cell>
          <cell r="I548">
            <v>110.17</v>
          </cell>
          <cell r="J548">
            <v>110</v>
          </cell>
          <cell r="K548" t="str">
            <v>ｍ</v>
          </cell>
          <cell r="L548">
            <v>2380</v>
          </cell>
          <cell r="M548">
            <v>261800</v>
          </cell>
          <cell r="N548" t="str">
            <v>代価表</v>
          </cell>
          <cell r="O548" t="str">
            <v>木-04</v>
          </cell>
          <cell r="P548">
            <v>110</v>
          </cell>
          <cell r="Q548">
            <v>261800</v>
          </cell>
          <cell r="R548" t="str">
            <v>建具集計より</v>
          </cell>
          <cell r="S548">
            <v>110.17</v>
          </cell>
          <cell r="T548">
            <v>110</v>
          </cell>
          <cell r="U548" t="str">
            <v>ｍ</v>
          </cell>
          <cell r="V548">
            <v>2380</v>
          </cell>
          <cell r="W548">
            <v>261800</v>
          </cell>
          <cell r="X548" t="str">
            <v>代価表</v>
          </cell>
          <cell r="Y548" t="str">
            <v>代価表</v>
          </cell>
          <cell r="Z548" t="str">
            <v>木-04</v>
          </cell>
          <cell r="AA548">
            <v>110</v>
          </cell>
          <cell r="AB548">
            <v>261800</v>
          </cell>
          <cell r="AC548">
            <v>0</v>
          </cell>
          <cell r="AD548">
            <v>0</v>
          </cell>
        </row>
        <row r="550">
          <cell r="G550" t="str">
            <v>土壌処理</v>
          </cell>
          <cell r="H550" t="str">
            <v>帯状散布、面状散布</v>
          </cell>
          <cell r="I550" t="str">
            <v>帯状散布、面状散布</v>
          </cell>
          <cell r="J550">
            <v>1536.4</v>
          </cell>
          <cell r="K550">
            <v>1536</v>
          </cell>
          <cell r="L550" t="str">
            <v>㎡</v>
          </cell>
          <cell r="M550">
            <v>900</v>
          </cell>
          <cell r="N550">
            <v>1382400</v>
          </cell>
          <cell r="O550" t="str">
            <v>見積単価</v>
          </cell>
          <cell r="P550">
            <v>1536</v>
          </cell>
          <cell r="Q550">
            <v>1382400</v>
          </cell>
          <cell r="R550" t="str">
            <v>建具集計より</v>
          </cell>
          <cell r="S550">
            <v>1536.4</v>
          </cell>
          <cell r="T550">
            <v>1536</v>
          </cell>
          <cell r="U550" t="str">
            <v>㎡</v>
          </cell>
          <cell r="V550">
            <v>900</v>
          </cell>
          <cell r="W550">
            <v>1382400</v>
          </cell>
          <cell r="X550" t="str">
            <v>見積単価</v>
          </cell>
          <cell r="Y550" t="str">
            <v>見積単価</v>
          </cell>
          <cell r="Z550">
            <v>1382400</v>
          </cell>
          <cell r="AA550">
            <v>1536</v>
          </cell>
          <cell r="AB550">
            <v>1382400</v>
          </cell>
          <cell r="AC550">
            <v>0</v>
          </cell>
          <cell r="AD550">
            <v>0</v>
          </cell>
        </row>
        <row r="551">
          <cell r="G551" t="str">
            <v>製材の防虫・</v>
          </cell>
        </row>
        <row r="552">
          <cell r="G552" t="str">
            <v>防腐・防蟻処理</v>
          </cell>
          <cell r="H552" t="str">
            <v>加圧注入処理</v>
          </cell>
          <cell r="I552" t="str">
            <v>加圧注入処理</v>
          </cell>
          <cell r="J552" t="str">
            <v>建具集計より</v>
          </cell>
          <cell r="K552">
            <v>9.5299999999999994</v>
          </cell>
          <cell r="L552" t="str">
            <v>K3</v>
          </cell>
          <cell r="M552" t="str">
            <v>㎡</v>
          </cell>
          <cell r="N552">
            <v>7500</v>
          </cell>
          <cell r="O552">
            <v>71250</v>
          </cell>
          <cell r="P552" t="str">
            <v>県営繕</v>
          </cell>
          <cell r="Q552" t="str">
            <v>Ｐ-93</v>
          </cell>
          <cell r="R552" t="str">
            <v>建具集計より</v>
          </cell>
          <cell r="S552">
            <v>9.5299999999999994</v>
          </cell>
          <cell r="T552">
            <v>9.5</v>
          </cell>
          <cell r="U552" t="str">
            <v>㎡</v>
          </cell>
          <cell r="V552">
            <v>7500</v>
          </cell>
          <cell r="W552">
            <v>71250</v>
          </cell>
          <cell r="X552" t="str">
            <v>県営繕</v>
          </cell>
          <cell r="Y552" t="str">
            <v>県営繕</v>
          </cell>
          <cell r="Z552" t="str">
            <v>Ｐ-93</v>
          </cell>
          <cell r="AA552">
            <v>9.5</v>
          </cell>
          <cell r="AB552">
            <v>71250</v>
          </cell>
          <cell r="AC552">
            <v>0</v>
          </cell>
          <cell r="AD552">
            <v>0</v>
          </cell>
        </row>
        <row r="553">
          <cell r="G553" t="str">
            <v>製材の防虫・</v>
          </cell>
        </row>
        <row r="554">
          <cell r="G554" t="str">
            <v>防蟻処理</v>
          </cell>
          <cell r="H554" t="str">
            <v>加圧注入処理</v>
          </cell>
          <cell r="I554" t="str">
            <v>加圧注入処理</v>
          </cell>
          <cell r="J554" t="str">
            <v>建具集計より</v>
          </cell>
          <cell r="K554">
            <v>10.65</v>
          </cell>
          <cell r="L554" t="str">
            <v>K3+AQ処理</v>
          </cell>
          <cell r="M554" t="str">
            <v>㎡</v>
          </cell>
          <cell r="N554">
            <v>6500</v>
          </cell>
          <cell r="O554">
            <v>69550</v>
          </cell>
          <cell r="P554" t="str">
            <v>県営繕</v>
          </cell>
          <cell r="Q554" t="str">
            <v>Ｐ-93</v>
          </cell>
          <cell r="R554" t="str">
            <v>建具集計より</v>
          </cell>
          <cell r="S554">
            <v>10.65</v>
          </cell>
          <cell r="T554">
            <v>10.7</v>
          </cell>
          <cell r="U554" t="str">
            <v>㎡</v>
          </cell>
          <cell r="V554">
            <v>6500</v>
          </cell>
          <cell r="W554">
            <v>69550</v>
          </cell>
          <cell r="X554" t="str">
            <v>県営繕</v>
          </cell>
          <cell r="Y554" t="str">
            <v>県営繕</v>
          </cell>
          <cell r="Z554" t="str">
            <v>Ｐ-93</v>
          </cell>
          <cell r="AA554">
            <v>10.7</v>
          </cell>
          <cell r="AB554">
            <v>69550</v>
          </cell>
          <cell r="AC554">
            <v>0</v>
          </cell>
          <cell r="AD554">
            <v>0</v>
          </cell>
        </row>
        <row r="555">
          <cell r="S555">
            <v>0</v>
          </cell>
        </row>
        <row r="556">
          <cell r="G556" t="str">
            <v>ﾛ）の計</v>
          </cell>
          <cell r="H556">
            <v>0</v>
          </cell>
          <cell r="I556">
            <v>0</v>
          </cell>
          <cell r="J556">
            <v>15023873</v>
          </cell>
          <cell r="K556">
            <v>15023873</v>
          </cell>
          <cell r="L556">
            <v>0</v>
          </cell>
          <cell r="M556">
            <v>0</v>
          </cell>
          <cell r="N556">
            <v>0</v>
          </cell>
          <cell r="O556">
            <v>15023873</v>
          </cell>
          <cell r="P556">
            <v>15023873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15023873</v>
          </cell>
          <cell r="V556">
            <v>0</v>
          </cell>
          <cell r="W556">
            <v>15023873</v>
          </cell>
          <cell r="X556">
            <v>15023873</v>
          </cell>
          <cell r="Y556">
            <v>0</v>
          </cell>
          <cell r="Z556">
            <v>15023873</v>
          </cell>
          <cell r="AA556">
            <v>0</v>
          </cell>
          <cell r="AB556">
            <v>15023873</v>
          </cell>
          <cell r="AC556">
            <v>0</v>
          </cell>
          <cell r="AD556">
            <v>0</v>
          </cell>
        </row>
        <row r="557">
          <cell r="S557">
            <v>0</v>
          </cell>
        </row>
        <row r="558">
          <cell r="T558">
            <v>0</v>
          </cell>
        </row>
        <row r="560">
          <cell r="S560">
            <v>0</v>
          </cell>
          <cell r="T560">
            <v>0</v>
          </cell>
        </row>
        <row r="562">
          <cell r="G562" t="str">
            <v>小 計</v>
          </cell>
          <cell r="H562">
            <v>18693173</v>
          </cell>
          <cell r="I562">
            <v>18693173</v>
          </cell>
          <cell r="J562">
            <v>0</v>
          </cell>
          <cell r="K562">
            <v>18693173</v>
          </cell>
          <cell r="L562">
            <v>18693173</v>
          </cell>
          <cell r="M562">
            <v>0</v>
          </cell>
          <cell r="N562">
            <v>18693173</v>
          </cell>
          <cell r="O562">
            <v>18693173</v>
          </cell>
          <cell r="P562">
            <v>0</v>
          </cell>
          <cell r="Q562">
            <v>18693173</v>
          </cell>
          <cell r="R562">
            <v>18693173</v>
          </cell>
          <cell r="S562">
            <v>0</v>
          </cell>
          <cell r="T562">
            <v>18693173</v>
          </cell>
          <cell r="U562">
            <v>18693173</v>
          </cell>
          <cell r="V562">
            <v>0</v>
          </cell>
          <cell r="W562">
            <v>18693173</v>
          </cell>
          <cell r="X562">
            <v>18693173</v>
          </cell>
          <cell r="Y562">
            <v>0</v>
          </cell>
          <cell r="Z562">
            <v>18693173</v>
          </cell>
          <cell r="AA562">
            <v>0</v>
          </cell>
          <cell r="AB562">
            <v>18693173</v>
          </cell>
          <cell r="AC562">
            <v>0</v>
          </cell>
          <cell r="AD562">
            <v>0</v>
          </cell>
        </row>
        <row r="563">
          <cell r="AE563" t="str">
            <v>那覇市教育委員会</v>
          </cell>
          <cell r="AF563" t="str">
            <v>頁15</v>
          </cell>
        </row>
        <row r="564">
          <cell r="P564">
            <v>11</v>
          </cell>
          <cell r="Q564" t="str">
            <v>数　量　集　計　表</v>
          </cell>
          <cell r="R564" t="str">
            <v>数　量　集　計　表</v>
          </cell>
          <cell r="S564" t="str">
            <v xml:space="preserve"> 訳</v>
          </cell>
          <cell r="T564" t="str">
            <v>内</v>
          </cell>
          <cell r="U564" t="str">
            <v>頁16</v>
          </cell>
          <cell r="V564" t="str">
            <v xml:space="preserve"> 訳</v>
          </cell>
          <cell r="W564" t="str">
            <v>書</v>
          </cell>
          <cell r="X564" t="str">
            <v>頁16</v>
          </cell>
          <cell r="Y564" t="str">
            <v>頁16</v>
          </cell>
          <cell r="Z564" t="str">
            <v>頁16</v>
          </cell>
          <cell r="AA564" t="str">
            <v>頁16</v>
          </cell>
          <cell r="AB564" t="str">
            <v>頁16</v>
          </cell>
          <cell r="AC564" t="str">
            <v>頁16</v>
          </cell>
          <cell r="AD564" t="str">
            <v>頁16</v>
          </cell>
          <cell r="AF564" t="str">
            <v>頁16</v>
          </cell>
        </row>
        <row r="566">
          <cell r="T566">
            <v>0</v>
          </cell>
          <cell r="U566" t="str">
            <v>宇栄原小学校（1工区建築）</v>
          </cell>
          <cell r="V566" t="str">
            <v>P-13/42</v>
          </cell>
          <cell r="W566" t="str">
            <v>宇栄原小学校（1工区建築）</v>
          </cell>
          <cell r="X566" t="str">
            <v>P-13/42</v>
          </cell>
          <cell r="Y566" t="str">
            <v>宇栄原小学校（1工区建築）</v>
          </cell>
          <cell r="Z566" t="str">
            <v>P-13/42</v>
          </cell>
          <cell r="AA566" t="str">
            <v>宇栄原小学校（1工区建築）</v>
          </cell>
          <cell r="AB566" t="str">
            <v>P-13/42</v>
          </cell>
          <cell r="AC566" t="str">
            <v>宇栄原小学校（1工区建築）</v>
          </cell>
          <cell r="AD566" t="str">
            <v>P-13/42</v>
          </cell>
          <cell r="AE566" t="str">
            <v>P-13/42</v>
          </cell>
        </row>
        <row r="568">
          <cell r="G568" t="str">
            <v>　　　　　　　　　　工　事　別</v>
          </cell>
          <cell r="H568" t="str">
            <v>計</v>
          </cell>
          <cell r="I568" t="str">
            <v>　実　施　工　事　費</v>
          </cell>
          <cell r="J568" t="str">
            <v>　　 対 象 経 費</v>
          </cell>
          <cell r="K568" t="str">
            <v>　　対 象 外 経 費</v>
          </cell>
          <cell r="L568" t="str">
            <v>計</v>
          </cell>
          <cell r="M568" t="str">
            <v>　実　施　工　事　費</v>
          </cell>
          <cell r="N568" t="str">
            <v>　　 対 象 経 費</v>
          </cell>
          <cell r="O568" t="str">
            <v>　　対 象 外 経 費</v>
          </cell>
          <cell r="P568" t="str">
            <v>計</v>
          </cell>
          <cell r="Q568" t="str">
            <v>　実　施　工　事　費</v>
          </cell>
          <cell r="R568" t="str">
            <v>　　 対 象 経 費</v>
          </cell>
          <cell r="S568" t="str">
            <v>計</v>
          </cell>
          <cell r="T568" t="str">
            <v>　実　施　工　事　費</v>
          </cell>
          <cell r="U568" t="str">
            <v>　　 対 象 経 費</v>
          </cell>
          <cell r="V568" t="str">
            <v>　実　施　工　事　費</v>
          </cell>
          <cell r="W568" t="str">
            <v>　　 対 象 経 費</v>
          </cell>
          <cell r="X568" t="str">
            <v>　　対 象 外 経 費</v>
          </cell>
          <cell r="Y568" t="str">
            <v>　　 対 象 経 費</v>
          </cell>
          <cell r="Z568" t="str">
            <v>　　対 象 外 経 費</v>
          </cell>
          <cell r="AA568" t="str">
            <v>　　 対 象 経 費</v>
          </cell>
          <cell r="AB568" t="str">
            <v>　　対 象 外 経 費</v>
          </cell>
          <cell r="AC568" t="str">
            <v>　　対 象 外 経 費</v>
          </cell>
        </row>
        <row r="570">
          <cell r="E570" t="str">
            <v>No</v>
          </cell>
          <cell r="F570" t="str">
            <v>名 称</v>
          </cell>
          <cell r="G570" t="str">
            <v>名 称</v>
          </cell>
          <cell r="H570" t="str">
            <v>頁</v>
          </cell>
          <cell r="I570" t="str">
            <v>参　照</v>
          </cell>
          <cell r="J570" t="str">
            <v>計算値</v>
          </cell>
          <cell r="K570" t="str">
            <v xml:space="preserve"> 　規 格</v>
          </cell>
          <cell r="L570" t="str">
            <v>単 位</v>
          </cell>
          <cell r="M570" t="str">
            <v>単 価</v>
          </cell>
          <cell r="N570" t="str">
            <v>金 額</v>
          </cell>
          <cell r="O570" t="str">
            <v xml:space="preserve">   　 備 考</v>
          </cell>
          <cell r="P570" t="str">
            <v>頁</v>
          </cell>
          <cell r="Q570" t="str">
            <v>金 額</v>
          </cell>
          <cell r="R570" t="str">
            <v>参　照</v>
          </cell>
          <cell r="S570" t="str">
            <v>計算値</v>
          </cell>
          <cell r="T570" t="str">
            <v>数 量</v>
          </cell>
          <cell r="U570" t="str">
            <v>単 位</v>
          </cell>
          <cell r="V570" t="str">
            <v>単 価</v>
          </cell>
          <cell r="W570" t="str">
            <v>金 額</v>
          </cell>
          <cell r="X570" t="str">
            <v xml:space="preserve">   　 備 考</v>
          </cell>
          <cell r="Y570" t="str">
            <v xml:space="preserve">   　 備 考</v>
          </cell>
          <cell r="Z570" t="str">
            <v>金 額</v>
          </cell>
          <cell r="AA570" t="str">
            <v>数 量</v>
          </cell>
          <cell r="AB570" t="str">
            <v>金 額</v>
          </cell>
          <cell r="AC570" t="str">
            <v>数 量</v>
          </cell>
          <cell r="AD570" t="str">
            <v>金 額</v>
          </cell>
          <cell r="AE570" t="str">
            <v>金属工事の計</v>
          </cell>
          <cell r="AF570" t="str">
            <v>金属工事の計</v>
          </cell>
        </row>
        <row r="571">
          <cell r="AF571" t="str">
            <v>↓↓↓</v>
          </cell>
        </row>
        <row r="572">
          <cell r="E572">
            <v>11</v>
          </cell>
          <cell r="F572" t="str">
            <v>金属工事</v>
          </cell>
          <cell r="G572" t="str">
            <v>金属工事</v>
          </cell>
          <cell r="H572">
            <v>34933990</v>
          </cell>
          <cell r="I572">
            <v>0</v>
          </cell>
          <cell r="J572">
            <v>34933990</v>
          </cell>
          <cell r="K572">
            <v>34933990</v>
          </cell>
          <cell r="L572">
            <v>0</v>
          </cell>
          <cell r="M572">
            <v>34933990</v>
          </cell>
          <cell r="N572">
            <v>34933990</v>
          </cell>
          <cell r="O572">
            <v>0</v>
          </cell>
          <cell r="P572">
            <v>34933990</v>
          </cell>
          <cell r="Q572">
            <v>34933990</v>
          </cell>
          <cell r="R572">
            <v>0</v>
          </cell>
          <cell r="S572">
            <v>34933990</v>
          </cell>
          <cell r="T572">
            <v>34933990</v>
          </cell>
          <cell r="U572">
            <v>0</v>
          </cell>
          <cell r="V572">
            <v>34933990</v>
          </cell>
          <cell r="W572">
            <v>34933990</v>
          </cell>
          <cell r="X572">
            <v>0</v>
          </cell>
          <cell r="Y572">
            <v>34933990</v>
          </cell>
          <cell r="Z572">
            <v>34933990</v>
          </cell>
          <cell r="AA572">
            <v>0</v>
          </cell>
          <cell r="AB572">
            <v>34933990</v>
          </cell>
          <cell r="AC572">
            <v>34933990</v>
          </cell>
          <cell r="AD572">
            <v>0</v>
          </cell>
          <cell r="AF572">
            <v>34933990</v>
          </cell>
          <cell r="AG572">
            <v>34933990</v>
          </cell>
          <cell r="AH572">
            <v>0</v>
          </cell>
        </row>
        <row r="574">
          <cell r="G574" t="str">
            <v>（内部）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5">
          <cell r="I575" t="str">
            <v>65形</v>
          </cell>
          <cell r="J575" t="str">
            <v>下地張りなし＠300</v>
          </cell>
        </row>
        <row r="576">
          <cell r="G576" t="str">
            <v>軽量鉄骨壁下地</v>
          </cell>
          <cell r="H576" t="str">
            <v>標準</v>
          </cell>
          <cell r="I576" t="str">
            <v>標準</v>
          </cell>
          <cell r="J576">
            <v>194.19</v>
          </cell>
          <cell r="K576">
            <v>194</v>
          </cell>
          <cell r="L576" t="str">
            <v>㎡</v>
          </cell>
          <cell r="M576">
            <v>2100</v>
          </cell>
          <cell r="N576">
            <v>407400</v>
          </cell>
          <cell r="O576" t="str">
            <v>県営繕</v>
          </cell>
          <cell r="P576" t="str">
            <v>Ｐ-94</v>
          </cell>
          <cell r="Q576">
            <v>194</v>
          </cell>
          <cell r="R576" t="str">
            <v>準躯体集計より</v>
          </cell>
          <cell r="S576">
            <v>194.19</v>
          </cell>
          <cell r="T576">
            <v>194</v>
          </cell>
          <cell r="U576" t="str">
            <v>㎡</v>
          </cell>
          <cell r="V576">
            <v>2100</v>
          </cell>
          <cell r="W576">
            <v>407400</v>
          </cell>
          <cell r="X576" t="str">
            <v>県営繕</v>
          </cell>
          <cell r="Y576" t="str">
            <v>県営繕</v>
          </cell>
          <cell r="Z576" t="str">
            <v>Ｐ-94</v>
          </cell>
          <cell r="AA576">
            <v>194</v>
          </cell>
          <cell r="AB576">
            <v>407400</v>
          </cell>
          <cell r="AC576">
            <v>0</v>
          </cell>
          <cell r="AD576">
            <v>0</v>
          </cell>
        </row>
        <row r="577">
          <cell r="I577" t="str">
            <v>65形</v>
          </cell>
          <cell r="J577" t="str">
            <v>出入口等</v>
          </cell>
        </row>
        <row r="578">
          <cell r="G578" t="str">
            <v>軽量鉄骨壁開口部補強</v>
          </cell>
          <cell r="H578" t="str">
            <v>片開き（900X2,000程度）</v>
          </cell>
          <cell r="I578" t="str">
            <v>片開き（900X2,000程度）</v>
          </cell>
          <cell r="J578">
            <v>2</v>
          </cell>
          <cell r="K578">
            <v>2</v>
          </cell>
          <cell r="L578" t="str">
            <v>ヶ所</v>
          </cell>
          <cell r="M578">
            <v>8930</v>
          </cell>
          <cell r="N578">
            <v>17860</v>
          </cell>
          <cell r="O578" t="str">
            <v>県営繕</v>
          </cell>
          <cell r="P578" t="str">
            <v>Ｐ-95</v>
          </cell>
          <cell r="Q578">
            <v>2</v>
          </cell>
          <cell r="R578" t="str">
            <v>準躯体集計より</v>
          </cell>
          <cell r="S578">
            <v>2</v>
          </cell>
          <cell r="T578">
            <v>2</v>
          </cell>
          <cell r="U578" t="str">
            <v>ヶ所</v>
          </cell>
          <cell r="V578">
            <v>8930</v>
          </cell>
          <cell r="W578">
            <v>17860</v>
          </cell>
          <cell r="X578" t="str">
            <v>県営繕</v>
          </cell>
          <cell r="Y578" t="str">
            <v>県営繕</v>
          </cell>
          <cell r="Z578" t="str">
            <v>Ｐ-95</v>
          </cell>
          <cell r="AA578">
            <v>2</v>
          </cell>
          <cell r="AB578">
            <v>17860</v>
          </cell>
          <cell r="AC578">
            <v>0</v>
          </cell>
          <cell r="AD578">
            <v>0</v>
          </cell>
        </row>
        <row r="579">
          <cell r="I579" t="str">
            <v>65形</v>
          </cell>
          <cell r="J579" t="str">
            <v>出入口等</v>
          </cell>
        </row>
        <row r="580">
          <cell r="G580" t="str">
            <v>軽量鉄骨壁開口部補強</v>
          </cell>
          <cell r="H580" t="str">
            <v>親子（1,200X2,000程度）</v>
          </cell>
          <cell r="I580" t="str">
            <v>親子（1,200X2,000程度）</v>
          </cell>
          <cell r="J580">
            <v>1</v>
          </cell>
          <cell r="K580">
            <v>1</v>
          </cell>
          <cell r="L580" t="str">
            <v>ヶ所</v>
          </cell>
          <cell r="M580">
            <v>9340</v>
          </cell>
          <cell r="N580">
            <v>9340</v>
          </cell>
          <cell r="O580" t="str">
            <v>県営繕</v>
          </cell>
          <cell r="P580" t="str">
            <v>Ｐ-95</v>
          </cell>
          <cell r="Q580">
            <v>1</v>
          </cell>
          <cell r="R580" t="str">
            <v>準躯体集計より</v>
          </cell>
          <cell r="S580">
            <v>1</v>
          </cell>
          <cell r="T580">
            <v>1</v>
          </cell>
          <cell r="U580" t="str">
            <v>ヶ所</v>
          </cell>
          <cell r="V580">
            <v>9340</v>
          </cell>
          <cell r="W580">
            <v>9340</v>
          </cell>
          <cell r="X580" t="str">
            <v>県営繕</v>
          </cell>
          <cell r="Y580" t="str">
            <v>県営繕</v>
          </cell>
          <cell r="Z580" t="str">
            <v>Ｐ-95</v>
          </cell>
          <cell r="AA580">
            <v>1</v>
          </cell>
          <cell r="AB580">
            <v>9340</v>
          </cell>
          <cell r="AC580">
            <v>0</v>
          </cell>
          <cell r="AD580">
            <v>0</v>
          </cell>
        </row>
        <row r="581">
          <cell r="I581" t="str">
            <v>65形</v>
          </cell>
          <cell r="J581" t="str">
            <v>出入口等</v>
          </cell>
        </row>
        <row r="582">
          <cell r="G582" t="str">
            <v>軽量鉄骨壁開口部補強</v>
          </cell>
          <cell r="H582" t="str">
            <v>両開き（1,800X2,000程度）</v>
          </cell>
          <cell r="I582" t="str">
            <v>両開き（1,800X2,000程度）</v>
          </cell>
          <cell r="J582">
            <v>4</v>
          </cell>
          <cell r="K582">
            <v>4</v>
          </cell>
          <cell r="L582" t="str">
            <v>ヶ所</v>
          </cell>
          <cell r="M582">
            <v>9810</v>
          </cell>
          <cell r="N582">
            <v>39240</v>
          </cell>
          <cell r="O582" t="str">
            <v>県営繕</v>
          </cell>
          <cell r="P582" t="str">
            <v>Ｐ-95</v>
          </cell>
          <cell r="Q582">
            <v>4</v>
          </cell>
          <cell r="R582" t="str">
            <v>準躯体集計より</v>
          </cell>
          <cell r="S582">
            <v>4</v>
          </cell>
          <cell r="T582">
            <v>4</v>
          </cell>
          <cell r="U582" t="str">
            <v>ヶ所</v>
          </cell>
          <cell r="V582">
            <v>9810</v>
          </cell>
          <cell r="W582">
            <v>39240</v>
          </cell>
          <cell r="X582" t="str">
            <v>県営繕</v>
          </cell>
          <cell r="Y582" t="str">
            <v>県営繕</v>
          </cell>
          <cell r="Z582" t="str">
            <v>Ｐ-95</v>
          </cell>
          <cell r="AA582">
            <v>4</v>
          </cell>
          <cell r="AB582">
            <v>39240</v>
          </cell>
          <cell r="AC582">
            <v>0</v>
          </cell>
          <cell r="AD582">
            <v>0</v>
          </cell>
        </row>
        <row r="583">
          <cell r="I583" t="str">
            <v>90形</v>
          </cell>
          <cell r="J583" t="str">
            <v>下地張りなし＠300</v>
          </cell>
        </row>
        <row r="584">
          <cell r="G584" t="str">
            <v>軽量鉄骨壁下地</v>
          </cell>
          <cell r="H584" t="str">
            <v>標準</v>
          </cell>
          <cell r="I584" t="str">
            <v>標準</v>
          </cell>
          <cell r="J584">
            <v>46.14</v>
          </cell>
          <cell r="K584">
            <v>46.1</v>
          </cell>
          <cell r="L584" t="str">
            <v>㎡</v>
          </cell>
          <cell r="M584">
            <v>2650</v>
          </cell>
          <cell r="N584">
            <v>122165</v>
          </cell>
          <cell r="O584" t="str">
            <v>県営繕</v>
          </cell>
          <cell r="P584" t="str">
            <v>Ｐ-94</v>
          </cell>
          <cell r="Q584">
            <v>46.1</v>
          </cell>
          <cell r="R584" t="str">
            <v>準躯体集計より</v>
          </cell>
          <cell r="S584">
            <v>46.14</v>
          </cell>
          <cell r="T584">
            <v>46.1</v>
          </cell>
          <cell r="U584" t="str">
            <v>㎡</v>
          </cell>
          <cell r="V584">
            <v>2650</v>
          </cell>
          <cell r="W584">
            <v>122165</v>
          </cell>
          <cell r="X584" t="str">
            <v>県営繕</v>
          </cell>
          <cell r="Y584" t="str">
            <v>県営繕</v>
          </cell>
          <cell r="Z584" t="str">
            <v>Ｐ-94</v>
          </cell>
          <cell r="AA584">
            <v>46.1</v>
          </cell>
          <cell r="AB584">
            <v>122165</v>
          </cell>
          <cell r="AC584">
            <v>0</v>
          </cell>
          <cell r="AD584">
            <v>0</v>
          </cell>
        </row>
        <row r="585">
          <cell r="I585" t="str">
            <v>90形</v>
          </cell>
          <cell r="J585" t="str">
            <v>出入口等</v>
          </cell>
        </row>
        <row r="586">
          <cell r="G586" t="str">
            <v>軽量鉄骨壁開口部補強</v>
          </cell>
          <cell r="H586" t="str">
            <v>片開き（900X2,000程度）</v>
          </cell>
          <cell r="I586" t="str">
            <v>片開き（900X2,000程度）</v>
          </cell>
          <cell r="J586">
            <v>2</v>
          </cell>
          <cell r="K586">
            <v>2</v>
          </cell>
          <cell r="L586" t="str">
            <v>ヶ所</v>
          </cell>
          <cell r="M586">
            <v>13200</v>
          </cell>
          <cell r="N586">
            <v>26400</v>
          </cell>
          <cell r="O586" t="str">
            <v>県営繕</v>
          </cell>
          <cell r="P586" t="str">
            <v>Ｐ-95</v>
          </cell>
          <cell r="Q586">
            <v>2</v>
          </cell>
          <cell r="R586" t="str">
            <v>準躯体集計より</v>
          </cell>
          <cell r="S586">
            <v>2</v>
          </cell>
          <cell r="T586">
            <v>2</v>
          </cell>
          <cell r="U586" t="str">
            <v>ヶ所</v>
          </cell>
          <cell r="V586">
            <v>13200</v>
          </cell>
          <cell r="W586">
            <v>26400</v>
          </cell>
          <cell r="X586" t="str">
            <v>県営繕</v>
          </cell>
          <cell r="Y586" t="str">
            <v>県営繕</v>
          </cell>
          <cell r="Z586" t="str">
            <v>Ｐ-95</v>
          </cell>
          <cell r="AA586">
            <v>2</v>
          </cell>
          <cell r="AB586">
            <v>26400</v>
          </cell>
          <cell r="AC586">
            <v>0</v>
          </cell>
          <cell r="AD586">
            <v>0</v>
          </cell>
        </row>
        <row r="587">
          <cell r="I587" t="str">
            <v>90形</v>
          </cell>
          <cell r="J587" t="str">
            <v>出入口等</v>
          </cell>
        </row>
        <row r="588">
          <cell r="G588" t="str">
            <v>軽量鉄骨壁開口部補強</v>
          </cell>
          <cell r="H588" t="str">
            <v>親子（1,200X2,000程度）</v>
          </cell>
          <cell r="I588" t="str">
            <v>親子（1,200X2,000程度）</v>
          </cell>
          <cell r="J588">
            <v>2</v>
          </cell>
          <cell r="K588">
            <v>2</v>
          </cell>
          <cell r="L588" t="str">
            <v>ヶ所</v>
          </cell>
          <cell r="M588">
            <v>13600</v>
          </cell>
          <cell r="N588">
            <v>27200</v>
          </cell>
          <cell r="O588" t="str">
            <v>県営繕</v>
          </cell>
          <cell r="P588" t="str">
            <v>Ｐ-95</v>
          </cell>
          <cell r="Q588">
            <v>2</v>
          </cell>
          <cell r="R588" t="str">
            <v>準躯体集計より</v>
          </cell>
          <cell r="S588">
            <v>2</v>
          </cell>
          <cell r="T588">
            <v>2</v>
          </cell>
          <cell r="U588" t="str">
            <v>ヶ所</v>
          </cell>
          <cell r="V588">
            <v>13600</v>
          </cell>
          <cell r="W588">
            <v>27200</v>
          </cell>
          <cell r="X588" t="str">
            <v>県営繕</v>
          </cell>
          <cell r="Y588" t="str">
            <v>県営繕</v>
          </cell>
          <cell r="Z588" t="str">
            <v>Ｐ-95</v>
          </cell>
          <cell r="AA588">
            <v>2</v>
          </cell>
          <cell r="AB588">
            <v>27200</v>
          </cell>
          <cell r="AC588">
            <v>0</v>
          </cell>
          <cell r="AD588">
            <v>0</v>
          </cell>
        </row>
        <row r="589">
          <cell r="I589" t="str">
            <v>19形(屋内)</v>
          </cell>
          <cell r="J589" t="str">
            <v>ふところ1.5m未満</v>
          </cell>
          <cell r="K589" t="str">
            <v>ふところ1.5m未満</v>
          </cell>
        </row>
        <row r="590">
          <cell r="G590" t="str">
            <v>軽量鉄骨天井下地</v>
          </cell>
          <cell r="H590" t="str">
            <v>下地張りなし＠300　ｲﾝｻｰﾄ含</v>
          </cell>
          <cell r="I590" t="str">
            <v>下地張りなし＠300　ｲﾝｻｰﾄ含</v>
          </cell>
          <cell r="J590">
            <v>1421.72</v>
          </cell>
          <cell r="K590">
            <v>1422</v>
          </cell>
          <cell r="L590" t="str">
            <v>㎡</v>
          </cell>
          <cell r="M590">
            <v>1830</v>
          </cell>
          <cell r="N590">
            <v>2602260</v>
          </cell>
          <cell r="O590" t="str">
            <v>県営繕</v>
          </cell>
          <cell r="P590" t="str">
            <v>Ｐ-96</v>
          </cell>
          <cell r="Q590">
            <v>1422</v>
          </cell>
          <cell r="R590" t="str">
            <v>内部集計より</v>
          </cell>
          <cell r="S590">
            <v>1421.72</v>
          </cell>
          <cell r="T590">
            <v>1422</v>
          </cell>
          <cell r="U590" t="str">
            <v>㎡</v>
          </cell>
          <cell r="V590">
            <v>1830</v>
          </cell>
          <cell r="W590">
            <v>2602260</v>
          </cell>
          <cell r="X590" t="str">
            <v>県営繕</v>
          </cell>
          <cell r="Y590" t="str">
            <v>県営繕</v>
          </cell>
          <cell r="Z590" t="str">
            <v>Ｐ-96</v>
          </cell>
          <cell r="AA590">
            <v>1422</v>
          </cell>
          <cell r="AB590">
            <v>2602260</v>
          </cell>
          <cell r="AC590">
            <v>0</v>
          </cell>
          <cell r="AD590">
            <v>0</v>
          </cell>
        </row>
        <row r="591">
          <cell r="I591" t="str">
            <v>19形(屋内)</v>
          </cell>
          <cell r="J591" t="str">
            <v>ふところ1.5m未満</v>
          </cell>
          <cell r="K591" t="str">
            <v>ふところ1.5m未満</v>
          </cell>
        </row>
        <row r="592">
          <cell r="G592" t="str">
            <v>軽量鉄骨天井下地</v>
          </cell>
          <cell r="H592" t="str">
            <v>下地張りあり＠360　ｲﾝｻｰﾄ含</v>
          </cell>
          <cell r="I592" t="str">
            <v>下地張りあり＠360　ｲﾝｻｰﾄ含</v>
          </cell>
          <cell r="J592">
            <v>1551.98</v>
          </cell>
          <cell r="K592">
            <v>1552</v>
          </cell>
          <cell r="L592" t="str">
            <v>㎡</v>
          </cell>
          <cell r="M592">
            <v>1720</v>
          </cell>
          <cell r="N592">
            <v>2669440</v>
          </cell>
          <cell r="O592" t="str">
            <v>県営繕</v>
          </cell>
          <cell r="P592" t="str">
            <v>Ｐ-96</v>
          </cell>
          <cell r="Q592">
            <v>1552</v>
          </cell>
          <cell r="R592" t="str">
            <v>内部集計より</v>
          </cell>
          <cell r="S592">
            <v>1551.98</v>
          </cell>
          <cell r="T592">
            <v>1552</v>
          </cell>
          <cell r="U592" t="str">
            <v>㎡</v>
          </cell>
          <cell r="V592">
            <v>1720</v>
          </cell>
          <cell r="W592">
            <v>2669440</v>
          </cell>
          <cell r="X592" t="str">
            <v>県営繕</v>
          </cell>
          <cell r="Y592" t="str">
            <v>県営繕</v>
          </cell>
          <cell r="Z592" t="str">
            <v>Ｐ-96</v>
          </cell>
          <cell r="AA592">
            <v>1552</v>
          </cell>
          <cell r="AB592">
            <v>2669440</v>
          </cell>
          <cell r="AC592">
            <v>0</v>
          </cell>
          <cell r="AD592">
            <v>0</v>
          </cell>
        </row>
        <row r="593">
          <cell r="I593" t="str">
            <v>19形(屋内)</v>
          </cell>
          <cell r="J593" t="str">
            <v>ふところ2.5m未満</v>
          </cell>
          <cell r="K593" t="str">
            <v>ふところ2.5m未満</v>
          </cell>
        </row>
        <row r="594">
          <cell r="G594" t="str">
            <v>軽量鉄骨天井下地</v>
          </cell>
          <cell r="H594" t="str">
            <v>下地張りあり＠360　ｲﾝｻｰﾄ含</v>
          </cell>
          <cell r="I594" t="str">
            <v>下地張りあり＠360　ｲﾝｻｰﾄ含</v>
          </cell>
          <cell r="J594">
            <v>58.6</v>
          </cell>
          <cell r="K594">
            <v>58.6</v>
          </cell>
          <cell r="L594" t="str">
            <v>㎡</v>
          </cell>
          <cell r="M594">
            <v>2320</v>
          </cell>
          <cell r="N594">
            <v>135952</v>
          </cell>
          <cell r="O594" t="str">
            <v>県営繕</v>
          </cell>
          <cell r="P594" t="str">
            <v>Ｐ-97</v>
          </cell>
          <cell r="Q594">
            <v>58.6</v>
          </cell>
          <cell r="R594" t="str">
            <v>内部集計より</v>
          </cell>
          <cell r="S594">
            <v>58.6</v>
          </cell>
          <cell r="T594">
            <v>58.6</v>
          </cell>
          <cell r="U594" t="str">
            <v>㎡</v>
          </cell>
          <cell r="V594">
            <v>2320</v>
          </cell>
          <cell r="W594">
            <v>135952</v>
          </cell>
          <cell r="X594" t="str">
            <v>県営繕</v>
          </cell>
          <cell r="Y594" t="str">
            <v>県営繕</v>
          </cell>
          <cell r="Z594" t="str">
            <v>Ｐ-97</v>
          </cell>
          <cell r="AA594">
            <v>58.6</v>
          </cell>
          <cell r="AB594">
            <v>135952</v>
          </cell>
          <cell r="AC594">
            <v>0</v>
          </cell>
          <cell r="AD594">
            <v>0</v>
          </cell>
        </row>
        <row r="596">
          <cell r="G596" t="str">
            <v>軽量鉄骨下がり壁下地</v>
          </cell>
          <cell r="H596" t="str">
            <v>19形(屋内)</v>
          </cell>
          <cell r="I596" t="str">
            <v>19形(屋内)</v>
          </cell>
          <cell r="J596" t="str">
            <v>内部集計より</v>
          </cell>
          <cell r="K596" t="str">
            <v>H=500以下</v>
          </cell>
          <cell r="L596">
            <v>269</v>
          </cell>
          <cell r="M596" t="str">
            <v>㎡</v>
          </cell>
          <cell r="N596">
            <v>5630</v>
          </cell>
          <cell r="O596">
            <v>1514470</v>
          </cell>
          <cell r="P596" t="str">
            <v>県営繕</v>
          </cell>
          <cell r="Q596" t="str">
            <v>Ｐ-99</v>
          </cell>
          <cell r="R596" t="str">
            <v>内部集計より</v>
          </cell>
          <cell r="S596">
            <v>269.36</v>
          </cell>
          <cell r="T596">
            <v>269</v>
          </cell>
          <cell r="U596" t="str">
            <v>㎡</v>
          </cell>
          <cell r="V596">
            <v>5630</v>
          </cell>
          <cell r="W596">
            <v>1514470</v>
          </cell>
          <cell r="X596" t="str">
            <v>県営繕</v>
          </cell>
          <cell r="Y596" t="str">
            <v>県営繕</v>
          </cell>
          <cell r="Z596" t="str">
            <v>Ｐ-99</v>
          </cell>
          <cell r="AA596">
            <v>269</v>
          </cell>
          <cell r="AB596">
            <v>1514470</v>
          </cell>
          <cell r="AC596">
            <v>0</v>
          </cell>
          <cell r="AD596">
            <v>0</v>
          </cell>
        </row>
        <row r="598">
          <cell r="G598" t="str">
            <v>軽量鉄骨天井開口部補強</v>
          </cell>
          <cell r="H598" t="str">
            <v>19形450角</v>
          </cell>
          <cell r="I598" t="str">
            <v>19形450角</v>
          </cell>
          <cell r="J598" t="str">
            <v>内部集計より</v>
          </cell>
          <cell r="K598" t="str">
            <v>450φ以下</v>
          </cell>
          <cell r="L598">
            <v>32</v>
          </cell>
          <cell r="M598" t="str">
            <v>ヶ所</v>
          </cell>
          <cell r="N598">
            <v>2370</v>
          </cell>
          <cell r="O598">
            <v>75840</v>
          </cell>
          <cell r="P598" t="str">
            <v>県営繕</v>
          </cell>
          <cell r="Q598" t="str">
            <v>Ｐ-100</v>
          </cell>
          <cell r="R598" t="str">
            <v>内部集計より</v>
          </cell>
          <cell r="S598">
            <v>32</v>
          </cell>
          <cell r="T598">
            <v>32</v>
          </cell>
          <cell r="U598" t="str">
            <v>ヶ所</v>
          </cell>
          <cell r="V598">
            <v>2370</v>
          </cell>
          <cell r="W598">
            <v>75840</v>
          </cell>
          <cell r="X598" t="str">
            <v>県営繕</v>
          </cell>
          <cell r="Y598" t="str">
            <v>県営繕</v>
          </cell>
          <cell r="Z598" t="str">
            <v>Ｐ-100</v>
          </cell>
          <cell r="AA598">
            <v>32</v>
          </cell>
          <cell r="AB598">
            <v>75840</v>
          </cell>
          <cell r="AC598">
            <v>0</v>
          </cell>
          <cell r="AD598">
            <v>0</v>
          </cell>
        </row>
        <row r="599">
          <cell r="I599" t="str">
            <v>一般ﾀｲﾌﾟ</v>
          </cell>
          <cell r="J599" t="str">
            <v>ｱﾙﾐ製</v>
          </cell>
          <cell r="K599" t="str">
            <v>ｱﾙﾐ製</v>
          </cell>
          <cell r="L599" t="str">
            <v>内外枠共額縁</v>
          </cell>
        </row>
        <row r="600">
          <cell r="G600" t="str">
            <v>天井点検口</v>
          </cell>
          <cell r="H600" t="str">
            <v>450角</v>
          </cell>
          <cell r="I600" t="str">
            <v>450角</v>
          </cell>
          <cell r="J600">
            <v>32</v>
          </cell>
          <cell r="K600">
            <v>32</v>
          </cell>
          <cell r="L600" t="str">
            <v>ヶ所</v>
          </cell>
          <cell r="M600">
            <v>7440</v>
          </cell>
          <cell r="N600">
            <v>238080</v>
          </cell>
          <cell r="O600" t="str">
            <v>県営繕</v>
          </cell>
          <cell r="P600" t="str">
            <v>Ｐ-103</v>
          </cell>
          <cell r="Q600">
            <v>32</v>
          </cell>
          <cell r="R600" t="str">
            <v>内部集計より</v>
          </cell>
          <cell r="S600">
            <v>32</v>
          </cell>
          <cell r="T600">
            <v>32</v>
          </cell>
          <cell r="U600" t="str">
            <v>ヶ所</v>
          </cell>
          <cell r="V600">
            <v>7440</v>
          </cell>
          <cell r="W600">
            <v>238080</v>
          </cell>
          <cell r="X600" t="str">
            <v>県営繕</v>
          </cell>
          <cell r="Y600" t="str">
            <v>県営繕</v>
          </cell>
          <cell r="Z600" t="str">
            <v>Ｐ-103</v>
          </cell>
          <cell r="AA600">
            <v>32</v>
          </cell>
          <cell r="AB600">
            <v>238080</v>
          </cell>
          <cell r="AC600">
            <v>0</v>
          </cell>
          <cell r="AD600">
            <v>0</v>
          </cell>
        </row>
        <row r="601">
          <cell r="I601" t="str">
            <v>屋内用</v>
          </cell>
          <cell r="J601" t="str">
            <v>一般型充填用</v>
          </cell>
          <cell r="K601" t="str">
            <v xml:space="preserve">  ｱﾙﾐ製枠</v>
          </cell>
          <cell r="L601" t="str">
            <v xml:space="preserve">  ｱﾙﾐ製枠</v>
          </cell>
          <cell r="M601" t="str">
            <v xml:space="preserve">  ｱﾙﾐ製枠</v>
          </cell>
        </row>
        <row r="602">
          <cell r="G602" t="str">
            <v>床点検口</v>
          </cell>
          <cell r="H602" t="str">
            <v>ｽﾃﾝﾚｽ目地</v>
          </cell>
          <cell r="I602" t="str">
            <v>ｽﾃﾝﾚｽ目地</v>
          </cell>
          <cell r="J602" t="str">
            <v>内部集計より</v>
          </cell>
          <cell r="K602" t="str">
            <v>600角</v>
          </cell>
          <cell r="L602">
            <v>2</v>
          </cell>
          <cell r="M602" t="str">
            <v>ヶ所</v>
          </cell>
          <cell r="N602">
            <v>24800</v>
          </cell>
          <cell r="O602">
            <v>49600</v>
          </cell>
          <cell r="P602" t="str">
            <v>県営繕</v>
          </cell>
          <cell r="Q602" t="str">
            <v>Ｐ-102</v>
          </cell>
          <cell r="R602" t="str">
            <v>内部集計より</v>
          </cell>
          <cell r="S602">
            <v>2</v>
          </cell>
          <cell r="T602">
            <v>2</v>
          </cell>
          <cell r="U602" t="str">
            <v>ヶ所</v>
          </cell>
          <cell r="V602">
            <v>24800</v>
          </cell>
          <cell r="W602">
            <v>49600</v>
          </cell>
          <cell r="X602" t="str">
            <v>県営繕</v>
          </cell>
          <cell r="Y602" t="str">
            <v>県営繕</v>
          </cell>
          <cell r="Z602" t="str">
            <v>Ｐ-102</v>
          </cell>
          <cell r="AA602">
            <v>2</v>
          </cell>
          <cell r="AB602">
            <v>49600</v>
          </cell>
          <cell r="AC602">
            <v>0</v>
          </cell>
          <cell r="AD602">
            <v>0</v>
          </cell>
        </row>
        <row r="604">
          <cell r="G604" t="str">
            <v>くつずり</v>
          </cell>
          <cell r="H604" t="str">
            <v>ｽﾃﾝﾚｽ製</v>
          </cell>
          <cell r="I604" t="str">
            <v>ｽﾃﾝﾚｽ製</v>
          </cell>
          <cell r="J604" t="str">
            <v>内部集計より</v>
          </cell>
          <cell r="K604" t="str">
            <v>厚2.0 幅40</v>
          </cell>
          <cell r="L604">
            <v>0.9</v>
          </cell>
          <cell r="M604" t="str">
            <v>ｍ</v>
          </cell>
          <cell r="N604">
            <v>3370</v>
          </cell>
          <cell r="O604">
            <v>3033</v>
          </cell>
          <cell r="P604" t="str">
            <v>県営繕</v>
          </cell>
          <cell r="Q604" t="str">
            <v>Ｐ-103</v>
          </cell>
          <cell r="R604" t="str">
            <v>内部集計より</v>
          </cell>
          <cell r="S604">
            <v>0.9</v>
          </cell>
          <cell r="T604">
            <v>0.9</v>
          </cell>
          <cell r="U604" t="str">
            <v>ｍ</v>
          </cell>
          <cell r="V604">
            <v>3370</v>
          </cell>
          <cell r="W604">
            <v>3033</v>
          </cell>
          <cell r="X604" t="str">
            <v>県営繕</v>
          </cell>
          <cell r="Y604" t="str">
            <v>県営繕</v>
          </cell>
          <cell r="Z604" t="str">
            <v>Ｐ-103</v>
          </cell>
          <cell r="AA604">
            <v>0.9</v>
          </cell>
          <cell r="AB604">
            <v>3033</v>
          </cell>
          <cell r="AC604">
            <v>0</v>
          </cell>
          <cell r="AD604">
            <v>0</v>
          </cell>
        </row>
        <row r="606">
          <cell r="G606" t="str">
            <v>天井廻縁</v>
          </cell>
          <cell r="H606" t="str">
            <v>塩化ﾋﾞﾆﾙ製</v>
          </cell>
          <cell r="I606" t="str">
            <v>塩化ﾋﾞﾆﾙ製</v>
          </cell>
          <cell r="J606">
            <v>2285.7399999999998</v>
          </cell>
          <cell r="K606">
            <v>2286</v>
          </cell>
          <cell r="L606" t="str">
            <v>ｍ</v>
          </cell>
          <cell r="M606">
            <v>810</v>
          </cell>
          <cell r="N606">
            <v>1851660</v>
          </cell>
          <cell r="O606" t="str">
            <v>県営繕</v>
          </cell>
          <cell r="P606" t="str">
            <v>Ｐ-104</v>
          </cell>
          <cell r="Q606">
            <v>2286</v>
          </cell>
          <cell r="R606" t="str">
            <v>内部集計より</v>
          </cell>
          <cell r="S606">
            <v>2285.7399999999998</v>
          </cell>
          <cell r="T606">
            <v>2286</v>
          </cell>
          <cell r="U606" t="str">
            <v>ｍ</v>
          </cell>
          <cell r="V606">
            <v>810</v>
          </cell>
          <cell r="W606">
            <v>1851660</v>
          </cell>
          <cell r="X606" t="str">
            <v>県営繕</v>
          </cell>
          <cell r="Y606" t="str">
            <v>県営繕</v>
          </cell>
          <cell r="Z606" t="str">
            <v>Ｐ-104</v>
          </cell>
          <cell r="AA606">
            <v>2286</v>
          </cell>
          <cell r="AB606">
            <v>1851660</v>
          </cell>
          <cell r="AC606">
            <v>0</v>
          </cell>
          <cell r="AD606">
            <v>0</v>
          </cell>
        </row>
        <row r="608">
          <cell r="G608">
            <v>0</v>
          </cell>
        </row>
        <row r="609">
          <cell r="AE609" t="str">
            <v>那覇市教育委員会</v>
          </cell>
          <cell r="AF609" t="str">
            <v>頁16</v>
          </cell>
        </row>
        <row r="610">
          <cell r="P610">
            <v>0</v>
          </cell>
          <cell r="Q610" t="str">
            <v>数　量　集　計　表</v>
          </cell>
          <cell r="R610" t="str">
            <v>数　量　集　計　表</v>
          </cell>
          <cell r="S610" t="str">
            <v xml:space="preserve"> 訳</v>
          </cell>
          <cell r="T610" t="str">
            <v>内</v>
          </cell>
          <cell r="U610" t="str">
            <v>頁17</v>
          </cell>
          <cell r="V610" t="str">
            <v xml:space="preserve"> 訳</v>
          </cell>
          <cell r="W610" t="str">
            <v>書</v>
          </cell>
          <cell r="X610" t="str">
            <v>頁17</v>
          </cell>
          <cell r="Y610" t="str">
            <v>頁17</v>
          </cell>
          <cell r="Z610" t="str">
            <v>頁17</v>
          </cell>
          <cell r="AA610" t="str">
            <v>頁17</v>
          </cell>
          <cell r="AB610" t="str">
            <v>頁17</v>
          </cell>
          <cell r="AC610" t="str">
            <v>頁17</v>
          </cell>
          <cell r="AD610" t="str">
            <v>頁17</v>
          </cell>
          <cell r="AF610" t="str">
            <v>頁17</v>
          </cell>
        </row>
        <row r="612">
          <cell r="T612">
            <v>0</v>
          </cell>
          <cell r="U612" t="str">
            <v>宇栄原小学校（1工区建築）</v>
          </cell>
          <cell r="V612" t="str">
            <v>P-14/42</v>
          </cell>
          <cell r="W612" t="str">
            <v>宇栄原小学校（1工区建築）</v>
          </cell>
          <cell r="X612" t="str">
            <v>P-14/42</v>
          </cell>
          <cell r="Y612" t="str">
            <v>宇栄原小学校（1工区建築）</v>
          </cell>
          <cell r="Z612" t="str">
            <v>P-14/42</v>
          </cell>
          <cell r="AA612" t="str">
            <v>宇栄原小学校（1工区建築）</v>
          </cell>
          <cell r="AB612" t="str">
            <v>P-14/42</v>
          </cell>
          <cell r="AC612" t="str">
            <v>宇栄原小学校（1工区建築）</v>
          </cell>
          <cell r="AD612" t="str">
            <v>P-14/42</v>
          </cell>
          <cell r="AE612" t="str">
            <v>P-14/42</v>
          </cell>
        </row>
        <row r="614">
          <cell r="G614" t="str">
            <v>　　　　　　　　　　工　事　別</v>
          </cell>
          <cell r="H614" t="str">
            <v>計</v>
          </cell>
          <cell r="I614" t="str">
            <v>　実　施　工　事　費</v>
          </cell>
          <cell r="J614" t="str">
            <v>　　 対 象 経 費</v>
          </cell>
          <cell r="K614" t="str">
            <v>　　対 象 外 経 費</v>
          </cell>
          <cell r="L614" t="str">
            <v>計</v>
          </cell>
          <cell r="M614" t="str">
            <v>　実　施　工　事　費</v>
          </cell>
          <cell r="N614" t="str">
            <v>　　 対 象 経 費</v>
          </cell>
          <cell r="O614" t="str">
            <v>　　対 象 外 経 費</v>
          </cell>
          <cell r="P614" t="str">
            <v>計</v>
          </cell>
          <cell r="Q614" t="str">
            <v>　実　施　工　事　費</v>
          </cell>
          <cell r="R614" t="str">
            <v>　　 対 象 経 費</v>
          </cell>
          <cell r="S614" t="str">
            <v>計</v>
          </cell>
          <cell r="T614" t="str">
            <v>　実　施　工　事　費</v>
          </cell>
          <cell r="U614" t="str">
            <v>　　 対 象 経 費</v>
          </cell>
          <cell r="V614" t="str">
            <v>　実　施　工　事　費</v>
          </cell>
          <cell r="W614" t="str">
            <v>　　 対 象 経 費</v>
          </cell>
          <cell r="X614" t="str">
            <v>　　対 象 外 経 費</v>
          </cell>
          <cell r="Y614" t="str">
            <v>　　 対 象 経 費</v>
          </cell>
          <cell r="Z614" t="str">
            <v>　　対 象 外 経 費</v>
          </cell>
          <cell r="AA614" t="str">
            <v>　　 対 象 経 費</v>
          </cell>
          <cell r="AB614" t="str">
            <v>　　対 象 外 経 費</v>
          </cell>
          <cell r="AC614" t="str">
            <v>　　対 象 外 経 費</v>
          </cell>
        </row>
        <row r="616">
          <cell r="E616" t="str">
            <v>No</v>
          </cell>
          <cell r="F616" t="str">
            <v>名 称</v>
          </cell>
          <cell r="G616" t="str">
            <v>名 称</v>
          </cell>
          <cell r="H616" t="str">
            <v>頁</v>
          </cell>
          <cell r="I616" t="str">
            <v>参　照</v>
          </cell>
          <cell r="J616" t="str">
            <v>計算値</v>
          </cell>
          <cell r="K616" t="str">
            <v xml:space="preserve"> 　規 格</v>
          </cell>
          <cell r="L616" t="str">
            <v>単 位</v>
          </cell>
          <cell r="M616" t="str">
            <v>単 価</v>
          </cell>
          <cell r="N616" t="str">
            <v>金 額</v>
          </cell>
          <cell r="O616" t="str">
            <v xml:space="preserve">   　 備 考</v>
          </cell>
          <cell r="P616" t="str">
            <v>頁</v>
          </cell>
          <cell r="Q616" t="str">
            <v>金 額</v>
          </cell>
          <cell r="R616" t="str">
            <v>参　照</v>
          </cell>
          <cell r="S616" t="str">
            <v>計算値</v>
          </cell>
          <cell r="T616" t="str">
            <v>数 量</v>
          </cell>
          <cell r="U616" t="str">
            <v>単 位</v>
          </cell>
          <cell r="V616" t="str">
            <v>単 価</v>
          </cell>
          <cell r="W616" t="str">
            <v>金 額</v>
          </cell>
          <cell r="X616" t="str">
            <v xml:space="preserve">   　 備 考</v>
          </cell>
          <cell r="Y616" t="str">
            <v xml:space="preserve">   　 備 考</v>
          </cell>
          <cell r="Z616" t="str">
            <v>金 額</v>
          </cell>
          <cell r="AA616" t="str">
            <v>数 量</v>
          </cell>
          <cell r="AB616" t="str">
            <v>金 額</v>
          </cell>
          <cell r="AC616" t="str">
            <v>数 量</v>
          </cell>
          <cell r="AD616" t="str">
            <v>金 額</v>
          </cell>
        </row>
        <row r="620">
          <cell r="G620" t="str">
            <v>ｽﾃﾝﾚｽﾀﾗｯﾌﾟ</v>
          </cell>
          <cell r="H620" t="str">
            <v>φ19</v>
          </cell>
          <cell r="I620" t="str">
            <v>φ19</v>
          </cell>
          <cell r="J620" t="str">
            <v>AB303XH250</v>
          </cell>
          <cell r="K620">
            <v>6</v>
          </cell>
          <cell r="L620">
            <v>6</v>
          </cell>
          <cell r="M620" t="str">
            <v>個</v>
          </cell>
          <cell r="N620">
            <v>4500</v>
          </cell>
          <cell r="O620">
            <v>27000</v>
          </cell>
          <cell r="P620" t="str">
            <v>代価表</v>
          </cell>
          <cell r="Q620" t="str">
            <v>金属-09</v>
          </cell>
          <cell r="R620" t="str">
            <v>雑集計より</v>
          </cell>
          <cell r="S620">
            <v>6</v>
          </cell>
          <cell r="T620">
            <v>6</v>
          </cell>
          <cell r="U620" t="str">
            <v>個</v>
          </cell>
          <cell r="V620">
            <v>4500</v>
          </cell>
          <cell r="W620">
            <v>27000</v>
          </cell>
          <cell r="X620" t="str">
            <v>代価表</v>
          </cell>
          <cell r="Y620" t="str">
            <v>代価表</v>
          </cell>
          <cell r="Z620" t="str">
            <v>金属-09</v>
          </cell>
          <cell r="AA620">
            <v>6</v>
          </cell>
          <cell r="AB620">
            <v>27000</v>
          </cell>
          <cell r="AC620">
            <v>0</v>
          </cell>
          <cell r="AD620">
            <v>0</v>
          </cell>
        </row>
        <row r="621">
          <cell r="I621" t="str">
            <v>(耐火)</v>
          </cell>
        </row>
        <row r="622">
          <cell r="G622" t="str">
            <v>EXP.J金物</v>
          </cell>
          <cell r="H622" t="str">
            <v>床+床</v>
          </cell>
          <cell r="I622" t="str">
            <v>床+床</v>
          </cell>
          <cell r="J622">
            <v>18.23</v>
          </cell>
          <cell r="K622">
            <v>18.2</v>
          </cell>
          <cell r="L622" t="str">
            <v>ｍ</v>
          </cell>
          <cell r="M622">
            <v>61800</v>
          </cell>
          <cell r="N622">
            <v>1124760</v>
          </cell>
          <cell r="O622" t="str">
            <v>見積単価</v>
          </cell>
          <cell r="P622">
            <v>18.2</v>
          </cell>
          <cell r="Q622">
            <v>1124760</v>
          </cell>
          <cell r="R622" t="str">
            <v>EXP.J集計より</v>
          </cell>
          <cell r="S622">
            <v>18.23</v>
          </cell>
          <cell r="T622">
            <v>18.2</v>
          </cell>
          <cell r="U622" t="str">
            <v>ｍ</v>
          </cell>
          <cell r="V622">
            <v>61800</v>
          </cell>
          <cell r="W622">
            <v>1124760</v>
          </cell>
          <cell r="X622" t="str">
            <v>見積単価</v>
          </cell>
          <cell r="Y622" t="str">
            <v>見積単価</v>
          </cell>
          <cell r="Z622">
            <v>1124760</v>
          </cell>
          <cell r="AA622">
            <v>18.2</v>
          </cell>
          <cell r="AB622">
            <v>1124760</v>
          </cell>
          <cell r="AC622">
            <v>0</v>
          </cell>
          <cell r="AD622">
            <v>0</v>
          </cell>
        </row>
        <row r="623">
          <cell r="I623" t="str">
            <v>(耐火)</v>
          </cell>
        </row>
        <row r="624">
          <cell r="G624" t="str">
            <v>EXP.J金物</v>
          </cell>
          <cell r="H624" t="str">
            <v>内壁+内壁</v>
          </cell>
          <cell r="I624" t="str">
            <v>内壁+内壁</v>
          </cell>
          <cell r="J624">
            <v>10.35</v>
          </cell>
          <cell r="K624">
            <v>10.4</v>
          </cell>
          <cell r="L624" t="str">
            <v>ｍ</v>
          </cell>
          <cell r="M624">
            <v>39100</v>
          </cell>
          <cell r="N624">
            <v>406640</v>
          </cell>
          <cell r="O624" t="str">
            <v>見積単価</v>
          </cell>
          <cell r="P624">
            <v>10.4</v>
          </cell>
          <cell r="Q624">
            <v>406640</v>
          </cell>
          <cell r="R624" t="str">
            <v>EXP.J集計より</v>
          </cell>
          <cell r="S624">
            <v>10.35</v>
          </cell>
          <cell r="T624">
            <v>10.4</v>
          </cell>
          <cell r="U624" t="str">
            <v>ｍ</v>
          </cell>
          <cell r="V624">
            <v>39100</v>
          </cell>
          <cell r="W624">
            <v>406640</v>
          </cell>
          <cell r="X624" t="str">
            <v>見積単価</v>
          </cell>
          <cell r="Y624" t="str">
            <v>見積単価</v>
          </cell>
          <cell r="Z624">
            <v>406640</v>
          </cell>
          <cell r="AA624">
            <v>10.4</v>
          </cell>
          <cell r="AB624">
            <v>406640</v>
          </cell>
          <cell r="AC624">
            <v>0</v>
          </cell>
          <cell r="AD624">
            <v>0</v>
          </cell>
        </row>
        <row r="626">
          <cell r="G626" t="str">
            <v>EXP.J金物</v>
          </cell>
          <cell r="H626" t="str">
            <v>床+床</v>
          </cell>
          <cell r="I626" t="str">
            <v>床+床</v>
          </cell>
          <cell r="J626">
            <v>22.47</v>
          </cell>
          <cell r="K626">
            <v>22.5</v>
          </cell>
          <cell r="L626" t="str">
            <v>ｍ</v>
          </cell>
          <cell r="M626">
            <v>36800</v>
          </cell>
          <cell r="N626">
            <v>828000</v>
          </cell>
          <cell r="O626" t="str">
            <v>見積単価</v>
          </cell>
          <cell r="P626">
            <v>22.5</v>
          </cell>
          <cell r="Q626">
            <v>828000</v>
          </cell>
          <cell r="R626" t="str">
            <v>EXP.J集計より</v>
          </cell>
          <cell r="S626">
            <v>22.47</v>
          </cell>
          <cell r="T626">
            <v>22.5</v>
          </cell>
          <cell r="U626" t="str">
            <v>ｍ</v>
          </cell>
          <cell r="V626">
            <v>36800</v>
          </cell>
          <cell r="W626">
            <v>828000</v>
          </cell>
          <cell r="X626" t="str">
            <v>見積単価</v>
          </cell>
          <cell r="Y626" t="str">
            <v>見積単価</v>
          </cell>
          <cell r="Z626">
            <v>828000</v>
          </cell>
          <cell r="AA626">
            <v>22.5</v>
          </cell>
          <cell r="AB626">
            <v>828000</v>
          </cell>
          <cell r="AC626">
            <v>0</v>
          </cell>
          <cell r="AD626">
            <v>0</v>
          </cell>
        </row>
        <row r="628">
          <cell r="G628" t="str">
            <v>EXP.J金物</v>
          </cell>
          <cell r="H628" t="str">
            <v>内壁+内壁</v>
          </cell>
          <cell r="I628" t="str">
            <v>内壁+内壁</v>
          </cell>
          <cell r="J628">
            <v>42.15</v>
          </cell>
          <cell r="K628">
            <v>42.2</v>
          </cell>
          <cell r="L628" t="str">
            <v>ｍ</v>
          </cell>
          <cell r="M628">
            <v>14100</v>
          </cell>
          <cell r="N628">
            <v>595020</v>
          </cell>
          <cell r="O628" t="str">
            <v>見積単価</v>
          </cell>
          <cell r="P628">
            <v>42.2</v>
          </cell>
          <cell r="Q628">
            <v>595020</v>
          </cell>
          <cell r="R628" t="str">
            <v>EXP.J集計より</v>
          </cell>
          <cell r="S628">
            <v>42.15</v>
          </cell>
          <cell r="T628">
            <v>42.2</v>
          </cell>
          <cell r="U628" t="str">
            <v>ｍ</v>
          </cell>
          <cell r="V628">
            <v>14100</v>
          </cell>
          <cell r="W628">
            <v>595020</v>
          </cell>
          <cell r="X628" t="str">
            <v>見積単価</v>
          </cell>
          <cell r="Y628" t="str">
            <v>見積単価</v>
          </cell>
          <cell r="Z628">
            <v>595020</v>
          </cell>
          <cell r="AA628">
            <v>42.2</v>
          </cell>
          <cell r="AB628">
            <v>595020</v>
          </cell>
          <cell r="AC628">
            <v>0</v>
          </cell>
          <cell r="AD628">
            <v>0</v>
          </cell>
        </row>
        <row r="630">
          <cell r="G630" t="str">
            <v>EXP.J金物</v>
          </cell>
          <cell r="H630" t="str">
            <v>天井+内壁</v>
          </cell>
          <cell r="I630" t="str">
            <v>天井+内壁</v>
          </cell>
          <cell r="J630">
            <v>1.8</v>
          </cell>
          <cell r="K630">
            <v>1.8</v>
          </cell>
          <cell r="L630" t="str">
            <v>ｍ</v>
          </cell>
          <cell r="M630">
            <v>13500</v>
          </cell>
          <cell r="N630">
            <v>24300</v>
          </cell>
          <cell r="O630" t="str">
            <v>見積単価</v>
          </cell>
          <cell r="P630">
            <v>1.8</v>
          </cell>
          <cell r="Q630">
            <v>24300</v>
          </cell>
          <cell r="R630" t="str">
            <v>EXP.J集計より</v>
          </cell>
          <cell r="S630">
            <v>1.8</v>
          </cell>
          <cell r="T630">
            <v>1.8</v>
          </cell>
          <cell r="U630" t="str">
            <v>ｍ</v>
          </cell>
          <cell r="V630">
            <v>13500</v>
          </cell>
          <cell r="W630">
            <v>24300</v>
          </cell>
          <cell r="X630" t="str">
            <v>見積単価</v>
          </cell>
          <cell r="Y630" t="str">
            <v>見積単価</v>
          </cell>
          <cell r="Z630">
            <v>24300</v>
          </cell>
          <cell r="AA630">
            <v>1.8</v>
          </cell>
          <cell r="AB630">
            <v>24300</v>
          </cell>
          <cell r="AC630">
            <v>0</v>
          </cell>
          <cell r="AD630">
            <v>0</v>
          </cell>
        </row>
        <row r="632">
          <cell r="G632" t="str">
            <v>EXP.J金物</v>
          </cell>
          <cell r="H632" t="str">
            <v>天井+天井</v>
          </cell>
          <cell r="I632" t="str">
            <v>天井+天井</v>
          </cell>
          <cell r="J632">
            <v>33.58</v>
          </cell>
          <cell r="K632">
            <v>33.6</v>
          </cell>
          <cell r="L632" t="str">
            <v>ｍ</v>
          </cell>
          <cell r="M632">
            <v>14100</v>
          </cell>
          <cell r="N632">
            <v>473760</v>
          </cell>
          <cell r="O632" t="str">
            <v>見積単価</v>
          </cell>
          <cell r="P632">
            <v>33.6</v>
          </cell>
          <cell r="Q632">
            <v>473760</v>
          </cell>
          <cell r="R632" t="str">
            <v>EXP.J集計より</v>
          </cell>
          <cell r="S632">
            <v>33.58</v>
          </cell>
          <cell r="T632">
            <v>33.6</v>
          </cell>
          <cell r="U632" t="str">
            <v>ｍ</v>
          </cell>
          <cell r="V632">
            <v>14100</v>
          </cell>
          <cell r="W632">
            <v>473760</v>
          </cell>
          <cell r="X632" t="str">
            <v>見積単価</v>
          </cell>
          <cell r="Y632" t="str">
            <v>見積単価</v>
          </cell>
          <cell r="Z632">
            <v>473760</v>
          </cell>
          <cell r="AA632">
            <v>33.6</v>
          </cell>
          <cell r="AB632">
            <v>473760</v>
          </cell>
          <cell r="AC632">
            <v>0</v>
          </cell>
          <cell r="AD632">
            <v>0</v>
          </cell>
        </row>
        <row r="634">
          <cell r="G634" t="str">
            <v>階段手すりＡ</v>
          </cell>
          <cell r="H634" t="str">
            <v>H=800</v>
          </cell>
          <cell r="I634" t="str">
            <v>H=800</v>
          </cell>
          <cell r="J634">
            <v>26.49</v>
          </cell>
          <cell r="K634">
            <v>26.5</v>
          </cell>
          <cell r="L634" t="str">
            <v>ｍ</v>
          </cell>
          <cell r="M634">
            <v>20000</v>
          </cell>
          <cell r="N634">
            <v>530000</v>
          </cell>
          <cell r="O634" t="str">
            <v>見積単価</v>
          </cell>
          <cell r="P634">
            <v>26.5</v>
          </cell>
          <cell r="Q634">
            <v>530000</v>
          </cell>
          <cell r="R634" t="str">
            <v>雑集計より</v>
          </cell>
          <cell r="S634">
            <v>26.49</v>
          </cell>
          <cell r="T634">
            <v>26.5</v>
          </cell>
          <cell r="U634" t="str">
            <v>ｍ</v>
          </cell>
          <cell r="V634">
            <v>20000</v>
          </cell>
          <cell r="W634">
            <v>530000</v>
          </cell>
          <cell r="X634" t="str">
            <v>見積単価</v>
          </cell>
          <cell r="Y634" t="str">
            <v>見積単価</v>
          </cell>
          <cell r="Z634">
            <v>530000</v>
          </cell>
          <cell r="AA634">
            <v>26.5</v>
          </cell>
          <cell r="AB634">
            <v>530000</v>
          </cell>
          <cell r="AC634">
            <v>0</v>
          </cell>
          <cell r="AD634">
            <v>0</v>
          </cell>
        </row>
        <row r="636">
          <cell r="G636" t="str">
            <v>階段手すりＢ</v>
          </cell>
          <cell r="H636" t="str">
            <v>H=800</v>
          </cell>
          <cell r="I636" t="str">
            <v>H=800</v>
          </cell>
          <cell r="J636">
            <v>10.98</v>
          </cell>
          <cell r="K636">
            <v>11</v>
          </cell>
          <cell r="L636" t="str">
            <v>ｍ</v>
          </cell>
          <cell r="M636">
            <v>10000</v>
          </cell>
          <cell r="N636">
            <v>110000</v>
          </cell>
          <cell r="O636" t="str">
            <v>見積単価</v>
          </cell>
          <cell r="P636">
            <v>11</v>
          </cell>
          <cell r="Q636">
            <v>110000</v>
          </cell>
          <cell r="R636" t="str">
            <v>雑集計より</v>
          </cell>
          <cell r="S636">
            <v>10.98</v>
          </cell>
          <cell r="T636">
            <v>11</v>
          </cell>
          <cell r="U636" t="str">
            <v>ｍ</v>
          </cell>
          <cell r="V636">
            <v>10000</v>
          </cell>
          <cell r="W636">
            <v>110000</v>
          </cell>
          <cell r="X636" t="str">
            <v>見積単価</v>
          </cell>
          <cell r="Y636" t="str">
            <v>見積単価</v>
          </cell>
          <cell r="Z636">
            <v>110000</v>
          </cell>
          <cell r="AA636">
            <v>11</v>
          </cell>
          <cell r="AB636">
            <v>110000</v>
          </cell>
          <cell r="AC636">
            <v>0</v>
          </cell>
          <cell r="AD636">
            <v>0</v>
          </cell>
        </row>
        <row r="637">
          <cell r="I637" t="str">
            <v>H=800</v>
          </cell>
        </row>
        <row r="638">
          <cell r="G638" t="str">
            <v>廊下手すりＣ</v>
          </cell>
          <cell r="H638" t="str">
            <v>H=1,200強化ガラス</v>
          </cell>
          <cell r="I638" t="str">
            <v>H=1,200強化ガラス</v>
          </cell>
          <cell r="J638">
            <v>59</v>
          </cell>
          <cell r="K638">
            <v>59</v>
          </cell>
          <cell r="L638" t="str">
            <v>ｍ</v>
          </cell>
          <cell r="M638">
            <v>90000</v>
          </cell>
          <cell r="N638">
            <v>5310000</v>
          </cell>
          <cell r="O638" t="str">
            <v>見積単価</v>
          </cell>
          <cell r="P638">
            <v>59</v>
          </cell>
          <cell r="Q638">
            <v>5310000</v>
          </cell>
          <cell r="R638" t="str">
            <v>雑集計より</v>
          </cell>
          <cell r="S638">
            <v>59</v>
          </cell>
          <cell r="T638">
            <v>59</v>
          </cell>
          <cell r="U638" t="str">
            <v>ｍ</v>
          </cell>
          <cell r="V638">
            <v>90000</v>
          </cell>
          <cell r="W638">
            <v>5310000</v>
          </cell>
          <cell r="X638" t="str">
            <v>見積単価</v>
          </cell>
          <cell r="Y638" t="str">
            <v>見積単価</v>
          </cell>
          <cell r="Z638">
            <v>5310000</v>
          </cell>
          <cell r="AA638">
            <v>59</v>
          </cell>
          <cell r="AB638">
            <v>5310000</v>
          </cell>
          <cell r="AC638">
            <v>0</v>
          </cell>
          <cell r="AD638">
            <v>0</v>
          </cell>
        </row>
        <row r="640">
          <cell r="G640" t="str">
            <v>廊下手すりH</v>
          </cell>
          <cell r="H640" t="str">
            <v>壁付けブラケット付き</v>
          </cell>
          <cell r="I640" t="str">
            <v>壁付けブラケット付き</v>
          </cell>
          <cell r="J640">
            <v>116.03</v>
          </cell>
          <cell r="K640">
            <v>116</v>
          </cell>
          <cell r="L640" t="str">
            <v>ｍ</v>
          </cell>
          <cell r="M640">
            <v>9000</v>
          </cell>
          <cell r="N640">
            <v>1044000</v>
          </cell>
          <cell r="O640" t="str">
            <v>見積単価</v>
          </cell>
          <cell r="P640">
            <v>116</v>
          </cell>
          <cell r="Q640">
            <v>1044000</v>
          </cell>
          <cell r="R640" t="str">
            <v>雑集計より</v>
          </cell>
          <cell r="S640">
            <v>116.03</v>
          </cell>
          <cell r="T640">
            <v>116</v>
          </cell>
          <cell r="U640" t="str">
            <v>ｍ</v>
          </cell>
          <cell r="V640">
            <v>9000</v>
          </cell>
          <cell r="W640">
            <v>1044000</v>
          </cell>
          <cell r="X640" t="str">
            <v>見積単価</v>
          </cell>
          <cell r="Y640" t="str">
            <v>見積単価</v>
          </cell>
          <cell r="Z640">
            <v>1044000</v>
          </cell>
          <cell r="AA640">
            <v>116</v>
          </cell>
          <cell r="AB640">
            <v>1044000</v>
          </cell>
          <cell r="AC640">
            <v>0</v>
          </cell>
          <cell r="AD640">
            <v>0</v>
          </cell>
        </row>
        <row r="642">
          <cell r="G642" t="str">
            <v>照明器具保護ｶﾊﾞｰ</v>
          </cell>
          <cell r="H642" t="str">
            <v>ﾌﾟﾗｽﾁｯｸ製</v>
          </cell>
          <cell r="I642" t="str">
            <v>ﾌﾟﾗｽﾁｯｸ製</v>
          </cell>
          <cell r="J642">
            <v>5.83</v>
          </cell>
          <cell r="K642">
            <v>5.8</v>
          </cell>
          <cell r="L642" t="str">
            <v>㎡</v>
          </cell>
          <cell r="M642">
            <v>5000</v>
          </cell>
          <cell r="N642">
            <v>29000</v>
          </cell>
          <cell r="O642" t="str">
            <v>ｶﾀﾛｸﾞ</v>
          </cell>
          <cell r="P642">
            <v>5.8</v>
          </cell>
          <cell r="Q642">
            <v>29000</v>
          </cell>
          <cell r="R642" t="str">
            <v>雑集計より</v>
          </cell>
          <cell r="S642">
            <v>5.83</v>
          </cell>
          <cell r="T642">
            <v>5.8</v>
          </cell>
          <cell r="U642" t="str">
            <v>㎡</v>
          </cell>
          <cell r="V642">
            <v>5000</v>
          </cell>
          <cell r="W642">
            <v>29000</v>
          </cell>
          <cell r="X642" t="str">
            <v>ｶﾀﾛｸﾞ</v>
          </cell>
          <cell r="Y642" t="str">
            <v>ｶﾀﾛｸﾞ</v>
          </cell>
          <cell r="Z642">
            <v>29000</v>
          </cell>
          <cell r="AA642">
            <v>5.8</v>
          </cell>
          <cell r="AB642">
            <v>29000</v>
          </cell>
          <cell r="AC642">
            <v>0</v>
          </cell>
          <cell r="AD642">
            <v>0</v>
          </cell>
        </row>
        <row r="650">
          <cell r="S650">
            <v>0</v>
          </cell>
          <cell r="T650">
            <v>0</v>
          </cell>
        </row>
        <row r="652">
          <cell r="S652">
            <v>0</v>
          </cell>
          <cell r="T652">
            <v>0</v>
          </cell>
        </row>
        <row r="654">
          <cell r="G654">
            <v>0</v>
          </cell>
        </row>
        <row r="655">
          <cell r="AE655" t="str">
            <v>那覇市教育委員会</v>
          </cell>
          <cell r="AF655" t="str">
            <v>頁17</v>
          </cell>
        </row>
        <row r="656">
          <cell r="P656">
            <v>0</v>
          </cell>
          <cell r="Q656" t="str">
            <v>数　量　集　計　表</v>
          </cell>
          <cell r="R656" t="str">
            <v>数　量　集　計　表</v>
          </cell>
          <cell r="S656" t="str">
            <v xml:space="preserve"> 訳</v>
          </cell>
          <cell r="T656" t="str">
            <v>内</v>
          </cell>
          <cell r="U656" t="str">
            <v>頁18</v>
          </cell>
          <cell r="V656" t="str">
            <v xml:space="preserve"> 訳</v>
          </cell>
          <cell r="W656" t="str">
            <v>書</v>
          </cell>
          <cell r="X656" t="str">
            <v>頁18</v>
          </cell>
          <cell r="Y656" t="str">
            <v>頁18</v>
          </cell>
          <cell r="Z656" t="str">
            <v>頁18</v>
          </cell>
          <cell r="AA656" t="str">
            <v>頁18</v>
          </cell>
          <cell r="AB656" t="str">
            <v>頁18</v>
          </cell>
          <cell r="AC656" t="str">
            <v>頁18</v>
          </cell>
          <cell r="AD656" t="str">
            <v>頁18</v>
          </cell>
          <cell r="AF656" t="str">
            <v>頁18</v>
          </cell>
        </row>
        <row r="658">
          <cell r="T658">
            <v>0</v>
          </cell>
          <cell r="U658" t="str">
            <v>宇栄原小学校（1工区建築）</v>
          </cell>
          <cell r="V658" t="str">
            <v>P-15/42</v>
          </cell>
          <cell r="W658" t="str">
            <v>宇栄原小学校（1工区建築）</v>
          </cell>
          <cell r="X658" t="str">
            <v>P-15/42</v>
          </cell>
          <cell r="Y658" t="str">
            <v>宇栄原小学校（1工区建築）</v>
          </cell>
          <cell r="Z658" t="str">
            <v>P-15/42</v>
          </cell>
          <cell r="AA658" t="str">
            <v>宇栄原小学校（1工区建築）</v>
          </cell>
          <cell r="AB658" t="str">
            <v>P-15/42</v>
          </cell>
          <cell r="AC658" t="str">
            <v>宇栄原小学校（1工区建築）</v>
          </cell>
          <cell r="AD658" t="str">
            <v>P-15/42</v>
          </cell>
          <cell r="AE658" t="str">
            <v>P-15/42</v>
          </cell>
        </row>
        <row r="660">
          <cell r="G660" t="str">
            <v>　　　　　　　　　　工　事　別</v>
          </cell>
          <cell r="H660" t="str">
            <v>計</v>
          </cell>
          <cell r="I660" t="str">
            <v>　実　施　工　事　費</v>
          </cell>
          <cell r="J660" t="str">
            <v>　　 対 象 経 費</v>
          </cell>
          <cell r="K660" t="str">
            <v>　　対 象 外 経 費</v>
          </cell>
          <cell r="L660" t="str">
            <v>計</v>
          </cell>
          <cell r="M660" t="str">
            <v>　実　施　工　事　費</v>
          </cell>
          <cell r="N660" t="str">
            <v>　　 対 象 経 費</v>
          </cell>
          <cell r="O660" t="str">
            <v>　　対 象 外 経 費</v>
          </cell>
          <cell r="P660" t="str">
            <v>計</v>
          </cell>
          <cell r="Q660" t="str">
            <v>　実　施　工　事　費</v>
          </cell>
          <cell r="R660" t="str">
            <v>　　 対 象 経 費</v>
          </cell>
          <cell r="S660" t="str">
            <v>計</v>
          </cell>
          <cell r="T660" t="str">
            <v>　実　施　工　事　費</v>
          </cell>
          <cell r="U660" t="str">
            <v>　　 対 象 経 費</v>
          </cell>
          <cell r="V660" t="str">
            <v>　実　施　工　事　費</v>
          </cell>
          <cell r="W660" t="str">
            <v>　　 対 象 経 費</v>
          </cell>
          <cell r="X660" t="str">
            <v>　　対 象 外 経 費</v>
          </cell>
          <cell r="Y660" t="str">
            <v>　　 対 象 経 費</v>
          </cell>
          <cell r="Z660" t="str">
            <v>　　対 象 外 経 費</v>
          </cell>
          <cell r="AA660" t="str">
            <v>　　 対 象 経 費</v>
          </cell>
          <cell r="AB660" t="str">
            <v>　　対 象 外 経 費</v>
          </cell>
          <cell r="AC660" t="str">
            <v>　　対 象 外 経 費</v>
          </cell>
        </row>
        <row r="662">
          <cell r="E662" t="str">
            <v>No</v>
          </cell>
          <cell r="F662" t="str">
            <v>名 称</v>
          </cell>
          <cell r="G662" t="str">
            <v>名 称</v>
          </cell>
          <cell r="H662" t="str">
            <v>頁</v>
          </cell>
          <cell r="I662" t="str">
            <v>参　照</v>
          </cell>
          <cell r="J662" t="str">
            <v>計算値</v>
          </cell>
          <cell r="K662" t="str">
            <v xml:space="preserve"> 　規 格</v>
          </cell>
          <cell r="L662" t="str">
            <v>単 位</v>
          </cell>
          <cell r="M662" t="str">
            <v>単 価</v>
          </cell>
          <cell r="N662" t="str">
            <v>金 額</v>
          </cell>
          <cell r="O662" t="str">
            <v xml:space="preserve">   　 備 考</v>
          </cell>
          <cell r="P662" t="str">
            <v>頁</v>
          </cell>
          <cell r="Q662" t="str">
            <v>金 額</v>
          </cell>
          <cell r="R662" t="str">
            <v>参　照</v>
          </cell>
          <cell r="S662" t="str">
            <v>計算値</v>
          </cell>
          <cell r="T662" t="str">
            <v>数 量</v>
          </cell>
          <cell r="U662" t="str">
            <v>単 位</v>
          </cell>
          <cell r="V662" t="str">
            <v>単 価</v>
          </cell>
          <cell r="W662" t="str">
            <v>金 額</v>
          </cell>
          <cell r="X662" t="str">
            <v xml:space="preserve">   　 備 考</v>
          </cell>
          <cell r="Y662" t="str">
            <v xml:space="preserve">   　 備 考</v>
          </cell>
          <cell r="Z662" t="str">
            <v>金 額</v>
          </cell>
          <cell r="AA662" t="str">
            <v>数 量</v>
          </cell>
          <cell r="AB662" t="str">
            <v>金 額</v>
          </cell>
          <cell r="AC662" t="str">
            <v>数 量</v>
          </cell>
          <cell r="AD662" t="str">
            <v>金 額</v>
          </cell>
        </row>
        <row r="664">
          <cell r="G664">
            <v>0</v>
          </cell>
        </row>
        <row r="666">
          <cell r="G666" t="str">
            <v>（外部）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</row>
        <row r="667">
          <cell r="I667" t="str">
            <v>ｽﾃﾝﾚｽ</v>
          </cell>
        </row>
        <row r="668">
          <cell r="G668" t="str">
            <v>玄関靴ふきﾏｯﾄ</v>
          </cell>
          <cell r="H668" t="str">
            <v>600X900</v>
          </cell>
          <cell r="I668" t="str">
            <v>600X900</v>
          </cell>
          <cell r="J668">
            <v>9</v>
          </cell>
          <cell r="K668">
            <v>9</v>
          </cell>
          <cell r="L668" t="str">
            <v>枚</v>
          </cell>
          <cell r="M668">
            <v>61100</v>
          </cell>
          <cell r="N668">
            <v>549900</v>
          </cell>
          <cell r="O668" t="str">
            <v>代価表</v>
          </cell>
          <cell r="P668" t="str">
            <v>金属-10</v>
          </cell>
          <cell r="Q668">
            <v>9</v>
          </cell>
          <cell r="R668" t="str">
            <v>雑集計より</v>
          </cell>
          <cell r="S668">
            <v>9</v>
          </cell>
          <cell r="T668">
            <v>9</v>
          </cell>
          <cell r="U668" t="str">
            <v>枚</v>
          </cell>
          <cell r="V668">
            <v>61100</v>
          </cell>
          <cell r="W668">
            <v>549900</v>
          </cell>
          <cell r="X668" t="str">
            <v>代価表</v>
          </cell>
          <cell r="Y668" t="str">
            <v>代価表</v>
          </cell>
          <cell r="Z668" t="str">
            <v>金属-10</v>
          </cell>
          <cell r="AA668">
            <v>9</v>
          </cell>
          <cell r="AB668">
            <v>549900</v>
          </cell>
          <cell r="AC668">
            <v>0</v>
          </cell>
          <cell r="AD668">
            <v>0</v>
          </cell>
        </row>
        <row r="670">
          <cell r="G670" t="str">
            <v>EXP.J金物</v>
          </cell>
          <cell r="H670" t="str">
            <v>屋根+屋根</v>
          </cell>
          <cell r="I670" t="str">
            <v>屋根+屋根</v>
          </cell>
          <cell r="J670">
            <v>18.23</v>
          </cell>
          <cell r="K670">
            <v>18.2</v>
          </cell>
          <cell r="L670" t="str">
            <v>ｍ</v>
          </cell>
          <cell r="M670">
            <v>58900</v>
          </cell>
          <cell r="N670">
            <v>1071980</v>
          </cell>
          <cell r="O670" t="str">
            <v>見積単価</v>
          </cell>
          <cell r="P670">
            <v>18.2</v>
          </cell>
          <cell r="Q670">
            <v>1071980</v>
          </cell>
          <cell r="R670" t="str">
            <v>EXP.J集計より</v>
          </cell>
          <cell r="S670">
            <v>18.23</v>
          </cell>
          <cell r="T670">
            <v>18.2</v>
          </cell>
          <cell r="U670" t="str">
            <v>ｍ</v>
          </cell>
          <cell r="V670">
            <v>58900</v>
          </cell>
          <cell r="W670">
            <v>1071980</v>
          </cell>
          <cell r="X670" t="str">
            <v>見積単価</v>
          </cell>
          <cell r="Y670" t="str">
            <v>見積単価</v>
          </cell>
          <cell r="Z670">
            <v>1071980</v>
          </cell>
          <cell r="AA670">
            <v>18.2</v>
          </cell>
          <cell r="AB670">
            <v>1071980</v>
          </cell>
          <cell r="AC670">
            <v>0</v>
          </cell>
          <cell r="AD670">
            <v>0</v>
          </cell>
        </row>
        <row r="672">
          <cell r="G672" t="str">
            <v>EXP.J金物</v>
          </cell>
          <cell r="H672" t="str">
            <v>屋根+外壁</v>
          </cell>
          <cell r="I672" t="str">
            <v>屋根+外壁</v>
          </cell>
          <cell r="J672">
            <v>3.46</v>
          </cell>
          <cell r="K672">
            <v>3.5</v>
          </cell>
          <cell r="L672" t="str">
            <v>ｍ</v>
          </cell>
          <cell r="M672">
            <v>44700</v>
          </cell>
          <cell r="N672">
            <v>156450</v>
          </cell>
          <cell r="O672" t="str">
            <v>見積単価</v>
          </cell>
          <cell r="P672">
            <v>3.5</v>
          </cell>
          <cell r="Q672">
            <v>156450</v>
          </cell>
          <cell r="R672" t="str">
            <v>EXP.J集計より</v>
          </cell>
          <cell r="S672">
            <v>3.46</v>
          </cell>
          <cell r="T672">
            <v>3.5</v>
          </cell>
          <cell r="U672" t="str">
            <v>ｍ</v>
          </cell>
          <cell r="V672">
            <v>44700</v>
          </cell>
          <cell r="W672">
            <v>156450</v>
          </cell>
          <cell r="X672" t="str">
            <v>見積単価</v>
          </cell>
          <cell r="Y672" t="str">
            <v>見積単価</v>
          </cell>
          <cell r="Z672">
            <v>156450</v>
          </cell>
          <cell r="AA672">
            <v>3.5</v>
          </cell>
          <cell r="AB672">
            <v>156450</v>
          </cell>
          <cell r="AC672">
            <v>0</v>
          </cell>
          <cell r="AD672">
            <v>0</v>
          </cell>
        </row>
        <row r="674">
          <cell r="G674" t="str">
            <v>EXP.J金物</v>
          </cell>
          <cell r="H674" t="str">
            <v>外壁+外壁</v>
          </cell>
          <cell r="I674" t="str">
            <v>外壁+外壁</v>
          </cell>
          <cell r="J674">
            <v>48.54</v>
          </cell>
          <cell r="K674">
            <v>48.5</v>
          </cell>
          <cell r="L674" t="str">
            <v>ｍ</v>
          </cell>
          <cell r="M674">
            <v>24000</v>
          </cell>
          <cell r="N674">
            <v>1164000</v>
          </cell>
          <cell r="O674" t="str">
            <v>見積単価</v>
          </cell>
          <cell r="P674">
            <v>48.5</v>
          </cell>
          <cell r="Q674">
            <v>1164000</v>
          </cell>
          <cell r="R674" t="str">
            <v>EXP.J集計より</v>
          </cell>
          <cell r="S674">
            <v>48.54</v>
          </cell>
          <cell r="T674">
            <v>48.5</v>
          </cell>
          <cell r="U674" t="str">
            <v>ｍ</v>
          </cell>
          <cell r="V674">
            <v>24000</v>
          </cell>
          <cell r="W674">
            <v>1164000</v>
          </cell>
          <cell r="X674" t="str">
            <v>見積単価</v>
          </cell>
          <cell r="Y674" t="str">
            <v>見積単価</v>
          </cell>
          <cell r="Z674">
            <v>1164000</v>
          </cell>
          <cell r="AA674">
            <v>48.5</v>
          </cell>
          <cell r="AB674">
            <v>1164000</v>
          </cell>
          <cell r="AC674">
            <v>0</v>
          </cell>
          <cell r="AD674">
            <v>0</v>
          </cell>
        </row>
        <row r="676">
          <cell r="G676" t="str">
            <v>EXP.J金物</v>
          </cell>
          <cell r="H676" t="str">
            <v>外壁ｺｰﾅｰ</v>
          </cell>
          <cell r="I676" t="str">
            <v>外壁ｺｰﾅｰ</v>
          </cell>
          <cell r="J676">
            <v>30.18</v>
          </cell>
          <cell r="K676">
            <v>30.2</v>
          </cell>
          <cell r="L676" t="str">
            <v>ｍ</v>
          </cell>
          <cell r="M676">
            <v>23000</v>
          </cell>
          <cell r="N676">
            <v>694600</v>
          </cell>
          <cell r="O676" t="str">
            <v>見積単価</v>
          </cell>
          <cell r="P676">
            <v>30.2</v>
          </cell>
          <cell r="Q676">
            <v>694600</v>
          </cell>
          <cell r="R676" t="str">
            <v>EXP.J集計より</v>
          </cell>
          <cell r="S676">
            <v>30.18</v>
          </cell>
          <cell r="T676">
            <v>30.2</v>
          </cell>
          <cell r="U676" t="str">
            <v>ｍ</v>
          </cell>
          <cell r="V676">
            <v>23000</v>
          </cell>
          <cell r="W676">
            <v>694600</v>
          </cell>
          <cell r="X676" t="str">
            <v>見積単価</v>
          </cell>
          <cell r="Y676" t="str">
            <v>見積単価</v>
          </cell>
          <cell r="Z676">
            <v>694600</v>
          </cell>
          <cell r="AA676">
            <v>30.2</v>
          </cell>
          <cell r="AB676">
            <v>694600</v>
          </cell>
          <cell r="AC676">
            <v>0</v>
          </cell>
          <cell r="AD676">
            <v>0</v>
          </cell>
        </row>
        <row r="678">
          <cell r="G678" t="str">
            <v>ﾙｰﾌﾄﾞﾚﾝ</v>
          </cell>
          <cell r="H678" t="str">
            <v>VP75　縦</v>
          </cell>
          <cell r="I678" t="str">
            <v>VP75　縦</v>
          </cell>
          <cell r="J678">
            <v>11</v>
          </cell>
          <cell r="K678">
            <v>11</v>
          </cell>
          <cell r="L678" t="str">
            <v>ヶ所</v>
          </cell>
          <cell r="M678">
            <v>7890</v>
          </cell>
          <cell r="N678">
            <v>86790</v>
          </cell>
          <cell r="O678" t="str">
            <v>代価表</v>
          </cell>
          <cell r="P678" t="str">
            <v>金属-01</v>
          </cell>
          <cell r="Q678">
            <v>11</v>
          </cell>
          <cell r="R678" t="str">
            <v>雑集計より</v>
          </cell>
          <cell r="S678">
            <v>11</v>
          </cell>
          <cell r="T678">
            <v>11</v>
          </cell>
          <cell r="U678" t="str">
            <v>ヶ所</v>
          </cell>
          <cell r="V678">
            <v>7890</v>
          </cell>
          <cell r="W678">
            <v>86790</v>
          </cell>
          <cell r="X678" t="str">
            <v>代価表</v>
          </cell>
          <cell r="Y678" t="str">
            <v>代価表</v>
          </cell>
          <cell r="Z678" t="str">
            <v>金属-01</v>
          </cell>
          <cell r="AA678">
            <v>11</v>
          </cell>
          <cell r="AB678">
            <v>86790</v>
          </cell>
          <cell r="AC678">
            <v>0</v>
          </cell>
          <cell r="AD678">
            <v>0</v>
          </cell>
        </row>
        <row r="680">
          <cell r="G680" t="str">
            <v>ﾙｰﾌﾄﾞﾚﾝ</v>
          </cell>
          <cell r="H680" t="str">
            <v>VP75　横引</v>
          </cell>
          <cell r="I680" t="str">
            <v>VP75　横引</v>
          </cell>
          <cell r="J680">
            <v>12</v>
          </cell>
          <cell r="K680">
            <v>12</v>
          </cell>
          <cell r="L680" t="str">
            <v>ヶ所</v>
          </cell>
          <cell r="M680">
            <v>10340</v>
          </cell>
          <cell r="N680">
            <v>124080</v>
          </cell>
          <cell r="O680" t="str">
            <v>代価表</v>
          </cell>
          <cell r="P680" t="str">
            <v>金属-02</v>
          </cell>
          <cell r="Q680">
            <v>12</v>
          </cell>
          <cell r="R680" t="str">
            <v>雑集計より</v>
          </cell>
          <cell r="S680">
            <v>12</v>
          </cell>
          <cell r="T680">
            <v>12</v>
          </cell>
          <cell r="U680" t="str">
            <v>ヶ所</v>
          </cell>
          <cell r="V680">
            <v>10340</v>
          </cell>
          <cell r="W680">
            <v>124080</v>
          </cell>
          <cell r="X680" t="str">
            <v>代価表</v>
          </cell>
          <cell r="Y680" t="str">
            <v>代価表</v>
          </cell>
          <cell r="Z680" t="str">
            <v>金属-02</v>
          </cell>
          <cell r="AA680">
            <v>12</v>
          </cell>
          <cell r="AB680">
            <v>124080</v>
          </cell>
          <cell r="AC680">
            <v>0</v>
          </cell>
          <cell r="AD680">
            <v>0</v>
          </cell>
        </row>
        <row r="682">
          <cell r="G682" t="str">
            <v>ﾙｰﾌﾄﾞﾚﾝ</v>
          </cell>
          <cell r="H682" t="str">
            <v>VP75　中継</v>
          </cell>
          <cell r="I682" t="str">
            <v>VP75　中継</v>
          </cell>
          <cell r="J682">
            <v>21</v>
          </cell>
          <cell r="K682">
            <v>21</v>
          </cell>
          <cell r="L682" t="str">
            <v>ヶ所</v>
          </cell>
          <cell r="M682">
            <v>7990</v>
          </cell>
          <cell r="N682">
            <v>167790</v>
          </cell>
          <cell r="O682" t="str">
            <v>代価表</v>
          </cell>
          <cell r="P682" t="str">
            <v>金属-03</v>
          </cell>
          <cell r="Q682">
            <v>21</v>
          </cell>
          <cell r="R682" t="str">
            <v>雑集計より</v>
          </cell>
          <cell r="S682">
            <v>21</v>
          </cell>
          <cell r="T682">
            <v>21</v>
          </cell>
          <cell r="U682" t="str">
            <v>ヶ所</v>
          </cell>
          <cell r="V682">
            <v>7990</v>
          </cell>
          <cell r="W682">
            <v>167790</v>
          </cell>
          <cell r="X682" t="str">
            <v>代価表</v>
          </cell>
          <cell r="Y682" t="str">
            <v>代価表</v>
          </cell>
          <cell r="Z682" t="str">
            <v>金属-03</v>
          </cell>
          <cell r="AA682">
            <v>21</v>
          </cell>
          <cell r="AB682">
            <v>167790</v>
          </cell>
          <cell r="AC682">
            <v>0</v>
          </cell>
          <cell r="AD682">
            <v>0</v>
          </cell>
        </row>
        <row r="684">
          <cell r="G684" t="str">
            <v>ﾙｰﾌﾄﾞﾚﾝ</v>
          </cell>
          <cell r="H684" t="str">
            <v>VP100　縦</v>
          </cell>
          <cell r="I684" t="str">
            <v>VP100　縦</v>
          </cell>
          <cell r="J684">
            <v>1</v>
          </cell>
          <cell r="K684">
            <v>1</v>
          </cell>
          <cell r="L684" t="str">
            <v>ヶ所</v>
          </cell>
          <cell r="M684">
            <v>9140</v>
          </cell>
          <cell r="N684">
            <v>9140</v>
          </cell>
          <cell r="O684" t="str">
            <v>代価表</v>
          </cell>
          <cell r="P684" t="str">
            <v>金属-04</v>
          </cell>
          <cell r="Q684">
            <v>1</v>
          </cell>
          <cell r="R684" t="str">
            <v>雑集計より</v>
          </cell>
          <cell r="S684">
            <v>1</v>
          </cell>
          <cell r="T684">
            <v>1</v>
          </cell>
          <cell r="U684" t="str">
            <v>ヶ所</v>
          </cell>
          <cell r="V684">
            <v>9140</v>
          </cell>
          <cell r="W684">
            <v>9140</v>
          </cell>
          <cell r="X684" t="str">
            <v>代価表</v>
          </cell>
          <cell r="Y684" t="str">
            <v>代価表</v>
          </cell>
          <cell r="Z684" t="str">
            <v>金属-04</v>
          </cell>
          <cell r="AA684">
            <v>1</v>
          </cell>
          <cell r="AB684">
            <v>9140</v>
          </cell>
          <cell r="AC684">
            <v>0</v>
          </cell>
          <cell r="AD684">
            <v>0</v>
          </cell>
        </row>
        <row r="686">
          <cell r="G686" t="str">
            <v>ﾙｰﾌﾄﾞﾚﾝ</v>
          </cell>
          <cell r="H686" t="str">
            <v>VP150　縦</v>
          </cell>
          <cell r="I686" t="str">
            <v>VP150　縦</v>
          </cell>
          <cell r="J686">
            <v>2</v>
          </cell>
          <cell r="K686">
            <v>2</v>
          </cell>
          <cell r="L686" t="str">
            <v>ヶ所</v>
          </cell>
          <cell r="M686">
            <v>14690</v>
          </cell>
          <cell r="N686">
            <v>29380</v>
          </cell>
          <cell r="O686" t="str">
            <v>代価表</v>
          </cell>
          <cell r="P686" t="str">
            <v>金属-05</v>
          </cell>
          <cell r="Q686">
            <v>2</v>
          </cell>
          <cell r="R686" t="str">
            <v>雑集計より</v>
          </cell>
          <cell r="S686">
            <v>2</v>
          </cell>
          <cell r="T686">
            <v>2</v>
          </cell>
          <cell r="U686" t="str">
            <v>ヶ所</v>
          </cell>
          <cell r="V686">
            <v>14690</v>
          </cell>
          <cell r="W686">
            <v>29380</v>
          </cell>
          <cell r="X686" t="str">
            <v>代価表</v>
          </cell>
          <cell r="Y686" t="str">
            <v>代価表</v>
          </cell>
          <cell r="Z686" t="str">
            <v>金属-05</v>
          </cell>
          <cell r="AA686">
            <v>2</v>
          </cell>
          <cell r="AB686">
            <v>29380</v>
          </cell>
          <cell r="AC686">
            <v>0</v>
          </cell>
          <cell r="AD686">
            <v>0</v>
          </cell>
        </row>
        <row r="688">
          <cell r="G688" t="str">
            <v>たて樋</v>
          </cell>
          <cell r="H688" t="str">
            <v>VP75</v>
          </cell>
          <cell r="I688" t="str">
            <v>VP75</v>
          </cell>
          <cell r="J688" t="str">
            <v>雑集計より</v>
          </cell>
          <cell r="K688" t="str">
            <v>OP仕上</v>
          </cell>
          <cell r="L688">
            <v>190</v>
          </cell>
          <cell r="M688" t="str">
            <v>ｍ</v>
          </cell>
          <cell r="N688">
            <v>5130</v>
          </cell>
          <cell r="O688">
            <v>974700</v>
          </cell>
          <cell r="P688" t="str">
            <v>代価表</v>
          </cell>
          <cell r="Q688" t="str">
            <v>金属-06</v>
          </cell>
          <cell r="R688" t="str">
            <v>雑集計より</v>
          </cell>
          <cell r="S688">
            <v>190.4</v>
          </cell>
          <cell r="T688">
            <v>190</v>
          </cell>
          <cell r="U688" t="str">
            <v>ｍ</v>
          </cell>
          <cell r="V688">
            <v>5130</v>
          </cell>
          <cell r="W688">
            <v>974700</v>
          </cell>
          <cell r="X688" t="str">
            <v>代価表</v>
          </cell>
          <cell r="Y688" t="str">
            <v>代価表</v>
          </cell>
          <cell r="Z688" t="str">
            <v>金属-06</v>
          </cell>
          <cell r="AA688">
            <v>190</v>
          </cell>
          <cell r="AB688">
            <v>974700</v>
          </cell>
          <cell r="AC688">
            <v>0</v>
          </cell>
          <cell r="AD688">
            <v>0</v>
          </cell>
        </row>
        <row r="690">
          <cell r="G690" t="str">
            <v>たて樋</v>
          </cell>
          <cell r="H690" t="str">
            <v>VP100</v>
          </cell>
          <cell r="I690" t="str">
            <v>VP100</v>
          </cell>
          <cell r="J690" t="str">
            <v>雑集計より</v>
          </cell>
          <cell r="K690" t="str">
            <v>OP仕上</v>
          </cell>
          <cell r="L690">
            <v>4</v>
          </cell>
          <cell r="M690" t="str">
            <v>ｍ</v>
          </cell>
          <cell r="N690">
            <v>6720</v>
          </cell>
          <cell r="O690">
            <v>26880</v>
          </cell>
          <cell r="P690" t="str">
            <v>代価表</v>
          </cell>
          <cell r="Q690" t="str">
            <v>金属-07</v>
          </cell>
          <cell r="R690" t="str">
            <v>雑集計より</v>
          </cell>
          <cell r="S690">
            <v>4</v>
          </cell>
          <cell r="T690">
            <v>4</v>
          </cell>
          <cell r="U690" t="str">
            <v>ｍ</v>
          </cell>
          <cell r="V690">
            <v>6720</v>
          </cell>
          <cell r="W690">
            <v>26880</v>
          </cell>
          <cell r="X690" t="str">
            <v>代価表</v>
          </cell>
          <cell r="Y690" t="str">
            <v>代価表</v>
          </cell>
          <cell r="Z690" t="str">
            <v>金属-07</v>
          </cell>
          <cell r="AA690">
            <v>4</v>
          </cell>
          <cell r="AB690">
            <v>26880</v>
          </cell>
          <cell r="AC690">
            <v>0</v>
          </cell>
          <cell r="AD690">
            <v>0</v>
          </cell>
        </row>
        <row r="692">
          <cell r="G692" t="str">
            <v>たて樋</v>
          </cell>
          <cell r="H692" t="str">
            <v>VP150</v>
          </cell>
          <cell r="I692" t="str">
            <v>VP150</v>
          </cell>
          <cell r="J692" t="str">
            <v>雑集計より</v>
          </cell>
          <cell r="K692" t="str">
            <v>OP仕上</v>
          </cell>
          <cell r="L692">
            <v>43.6</v>
          </cell>
          <cell r="M692" t="str">
            <v>ｍ</v>
          </cell>
          <cell r="N692">
            <v>17500</v>
          </cell>
          <cell r="O692">
            <v>763000</v>
          </cell>
          <cell r="P692" t="str">
            <v>代価表</v>
          </cell>
          <cell r="Q692" t="str">
            <v>金属-08</v>
          </cell>
          <cell r="R692" t="str">
            <v>雑集計より</v>
          </cell>
          <cell r="S692">
            <v>43.6</v>
          </cell>
          <cell r="T692">
            <v>43.6</v>
          </cell>
          <cell r="U692" t="str">
            <v>ｍ</v>
          </cell>
          <cell r="V692">
            <v>17500</v>
          </cell>
          <cell r="W692">
            <v>763000</v>
          </cell>
          <cell r="X692" t="str">
            <v>代価表</v>
          </cell>
          <cell r="Y692" t="str">
            <v>代価表</v>
          </cell>
          <cell r="Z692" t="str">
            <v>金属-08</v>
          </cell>
          <cell r="AA692">
            <v>43.6</v>
          </cell>
          <cell r="AB692">
            <v>763000</v>
          </cell>
          <cell r="AC692">
            <v>0</v>
          </cell>
          <cell r="AD692">
            <v>0</v>
          </cell>
        </row>
        <row r="694">
          <cell r="G694" t="str">
            <v>階段手すりＤ</v>
          </cell>
          <cell r="H694" t="str">
            <v>H=1,150</v>
          </cell>
          <cell r="I694" t="str">
            <v>H=1,150</v>
          </cell>
          <cell r="J694">
            <v>23.12</v>
          </cell>
          <cell r="K694">
            <v>23.1</v>
          </cell>
          <cell r="L694" t="str">
            <v>ｍ</v>
          </cell>
          <cell r="M694">
            <v>40000</v>
          </cell>
          <cell r="N694">
            <v>924000</v>
          </cell>
          <cell r="O694" t="str">
            <v>見積単価</v>
          </cell>
          <cell r="P694">
            <v>23.1</v>
          </cell>
          <cell r="Q694">
            <v>924000</v>
          </cell>
          <cell r="R694" t="str">
            <v>雑集計より</v>
          </cell>
          <cell r="S694">
            <v>23.12</v>
          </cell>
          <cell r="T694">
            <v>23.1</v>
          </cell>
          <cell r="U694" t="str">
            <v>ｍ</v>
          </cell>
          <cell r="V694">
            <v>40000</v>
          </cell>
          <cell r="W694">
            <v>924000</v>
          </cell>
          <cell r="X694" t="str">
            <v>見積単価</v>
          </cell>
          <cell r="Y694" t="str">
            <v>見積単価</v>
          </cell>
          <cell r="Z694">
            <v>924000</v>
          </cell>
          <cell r="AA694">
            <v>23.1</v>
          </cell>
          <cell r="AB694">
            <v>924000</v>
          </cell>
          <cell r="AC694">
            <v>0</v>
          </cell>
          <cell r="AD694">
            <v>0</v>
          </cell>
        </row>
        <row r="696">
          <cell r="G696" t="str">
            <v>階段手すりＥ</v>
          </cell>
          <cell r="H696" t="str">
            <v>H=1,150</v>
          </cell>
          <cell r="I696" t="str">
            <v>H=1,150</v>
          </cell>
          <cell r="J696">
            <v>58.73</v>
          </cell>
          <cell r="K696">
            <v>58.7</v>
          </cell>
          <cell r="L696" t="str">
            <v>ｍ</v>
          </cell>
          <cell r="M696">
            <v>38000</v>
          </cell>
          <cell r="N696">
            <v>2230600</v>
          </cell>
          <cell r="O696" t="str">
            <v>見積単価</v>
          </cell>
          <cell r="P696">
            <v>58.7</v>
          </cell>
          <cell r="Q696">
            <v>2230600</v>
          </cell>
          <cell r="R696" t="str">
            <v>雑集計より</v>
          </cell>
          <cell r="S696">
            <v>58.73</v>
          </cell>
          <cell r="T696">
            <v>58.7</v>
          </cell>
          <cell r="U696" t="str">
            <v>ｍ</v>
          </cell>
          <cell r="V696">
            <v>38000</v>
          </cell>
          <cell r="W696">
            <v>2230600</v>
          </cell>
          <cell r="X696" t="str">
            <v>見積単価</v>
          </cell>
          <cell r="Y696" t="str">
            <v>見積単価</v>
          </cell>
          <cell r="Z696">
            <v>2230600</v>
          </cell>
          <cell r="AA696">
            <v>58.7</v>
          </cell>
          <cell r="AB696">
            <v>2230600</v>
          </cell>
          <cell r="AC696">
            <v>0</v>
          </cell>
          <cell r="AD696">
            <v>0</v>
          </cell>
        </row>
        <row r="698">
          <cell r="G698" t="str">
            <v>ﾍﾞﾗﾝﾀﾞ手すりＦ</v>
          </cell>
          <cell r="H698" t="str">
            <v>H=1,400</v>
          </cell>
          <cell r="I698" t="str">
            <v>H=1,400</v>
          </cell>
          <cell r="J698">
            <v>70.72</v>
          </cell>
          <cell r="K698">
            <v>70.7</v>
          </cell>
          <cell r="L698" t="str">
            <v>ｍ</v>
          </cell>
          <cell r="M698">
            <v>38000</v>
          </cell>
          <cell r="N698">
            <v>2686600</v>
          </cell>
          <cell r="O698" t="str">
            <v>見積単価</v>
          </cell>
          <cell r="P698">
            <v>70.7</v>
          </cell>
          <cell r="Q698">
            <v>2686600</v>
          </cell>
          <cell r="R698" t="str">
            <v>雑集計より</v>
          </cell>
          <cell r="S698">
            <v>70.72</v>
          </cell>
          <cell r="T698">
            <v>70.7</v>
          </cell>
          <cell r="U698" t="str">
            <v>ｍ</v>
          </cell>
          <cell r="V698">
            <v>38000</v>
          </cell>
          <cell r="W698">
            <v>2686600</v>
          </cell>
          <cell r="X698" t="str">
            <v>見積単価</v>
          </cell>
          <cell r="Y698" t="str">
            <v>見積単価</v>
          </cell>
          <cell r="Z698">
            <v>2686600</v>
          </cell>
          <cell r="AA698">
            <v>70.7</v>
          </cell>
          <cell r="AB698">
            <v>2686600</v>
          </cell>
          <cell r="AC698">
            <v>0</v>
          </cell>
          <cell r="AD698">
            <v>0</v>
          </cell>
        </row>
        <row r="700"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AD700">
            <v>0</v>
          </cell>
        </row>
        <row r="701">
          <cell r="AE701" t="str">
            <v>那覇市教育委員会</v>
          </cell>
          <cell r="AF701" t="str">
            <v>頁18</v>
          </cell>
        </row>
        <row r="702">
          <cell r="P702">
            <v>0</v>
          </cell>
          <cell r="Q702" t="str">
            <v>数　量　集　計　表</v>
          </cell>
          <cell r="R702" t="str">
            <v>数　量　集　計　表</v>
          </cell>
          <cell r="S702" t="str">
            <v xml:space="preserve"> 訳</v>
          </cell>
          <cell r="T702" t="str">
            <v>内</v>
          </cell>
          <cell r="U702" t="str">
            <v>頁19</v>
          </cell>
          <cell r="V702" t="str">
            <v xml:space="preserve"> 訳</v>
          </cell>
          <cell r="W702" t="str">
            <v>書</v>
          </cell>
          <cell r="X702" t="str">
            <v>頁19</v>
          </cell>
          <cell r="Y702" t="str">
            <v>頁19</v>
          </cell>
          <cell r="Z702" t="str">
            <v>頁19</v>
          </cell>
          <cell r="AA702" t="str">
            <v>頁19</v>
          </cell>
          <cell r="AB702" t="str">
            <v>頁19</v>
          </cell>
          <cell r="AC702" t="str">
            <v>頁19</v>
          </cell>
          <cell r="AD702" t="str">
            <v>頁19</v>
          </cell>
          <cell r="AF702" t="str">
            <v>頁19</v>
          </cell>
        </row>
        <row r="704">
          <cell r="T704">
            <v>0</v>
          </cell>
          <cell r="U704" t="str">
            <v>宇栄原小学校（1工区建築）</v>
          </cell>
          <cell r="V704" t="str">
            <v>P-16/42</v>
          </cell>
          <cell r="W704" t="str">
            <v>宇栄原小学校（1工区建築）</v>
          </cell>
          <cell r="X704" t="str">
            <v>P-16/42</v>
          </cell>
          <cell r="Y704" t="str">
            <v>宇栄原小学校（1工区建築）</v>
          </cell>
          <cell r="Z704" t="str">
            <v>P-16/42</v>
          </cell>
          <cell r="AA704" t="str">
            <v>宇栄原小学校（1工区建築）</v>
          </cell>
          <cell r="AB704" t="str">
            <v>P-16/42</v>
          </cell>
          <cell r="AC704" t="str">
            <v>宇栄原小学校（1工区建築）</v>
          </cell>
          <cell r="AD704" t="str">
            <v>P-16/42</v>
          </cell>
          <cell r="AE704" t="str">
            <v>P-16/42</v>
          </cell>
        </row>
        <row r="706">
          <cell r="G706" t="str">
            <v>　　　　　　　　　　工　事　別</v>
          </cell>
          <cell r="H706" t="str">
            <v>計</v>
          </cell>
          <cell r="I706" t="str">
            <v>　実　施　工　事　費</v>
          </cell>
          <cell r="J706" t="str">
            <v>　　 対 象 経 費</v>
          </cell>
          <cell r="K706" t="str">
            <v>　　対 象 外 経 費</v>
          </cell>
          <cell r="L706" t="str">
            <v>計</v>
          </cell>
          <cell r="M706" t="str">
            <v>　実　施　工　事　費</v>
          </cell>
          <cell r="N706" t="str">
            <v>　　 対 象 経 費</v>
          </cell>
          <cell r="O706" t="str">
            <v>　　対 象 外 経 費</v>
          </cell>
          <cell r="P706" t="str">
            <v>計</v>
          </cell>
          <cell r="Q706" t="str">
            <v>　実　施　工　事　費</v>
          </cell>
          <cell r="R706" t="str">
            <v>　　 対 象 経 費</v>
          </cell>
          <cell r="S706" t="str">
            <v>計</v>
          </cell>
          <cell r="T706" t="str">
            <v>　実　施　工　事　費</v>
          </cell>
          <cell r="U706" t="str">
            <v>　　 対 象 経 費</v>
          </cell>
          <cell r="V706" t="str">
            <v>　実　施　工　事　費</v>
          </cell>
          <cell r="W706" t="str">
            <v>　　 対 象 経 費</v>
          </cell>
          <cell r="X706" t="str">
            <v>　　対 象 外 経 費</v>
          </cell>
          <cell r="Y706" t="str">
            <v>　　 対 象 経 費</v>
          </cell>
          <cell r="Z706" t="str">
            <v>　　対 象 外 経 費</v>
          </cell>
          <cell r="AA706" t="str">
            <v>　　 対 象 経 費</v>
          </cell>
          <cell r="AB706" t="str">
            <v>　　対 象 外 経 費</v>
          </cell>
          <cell r="AC706" t="str">
            <v>　　対 象 外 経 費</v>
          </cell>
        </row>
        <row r="708">
          <cell r="E708" t="str">
            <v>No</v>
          </cell>
          <cell r="F708" t="str">
            <v>名 称</v>
          </cell>
          <cell r="G708" t="str">
            <v>名 称</v>
          </cell>
          <cell r="H708" t="str">
            <v>頁</v>
          </cell>
          <cell r="I708" t="str">
            <v>参　照</v>
          </cell>
          <cell r="J708" t="str">
            <v>計算値</v>
          </cell>
          <cell r="K708" t="str">
            <v xml:space="preserve"> 　規 格</v>
          </cell>
          <cell r="L708" t="str">
            <v>単 位</v>
          </cell>
          <cell r="M708" t="str">
            <v>単 価</v>
          </cell>
          <cell r="N708" t="str">
            <v>金 額</v>
          </cell>
          <cell r="O708" t="str">
            <v xml:space="preserve">   　 備 考</v>
          </cell>
          <cell r="P708" t="str">
            <v>頁</v>
          </cell>
          <cell r="Q708" t="str">
            <v>金 額</v>
          </cell>
          <cell r="R708" t="str">
            <v>参　照</v>
          </cell>
          <cell r="S708" t="str">
            <v>計算値</v>
          </cell>
          <cell r="T708" t="str">
            <v>数 量</v>
          </cell>
          <cell r="U708" t="str">
            <v>単 位</v>
          </cell>
          <cell r="V708" t="str">
            <v>単 価</v>
          </cell>
          <cell r="W708" t="str">
            <v>金 額</v>
          </cell>
          <cell r="X708" t="str">
            <v xml:space="preserve">   　 備 考</v>
          </cell>
          <cell r="Y708" t="str">
            <v xml:space="preserve">   　 備 考</v>
          </cell>
          <cell r="Z708" t="str">
            <v>金 額</v>
          </cell>
          <cell r="AA708" t="str">
            <v>数 量</v>
          </cell>
          <cell r="AB708" t="str">
            <v>金 額</v>
          </cell>
          <cell r="AC708" t="str">
            <v>数 量</v>
          </cell>
          <cell r="AD708" t="str">
            <v>金 額</v>
          </cell>
        </row>
        <row r="710">
          <cell r="G710">
            <v>0</v>
          </cell>
        </row>
        <row r="712">
          <cell r="G712" t="str">
            <v>ﾍﾞﾗﾝﾀﾞ手すりＧ</v>
          </cell>
          <cell r="H712" t="str">
            <v>H=900</v>
          </cell>
          <cell r="I712" t="str">
            <v>H=900</v>
          </cell>
          <cell r="J712">
            <v>44.32</v>
          </cell>
          <cell r="K712">
            <v>44.3</v>
          </cell>
          <cell r="L712" t="str">
            <v>ｍ</v>
          </cell>
          <cell r="M712">
            <v>36000</v>
          </cell>
          <cell r="N712">
            <v>1594800</v>
          </cell>
          <cell r="O712" t="str">
            <v>見積単価</v>
          </cell>
          <cell r="P712">
            <v>44.3</v>
          </cell>
          <cell r="Q712">
            <v>1594800</v>
          </cell>
          <cell r="R712" t="str">
            <v>雑集計より</v>
          </cell>
          <cell r="S712">
            <v>44.32</v>
          </cell>
          <cell r="T712">
            <v>44.3</v>
          </cell>
          <cell r="U712" t="str">
            <v>ｍ</v>
          </cell>
          <cell r="V712">
            <v>36000</v>
          </cell>
          <cell r="W712">
            <v>1594800</v>
          </cell>
          <cell r="X712" t="str">
            <v>見積単価</v>
          </cell>
          <cell r="Y712" t="str">
            <v>見積単価</v>
          </cell>
          <cell r="Z712">
            <v>1594800</v>
          </cell>
          <cell r="AA712">
            <v>44.3</v>
          </cell>
          <cell r="AB712">
            <v>1594800</v>
          </cell>
          <cell r="AC712">
            <v>0</v>
          </cell>
          <cell r="AD712">
            <v>0</v>
          </cell>
        </row>
        <row r="714">
          <cell r="G714" t="str">
            <v>ｽﾃﾝﾚｽﾀﾗｯﾌﾟ</v>
          </cell>
          <cell r="H714" t="str">
            <v>φ19</v>
          </cell>
          <cell r="I714" t="str">
            <v>φ19</v>
          </cell>
          <cell r="J714" t="str">
            <v>AB303XH250</v>
          </cell>
          <cell r="K714">
            <v>21</v>
          </cell>
          <cell r="L714">
            <v>21</v>
          </cell>
          <cell r="M714" t="str">
            <v>段</v>
          </cell>
          <cell r="N714">
            <v>4560</v>
          </cell>
          <cell r="O714">
            <v>95760</v>
          </cell>
          <cell r="P714" t="str">
            <v>代価表</v>
          </cell>
          <cell r="Q714" t="str">
            <v>金属-09</v>
          </cell>
          <cell r="R714" t="str">
            <v>雑集計より</v>
          </cell>
          <cell r="S714">
            <v>21</v>
          </cell>
          <cell r="T714">
            <v>21</v>
          </cell>
          <cell r="U714" t="str">
            <v>段</v>
          </cell>
          <cell r="V714">
            <v>4560</v>
          </cell>
          <cell r="W714">
            <v>95760</v>
          </cell>
          <cell r="X714" t="str">
            <v>代価表</v>
          </cell>
          <cell r="Y714" t="str">
            <v>代価表</v>
          </cell>
          <cell r="Z714" t="str">
            <v>金属-09</v>
          </cell>
          <cell r="AA714">
            <v>21</v>
          </cell>
          <cell r="AB714">
            <v>95760</v>
          </cell>
          <cell r="AC714">
            <v>0</v>
          </cell>
          <cell r="AD714">
            <v>0</v>
          </cell>
        </row>
        <row r="715">
          <cell r="I715" t="str">
            <v>水槽</v>
          </cell>
        </row>
        <row r="716">
          <cell r="G716" t="str">
            <v>ﾏﾝﾎｰﾙｶﾊﾞｰ</v>
          </cell>
          <cell r="H716" t="str">
            <v>φ600</v>
          </cell>
          <cell r="I716" t="str">
            <v>φ600</v>
          </cell>
          <cell r="J716">
            <v>1</v>
          </cell>
          <cell r="K716">
            <v>1</v>
          </cell>
          <cell r="L716" t="str">
            <v>ヶ所</v>
          </cell>
          <cell r="M716">
            <v>48000</v>
          </cell>
          <cell r="N716">
            <v>48000</v>
          </cell>
          <cell r="O716" t="str">
            <v>代価表</v>
          </cell>
          <cell r="P716" t="str">
            <v>金属-11</v>
          </cell>
          <cell r="Q716">
            <v>1</v>
          </cell>
          <cell r="R716" t="str">
            <v>雑集計より</v>
          </cell>
          <cell r="S716">
            <v>1</v>
          </cell>
          <cell r="T716">
            <v>1</v>
          </cell>
          <cell r="U716" t="str">
            <v>ヶ所</v>
          </cell>
          <cell r="V716">
            <v>48000</v>
          </cell>
          <cell r="W716">
            <v>48000</v>
          </cell>
          <cell r="X716" t="str">
            <v>代価表</v>
          </cell>
          <cell r="Y716" t="str">
            <v>代価表</v>
          </cell>
          <cell r="Z716" t="str">
            <v>金属-11</v>
          </cell>
          <cell r="AA716">
            <v>1</v>
          </cell>
          <cell r="AB716">
            <v>48000</v>
          </cell>
          <cell r="AC716">
            <v>0</v>
          </cell>
          <cell r="AD716">
            <v>0</v>
          </cell>
        </row>
        <row r="717">
          <cell r="I717" t="str">
            <v>水槽</v>
          </cell>
        </row>
        <row r="718">
          <cell r="G718" t="str">
            <v>ﾏﾝﾎｰﾙｶﾊﾞｰ</v>
          </cell>
          <cell r="H718" t="str">
            <v>750X750</v>
          </cell>
          <cell r="I718" t="str">
            <v>750X750</v>
          </cell>
          <cell r="J718">
            <v>4</v>
          </cell>
          <cell r="K718">
            <v>4</v>
          </cell>
          <cell r="L718" t="str">
            <v>ヶ所</v>
          </cell>
          <cell r="M718">
            <v>195800</v>
          </cell>
          <cell r="N718">
            <v>783200</v>
          </cell>
          <cell r="O718" t="str">
            <v>代価表</v>
          </cell>
          <cell r="P718" t="str">
            <v>金属-12</v>
          </cell>
          <cell r="Q718">
            <v>4</v>
          </cell>
          <cell r="R718" t="str">
            <v>雑集計より</v>
          </cell>
          <cell r="S718">
            <v>4</v>
          </cell>
          <cell r="T718">
            <v>4</v>
          </cell>
          <cell r="U718" t="str">
            <v>ヶ所</v>
          </cell>
          <cell r="V718">
            <v>195800</v>
          </cell>
          <cell r="W718">
            <v>783200</v>
          </cell>
          <cell r="X718" t="str">
            <v>代価表</v>
          </cell>
          <cell r="Y718" t="str">
            <v>代価表</v>
          </cell>
          <cell r="Z718" t="str">
            <v>金属-12</v>
          </cell>
          <cell r="AA718">
            <v>4</v>
          </cell>
          <cell r="AB718">
            <v>783200</v>
          </cell>
          <cell r="AC718">
            <v>0</v>
          </cell>
          <cell r="AD718">
            <v>0</v>
          </cell>
        </row>
        <row r="719">
          <cell r="I719" t="str">
            <v>亜鉛メッキどぶづけ</v>
          </cell>
        </row>
        <row r="720">
          <cell r="G720" t="str">
            <v>ｽﾁｰﾙﾀﾗｯﾌﾟ</v>
          </cell>
          <cell r="H720" t="str">
            <v>H＝5.9m</v>
          </cell>
          <cell r="I720" t="str">
            <v>図面より</v>
          </cell>
          <cell r="J720" t="str">
            <v>H＝5.9m</v>
          </cell>
          <cell r="K720">
            <v>2</v>
          </cell>
          <cell r="L720" t="str">
            <v>式</v>
          </cell>
          <cell r="M720">
            <v>135000</v>
          </cell>
          <cell r="N720">
            <v>270000</v>
          </cell>
          <cell r="O720" t="str">
            <v>ｶﾀﾛｸﾞ</v>
          </cell>
          <cell r="P720">
            <v>2</v>
          </cell>
          <cell r="Q720">
            <v>270000</v>
          </cell>
          <cell r="R720" t="str">
            <v>図面より</v>
          </cell>
          <cell r="S720">
            <v>2</v>
          </cell>
          <cell r="T720">
            <v>2</v>
          </cell>
          <cell r="U720" t="str">
            <v>式</v>
          </cell>
          <cell r="V720">
            <v>135000</v>
          </cell>
          <cell r="W720">
            <v>270000</v>
          </cell>
          <cell r="X720" t="str">
            <v>ｶﾀﾛｸﾞ</v>
          </cell>
          <cell r="Y720" t="str">
            <v>ｶﾀﾛｸﾞ</v>
          </cell>
          <cell r="Z720">
            <v>270000</v>
          </cell>
          <cell r="AA720">
            <v>2</v>
          </cell>
          <cell r="AB720">
            <v>270000</v>
          </cell>
          <cell r="AC720">
            <v>0</v>
          </cell>
          <cell r="AD720">
            <v>0</v>
          </cell>
        </row>
        <row r="722">
          <cell r="G722" t="str">
            <v>ｽﾃﾝﾚｽ丸環</v>
          </cell>
          <cell r="H722" t="str">
            <v>図面より</v>
          </cell>
          <cell r="I722">
            <v>12</v>
          </cell>
          <cell r="J722">
            <v>12</v>
          </cell>
          <cell r="K722" t="str">
            <v>個</v>
          </cell>
          <cell r="L722">
            <v>9910</v>
          </cell>
          <cell r="M722">
            <v>118920</v>
          </cell>
          <cell r="N722" t="str">
            <v>代価表</v>
          </cell>
          <cell r="O722" t="str">
            <v>金属-13</v>
          </cell>
          <cell r="P722">
            <v>12</v>
          </cell>
          <cell r="Q722">
            <v>118920</v>
          </cell>
          <cell r="R722" t="str">
            <v>図面より</v>
          </cell>
          <cell r="S722">
            <v>12</v>
          </cell>
          <cell r="T722">
            <v>12</v>
          </cell>
          <cell r="U722" t="str">
            <v>個</v>
          </cell>
          <cell r="V722">
            <v>9910</v>
          </cell>
          <cell r="W722">
            <v>118920</v>
          </cell>
          <cell r="X722" t="str">
            <v>代価表</v>
          </cell>
          <cell r="Y722" t="str">
            <v>代価表</v>
          </cell>
          <cell r="Z722" t="str">
            <v>金属-13</v>
          </cell>
          <cell r="AA722">
            <v>12</v>
          </cell>
          <cell r="AB722">
            <v>118920</v>
          </cell>
        </row>
        <row r="724">
          <cell r="G724" t="str">
            <v>階段扉</v>
          </cell>
          <cell r="H724" t="str">
            <v>雑集計より</v>
          </cell>
          <cell r="I724">
            <v>1</v>
          </cell>
          <cell r="J724">
            <v>1</v>
          </cell>
          <cell r="K724" t="str">
            <v>ヶ所</v>
          </cell>
          <cell r="L724">
            <v>71000</v>
          </cell>
          <cell r="M724">
            <v>71000</v>
          </cell>
          <cell r="N724" t="str">
            <v>見積単価</v>
          </cell>
          <cell r="O724">
            <v>1</v>
          </cell>
          <cell r="P724">
            <v>71000</v>
          </cell>
          <cell r="Q724">
            <v>0</v>
          </cell>
          <cell r="R724" t="str">
            <v>雑集計より</v>
          </cell>
          <cell r="S724">
            <v>1</v>
          </cell>
          <cell r="T724">
            <v>1</v>
          </cell>
          <cell r="U724" t="str">
            <v>ヶ所</v>
          </cell>
          <cell r="V724">
            <v>71000</v>
          </cell>
          <cell r="W724">
            <v>71000</v>
          </cell>
          <cell r="X724" t="str">
            <v>見積単価</v>
          </cell>
          <cell r="Y724" t="str">
            <v>見積単価</v>
          </cell>
          <cell r="Z724">
            <v>71000</v>
          </cell>
          <cell r="AA724">
            <v>1</v>
          </cell>
          <cell r="AB724">
            <v>71000</v>
          </cell>
          <cell r="AC724">
            <v>0</v>
          </cell>
          <cell r="AD724">
            <v>0</v>
          </cell>
        </row>
        <row r="730">
          <cell r="S730">
            <v>0</v>
          </cell>
          <cell r="T730">
            <v>0</v>
          </cell>
        </row>
        <row r="732"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</row>
        <row r="734">
          <cell r="S734">
            <v>0</v>
          </cell>
          <cell r="T734">
            <v>0</v>
          </cell>
        </row>
        <row r="736">
          <cell r="S736">
            <v>0</v>
          </cell>
          <cell r="T736">
            <v>0</v>
          </cell>
        </row>
        <row r="738">
          <cell r="S738">
            <v>0</v>
          </cell>
          <cell r="T738">
            <v>0</v>
          </cell>
        </row>
        <row r="740">
          <cell r="S740">
            <v>0</v>
          </cell>
          <cell r="T740">
            <v>0</v>
          </cell>
        </row>
        <row r="742">
          <cell r="S742">
            <v>0</v>
          </cell>
          <cell r="T742">
            <v>0</v>
          </cell>
        </row>
        <row r="744">
          <cell r="S744">
            <v>0</v>
          </cell>
          <cell r="T744">
            <v>0</v>
          </cell>
        </row>
        <row r="746">
          <cell r="G746" t="str">
            <v>小 計</v>
          </cell>
          <cell r="H746">
            <v>0</v>
          </cell>
          <cell r="I746">
            <v>34933990</v>
          </cell>
          <cell r="J746">
            <v>34933990</v>
          </cell>
          <cell r="K746">
            <v>0</v>
          </cell>
          <cell r="L746">
            <v>0</v>
          </cell>
          <cell r="M746">
            <v>34933990</v>
          </cell>
          <cell r="N746">
            <v>34933990</v>
          </cell>
          <cell r="O746">
            <v>0</v>
          </cell>
          <cell r="P746">
            <v>0</v>
          </cell>
          <cell r="Q746">
            <v>34933990</v>
          </cell>
          <cell r="R746">
            <v>34933990</v>
          </cell>
          <cell r="S746">
            <v>0</v>
          </cell>
          <cell r="T746">
            <v>34933990</v>
          </cell>
          <cell r="U746">
            <v>34933990</v>
          </cell>
          <cell r="V746">
            <v>0</v>
          </cell>
          <cell r="W746">
            <v>34933990</v>
          </cell>
          <cell r="X746">
            <v>34933990</v>
          </cell>
          <cell r="Y746">
            <v>0</v>
          </cell>
          <cell r="Z746">
            <v>34933990</v>
          </cell>
          <cell r="AA746">
            <v>0</v>
          </cell>
          <cell r="AB746">
            <v>34933990</v>
          </cell>
          <cell r="AC746">
            <v>0</v>
          </cell>
          <cell r="AD746">
            <v>0</v>
          </cell>
        </row>
        <row r="747">
          <cell r="AE747" t="str">
            <v>那覇市教育委員会</v>
          </cell>
          <cell r="AF747" t="str">
            <v>頁19</v>
          </cell>
        </row>
        <row r="748">
          <cell r="P748">
            <v>12</v>
          </cell>
          <cell r="Q748" t="str">
            <v>数　量　集　計　表</v>
          </cell>
          <cell r="R748" t="str">
            <v>数　量　集　計　表</v>
          </cell>
          <cell r="S748" t="str">
            <v xml:space="preserve"> 訳</v>
          </cell>
          <cell r="T748" t="str">
            <v>内</v>
          </cell>
          <cell r="U748" t="str">
            <v>頁20</v>
          </cell>
          <cell r="V748" t="str">
            <v xml:space="preserve"> 訳</v>
          </cell>
          <cell r="W748" t="str">
            <v>書</v>
          </cell>
          <cell r="X748" t="str">
            <v>頁20</v>
          </cell>
          <cell r="Y748" t="str">
            <v>頁20</v>
          </cell>
          <cell r="Z748" t="str">
            <v>頁20</v>
          </cell>
          <cell r="AA748" t="str">
            <v>頁20</v>
          </cell>
          <cell r="AB748" t="str">
            <v>頁20</v>
          </cell>
          <cell r="AC748" t="str">
            <v>頁20</v>
          </cell>
          <cell r="AD748" t="str">
            <v>頁20</v>
          </cell>
          <cell r="AF748" t="str">
            <v>頁20</v>
          </cell>
        </row>
        <row r="750">
          <cell r="T750">
            <v>0</v>
          </cell>
          <cell r="U750" t="str">
            <v>宇栄原小学校（1工区建築）</v>
          </cell>
          <cell r="V750" t="str">
            <v>P-17/42</v>
          </cell>
          <cell r="W750" t="str">
            <v>宇栄原小学校（1工区建築）</v>
          </cell>
          <cell r="X750" t="str">
            <v>P-17/42</v>
          </cell>
          <cell r="Y750" t="str">
            <v>宇栄原小学校（1工区建築）</v>
          </cell>
          <cell r="Z750" t="str">
            <v>P-17/42</v>
          </cell>
          <cell r="AA750" t="str">
            <v>宇栄原小学校（1工区建築）</v>
          </cell>
          <cell r="AB750" t="str">
            <v>P-17/42</v>
          </cell>
          <cell r="AC750" t="str">
            <v>宇栄原小学校（1工区建築）</v>
          </cell>
          <cell r="AD750" t="str">
            <v>P-17/42</v>
          </cell>
          <cell r="AE750" t="str">
            <v>P-17/42</v>
          </cell>
        </row>
        <row r="752">
          <cell r="G752" t="str">
            <v>　　　　　　　　　　工　事　別</v>
          </cell>
          <cell r="H752" t="str">
            <v>計</v>
          </cell>
          <cell r="I752" t="str">
            <v>　実　施　工　事　費</v>
          </cell>
          <cell r="J752" t="str">
            <v>　　 対 象 経 費</v>
          </cell>
          <cell r="K752" t="str">
            <v>　　対 象 外 経 費</v>
          </cell>
          <cell r="L752" t="str">
            <v>計</v>
          </cell>
          <cell r="M752" t="str">
            <v>　実　施　工　事　費</v>
          </cell>
          <cell r="N752" t="str">
            <v>　　 対 象 経 費</v>
          </cell>
          <cell r="O752" t="str">
            <v>　　対 象 外 経 費</v>
          </cell>
          <cell r="P752" t="str">
            <v>計</v>
          </cell>
          <cell r="Q752" t="str">
            <v>　実　施　工　事　費</v>
          </cell>
          <cell r="R752" t="str">
            <v>　　 対 象 経 費</v>
          </cell>
          <cell r="S752" t="str">
            <v>計</v>
          </cell>
          <cell r="T752" t="str">
            <v>　実　施　工　事　費</v>
          </cell>
          <cell r="U752" t="str">
            <v>　　 対 象 経 費</v>
          </cell>
          <cell r="V752" t="str">
            <v>　実　施　工　事　費</v>
          </cell>
          <cell r="W752" t="str">
            <v>　　 対 象 経 費</v>
          </cell>
          <cell r="X752" t="str">
            <v>　　対 象 外 経 費</v>
          </cell>
          <cell r="Y752" t="str">
            <v>　　 対 象 経 費</v>
          </cell>
          <cell r="Z752" t="str">
            <v>　　対 象 外 経 費</v>
          </cell>
          <cell r="AA752" t="str">
            <v>　　 対 象 経 費</v>
          </cell>
          <cell r="AB752" t="str">
            <v>　　対 象 外 経 費</v>
          </cell>
          <cell r="AC752" t="str">
            <v>　　対 象 外 経 費</v>
          </cell>
        </row>
        <row r="754">
          <cell r="E754" t="str">
            <v>No</v>
          </cell>
          <cell r="F754" t="str">
            <v>名 称</v>
          </cell>
          <cell r="G754" t="str">
            <v>名 称</v>
          </cell>
          <cell r="H754" t="str">
            <v>頁</v>
          </cell>
          <cell r="I754" t="str">
            <v>参　照</v>
          </cell>
          <cell r="J754" t="str">
            <v>計算値</v>
          </cell>
          <cell r="K754" t="str">
            <v xml:space="preserve"> 　規 格</v>
          </cell>
          <cell r="L754" t="str">
            <v>単 位</v>
          </cell>
          <cell r="M754" t="str">
            <v>単 価</v>
          </cell>
          <cell r="N754" t="str">
            <v>金 額</v>
          </cell>
          <cell r="O754" t="str">
            <v xml:space="preserve">   　 備 考</v>
          </cell>
          <cell r="P754" t="str">
            <v>頁</v>
          </cell>
          <cell r="Q754" t="str">
            <v>金 額</v>
          </cell>
          <cell r="R754" t="str">
            <v>参　照</v>
          </cell>
          <cell r="S754" t="str">
            <v>計算値</v>
          </cell>
          <cell r="T754" t="str">
            <v>数 量</v>
          </cell>
          <cell r="U754" t="str">
            <v>単 位</v>
          </cell>
          <cell r="V754" t="str">
            <v>単 価</v>
          </cell>
          <cell r="W754" t="str">
            <v>金 額</v>
          </cell>
          <cell r="X754" t="str">
            <v xml:space="preserve">   　 備 考</v>
          </cell>
          <cell r="Y754" t="str">
            <v xml:space="preserve">   　 備 考</v>
          </cell>
          <cell r="Z754" t="str">
            <v>金 額</v>
          </cell>
          <cell r="AA754" t="str">
            <v>数 量</v>
          </cell>
          <cell r="AB754" t="str">
            <v>金 額</v>
          </cell>
          <cell r="AC754" t="str">
            <v>数 量</v>
          </cell>
          <cell r="AD754" t="str">
            <v>金 額</v>
          </cell>
          <cell r="AE754" t="str">
            <v>左官工事の計</v>
          </cell>
          <cell r="AF754" t="str">
            <v>左官工事の計</v>
          </cell>
        </row>
        <row r="755">
          <cell r="AF755" t="str">
            <v>↓↓↓</v>
          </cell>
        </row>
        <row r="756">
          <cell r="E756">
            <v>12</v>
          </cell>
          <cell r="F756" t="str">
            <v>左官工事</v>
          </cell>
          <cell r="G756" t="str">
            <v>左官工事</v>
          </cell>
          <cell r="H756">
            <v>8790506</v>
          </cell>
          <cell r="I756">
            <v>0</v>
          </cell>
          <cell r="J756">
            <v>8790506</v>
          </cell>
          <cell r="K756">
            <v>8790506</v>
          </cell>
          <cell r="L756">
            <v>0</v>
          </cell>
          <cell r="M756">
            <v>8790506</v>
          </cell>
          <cell r="N756">
            <v>8790506</v>
          </cell>
          <cell r="O756">
            <v>0</v>
          </cell>
          <cell r="P756">
            <v>8790506</v>
          </cell>
          <cell r="Q756">
            <v>8790506</v>
          </cell>
          <cell r="R756">
            <v>0</v>
          </cell>
          <cell r="S756">
            <v>8790506</v>
          </cell>
          <cell r="T756">
            <v>8790506</v>
          </cell>
          <cell r="U756">
            <v>0</v>
          </cell>
          <cell r="V756">
            <v>8790506</v>
          </cell>
          <cell r="W756">
            <v>8790506</v>
          </cell>
          <cell r="X756">
            <v>0</v>
          </cell>
          <cell r="Y756">
            <v>8790506</v>
          </cell>
          <cell r="Z756">
            <v>8790506</v>
          </cell>
          <cell r="AA756">
            <v>0</v>
          </cell>
          <cell r="AB756">
            <v>8790506</v>
          </cell>
          <cell r="AC756">
            <v>8790506</v>
          </cell>
          <cell r="AD756">
            <v>0</v>
          </cell>
          <cell r="AF756">
            <v>8790506</v>
          </cell>
          <cell r="AG756">
            <v>8790506</v>
          </cell>
          <cell r="AH756">
            <v>0</v>
          </cell>
        </row>
        <row r="758">
          <cell r="G758" t="str">
            <v>（内部）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</row>
        <row r="760">
          <cell r="G760" t="str">
            <v>床ｺﾝｸﾘｰﾄ直均し仕上げ</v>
          </cell>
          <cell r="H760" t="str">
            <v>薄物仕上げ</v>
          </cell>
          <cell r="I760" t="str">
            <v>薄物仕上げ</v>
          </cell>
          <cell r="J760">
            <v>70.13</v>
          </cell>
          <cell r="K760">
            <v>70.099999999999994</v>
          </cell>
          <cell r="L760" t="str">
            <v>㎡</v>
          </cell>
          <cell r="M760">
            <v>970</v>
          </cell>
          <cell r="N760">
            <v>67997</v>
          </cell>
          <cell r="O760" t="str">
            <v>県営繕</v>
          </cell>
          <cell r="P760" t="str">
            <v>Ｐ-104</v>
          </cell>
          <cell r="Q760">
            <v>70.099999999999994</v>
          </cell>
          <cell r="R760" t="str">
            <v>内部集計より</v>
          </cell>
          <cell r="S760">
            <v>70.13</v>
          </cell>
          <cell r="T760">
            <v>70.099999999999994</v>
          </cell>
          <cell r="U760" t="str">
            <v>㎡</v>
          </cell>
          <cell r="V760">
            <v>970</v>
          </cell>
          <cell r="W760">
            <v>67997</v>
          </cell>
          <cell r="X760" t="str">
            <v>県営繕</v>
          </cell>
          <cell r="Y760" t="str">
            <v>県営繕</v>
          </cell>
          <cell r="Z760" t="str">
            <v>Ｐ-104</v>
          </cell>
          <cell r="AA760">
            <v>70.099999999999994</v>
          </cell>
          <cell r="AB760">
            <v>67997</v>
          </cell>
          <cell r="AC760">
            <v>0</v>
          </cell>
          <cell r="AD760">
            <v>0</v>
          </cell>
        </row>
        <row r="762">
          <cell r="G762" t="str">
            <v>床ｺﾝｸﾘｰﾄ直均し仕上げ</v>
          </cell>
          <cell r="H762" t="str">
            <v>厚物仕上げ</v>
          </cell>
          <cell r="I762" t="str">
            <v>厚物仕上げ</v>
          </cell>
          <cell r="J762">
            <v>2826.97</v>
          </cell>
          <cell r="K762">
            <v>2827</v>
          </cell>
          <cell r="L762" t="str">
            <v>㎡</v>
          </cell>
          <cell r="M762">
            <v>690</v>
          </cell>
          <cell r="N762">
            <v>1950630</v>
          </cell>
          <cell r="O762" t="str">
            <v>県営繕</v>
          </cell>
          <cell r="P762" t="str">
            <v>Ｐ-104</v>
          </cell>
          <cell r="Q762">
            <v>2827</v>
          </cell>
          <cell r="R762" t="str">
            <v>内部集計、雑集計より</v>
          </cell>
          <cell r="S762">
            <v>2826.97</v>
          </cell>
          <cell r="T762">
            <v>2827</v>
          </cell>
          <cell r="U762" t="str">
            <v>㎡</v>
          </cell>
          <cell r="V762">
            <v>690</v>
          </cell>
          <cell r="W762">
            <v>1950630</v>
          </cell>
          <cell r="X762" t="str">
            <v>県営繕</v>
          </cell>
          <cell r="Y762" t="str">
            <v>県営繕</v>
          </cell>
          <cell r="Z762" t="str">
            <v>Ｐ-104</v>
          </cell>
          <cell r="AA762">
            <v>2827</v>
          </cell>
          <cell r="AB762">
            <v>1950630</v>
          </cell>
          <cell r="AC762">
            <v>0</v>
          </cell>
          <cell r="AD762">
            <v>0</v>
          </cell>
        </row>
        <row r="764">
          <cell r="G764" t="str">
            <v>床ﾓﾙﾀﾙ塗り</v>
          </cell>
          <cell r="H764" t="str">
            <v>一般床ﾀｲﾙ下地　厚37</v>
          </cell>
          <cell r="I764" t="str">
            <v>一般床ﾀｲﾙ下地　厚37</v>
          </cell>
          <cell r="J764">
            <v>177.96</v>
          </cell>
          <cell r="K764">
            <v>178</v>
          </cell>
          <cell r="L764" t="str">
            <v>㎡</v>
          </cell>
          <cell r="M764">
            <v>2850</v>
          </cell>
          <cell r="N764">
            <v>507300</v>
          </cell>
          <cell r="O764" t="str">
            <v>県営繕</v>
          </cell>
          <cell r="P764" t="str">
            <v>Ｐ-105</v>
          </cell>
          <cell r="Q764">
            <v>178</v>
          </cell>
          <cell r="R764" t="str">
            <v>内部集計より</v>
          </cell>
          <cell r="S764">
            <v>177.96</v>
          </cell>
          <cell r="T764">
            <v>178</v>
          </cell>
          <cell r="U764" t="str">
            <v>㎡</v>
          </cell>
          <cell r="V764">
            <v>2850</v>
          </cell>
          <cell r="W764">
            <v>507300</v>
          </cell>
          <cell r="X764" t="str">
            <v>県営繕</v>
          </cell>
          <cell r="Y764" t="str">
            <v>県営繕</v>
          </cell>
          <cell r="Z764" t="str">
            <v>Ｐ-105</v>
          </cell>
          <cell r="AA764">
            <v>178</v>
          </cell>
          <cell r="AB764">
            <v>507300</v>
          </cell>
          <cell r="AC764">
            <v>0</v>
          </cell>
          <cell r="AD764">
            <v>0</v>
          </cell>
        </row>
        <row r="766">
          <cell r="G766" t="str">
            <v>床ﾓﾙﾀﾙ塗り</v>
          </cell>
          <cell r="H766" t="str">
            <v>防水保護　厚15</v>
          </cell>
          <cell r="I766" t="str">
            <v>防水保護　厚15</v>
          </cell>
          <cell r="J766">
            <v>90.66</v>
          </cell>
          <cell r="K766">
            <v>90.7</v>
          </cell>
          <cell r="L766" t="str">
            <v>㎡</v>
          </cell>
          <cell r="M766">
            <v>1700</v>
          </cell>
          <cell r="N766">
            <v>154190</v>
          </cell>
          <cell r="O766" t="str">
            <v>県営繕</v>
          </cell>
          <cell r="P766" t="str">
            <v>Ｐ-105</v>
          </cell>
          <cell r="Q766">
            <v>90.7</v>
          </cell>
          <cell r="R766" t="str">
            <v>内部集計より</v>
          </cell>
          <cell r="S766">
            <v>90.66</v>
          </cell>
          <cell r="T766">
            <v>90.7</v>
          </cell>
          <cell r="U766" t="str">
            <v>㎡</v>
          </cell>
          <cell r="V766">
            <v>1700</v>
          </cell>
          <cell r="W766">
            <v>154190</v>
          </cell>
          <cell r="X766" t="str">
            <v>県営繕</v>
          </cell>
          <cell r="Y766" t="str">
            <v>県営繕</v>
          </cell>
          <cell r="Z766" t="str">
            <v>Ｐ-105</v>
          </cell>
          <cell r="AA766">
            <v>90.7</v>
          </cell>
          <cell r="AB766">
            <v>154190</v>
          </cell>
          <cell r="AC766">
            <v>0</v>
          </cell>
          <cell r="AD766">
            <v>0</v>
          </cell>
        </row>
        <row r="767">
          <cell r="I767" t="str">
            <v>塗装下地</v>
          </cell>
          <cell r="J767" t="str">
            <v>既製ｺﾝｸﾘｰﾄ面金こて</v>
          </cell>
          <cell r="K767" t="str">
            <v>既製ｺﾝｸﾘｰﾄ面金こて</v>
          </cell>
        </row>
        <row r="768">
          <cell r="G768" t="str">
            <v>壁ﾓﾙﾀﾙ塗り</v>
          </cell>
          <cell r="H768" t="str">
            <v>内壁</v>
          </cell>
          <cell r="I768" t="str">
            <v>内壁</v>
          </cell>
          <cell r="J768" t="str">
            <v>内部集計より</v>
          </cell>
          <cell r="K768" t="str">
            <v>厚20</v>
          </cell>
          <cell r="L768">
            <v>15.1</v>
          </cell>
          <cell r="M768" t="str">
            <v>㎡</v>
          </cell>
          <cell r="N768">
            <v>4120</v>
          </cell>
          <cell r="O768">
            <v>62212</v>
          </cell>
          <cell r="P768" t="str">
            <v>県営繕</v>
          </cell>
          <cell r="Q768" t="str">
            <v>Ｐ-107</v>
          </cell>
          <cell r="R768" t="str">
            <v>内部集計より</v>
          </cell>
          <cell r="S768">
            <v>15.09</v>
          </cell>
          <cell r="T768">
            <v>15.1</v>
          </cell>
          <cell r="U768" t="str">
            <v>㎡</v>
          </cell>
          <cell r="V768">
            <v>4120</v>
          </cell>
          <cell r="W768">
            <v>62212</v>
          </cell>
          <cell r="X768" t="str">
            <v>県営繕</v>
          </cell>
          <cell r="Y768" t="str">
            <v>県営繕</v>
          </cell>
          <cell r="Z768" t="str">
            <v>Ｐ-107</v>
          </cell>
          <cell r="AA768">
            <v>15.1</v>
          </cell>
          <cell r="AB768">
            <v>62212</v>
          </cell>
          <cell r="AC768">
            <v>0</v>
          </cell>
          <cell r="AD768">
            <v>0</v>
          </cell>
        </row>
        <row r="769">
          <cell r="I769" t="str">
            <v>内装ﾀｲﾙ積上張り下地</v>
          </cell>
        </row>
        <row r="770">
          <cell r="G770" t="str">
            <v>壁ﾓﾙﾀﾙ塗り</v>
          </cell>
          <cell r="H770" t="str">
            <v>ｺﾝｸﾘｰﾄ,CB面　木こて 内壁</v>
          </cell>
          <cell r="I770" t="str">
            <v>ｺﾝｸﾘｰﾄ,CB面　木こて 内壁</v>
          </cell>
          <cell r="J770">
            <v>339</v>
          </cell>
          <cell r="K770">
            <v>339</v>
          </cell>
          <cell r="L770" t="str">
            <v>㎡</v>
          </cell>
          <cell r="M770">
            <v>1110</v>
          </cell>
          <cell r="N770">
            <v>376290</v>
          </cell>
          <cell r="O770" t="str">
            <v>県営繕</v>
          </cell>
          <cell r="P770" t="str">
            <v>Ｐ-108</v>
          </cell>
          <cell r="Q770">
            <v>339</v>
          </cell>
          <cell r="R770" t="str">
            <v>内部集計より</v>
          </cell>
          <cell r="S770">
            <v>339</v>
          </cell>
          <cell r="T770">
            <v>339</v>
          </cell>
          <cell r="U770" t="str">
            <v>㎡</v>
          </cell>
          <cell r="V770">
            <v>1110</v>
          </cell>
          <cell r="W770">
            <v>376290</v>
          </cell>
          <cell r="X770" t="str">
            <v>県営繕</v>
          </cell>
          <cell r="Y770" t="str">
            <v>県営繕</v>
          </cell>
          <cell r="Z770" t="str">
            <v>Ｐ-108</v>
          </cell>
          <cell r="AA770">
            <v>339</v>
          </cell>
          <cell r="AB770">
            <v>376290</v>
          </cell>
          <cell r="AC770">
            <v>0</v>
          </cell>
          <cell r="AD770">
            <v>0</v>
          </cell>
        </row>
        <row r="772">
          <cell r="G772" t="str">
            <v>建具周囲ﾓﾙﾀﾙ充填</v>
          </cell>
          <cell r="H772" t="str">
            <v>内部建具</v>
          </cell>
          <cell r="I772" t="str">
            <v>内部建具</v>
          </cell>
          <cell r="J772">
            <v>198.36</v>
          </cell>
          <cell r="K772">
            <v>198</v>
          </cell>
          <cell r="L772" t="str">
            <v>ｍ</v>
          </cell>
          <cell r="M772">
            <v>1730</v>
          </cell>
          <cell r="N772">
            <v>342540</v>
          </cell>
          <cell r="O772" t="str">
            <v>県営繕</v>
          </cell>
          <cell r="P772" t="str">
            <v>Ｐ-111</v>
          </cell>
          <cell r="Q772">
            <v>198</v>
          </cell>
          <cell r="R772" t="str">
            <v>建具集計より</v>
          </cell>
          <cell r="S772">
            <v>198.36</v>
          </cell>
          <cell r="T772">
            <v>198</v>
          </cell>
          <cell r="U772" t="str">
            <v>ｍ</v>
          </cell>
          <cell r="V772">
            <v>1730</v>
          </cell>
          <cell r="W772">
            <v>342540</v>
          </cell>
          <cell r="X772" t="str">
            <v>県営繕</v>
          </cell>
          <cell r="Y772" t="str">
            <v>県営繕</v>
          </cell>
          <cell r="Z772" t="str">
            <v>Ｐ-111</v>
          </cell>
          <cell r="AA772">
            <v>198</v>
          </cell>
          <cell r="AB772">
            <v>342540</v>
          </cell>
          <cell r="AC772">
            <v>0</v>
          </cell>
          <cell r="AD772">
            <v>0</v>
          </cell>
        </row>
        <row r="776">
          <cell r="S776">
            <v>0</v>
          </cell>
          <cell r="T776">
            <v>0</v>
          </cell>
        </row>
        <row r="778"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</row>
        <row r="784">
          <cell r="G784" t="str">
            <v>（外部）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</row>
        <row r="786">
          <cell r="G786" t="str">
            <v>床ｺﾝｸﾘｰﾄ直均し仕上げ</v>
          </cell>
          <cell r="H786" t="str">
            <v>厚物仕上げ</v>
          </cell>
          <cell r="I786" t="str">
            <v>厚物仕上げ</v>
          </cell>
          <cell r="J786">
            <v>537.82000000000005</v>
          </cell>
          <cell r="K786">
            <v>538</v>
          </cell>
          <cell r="L786" t="str">
            <v>㎡</v>
          </cell>
          <cell r="M786">
            <v>690</v>
          </cell>
          <cell r="N786">
            <v>371220</v>
          </cell>
          <cell r="O786" t="str">
            <v>県営繕</v>
          </cell>
          <cell r="P786" t="str">
            <v>Ｐ-104</v>
          </cell>
          <cell r="Q786">
            <v>538</v>
          </cell>
          <cell r="R786" t="str">
            <v>外部集計より</v>
          </cell>
          <cell r="S786">
            <v>537.82000000000005</v>
          </cell>
          <cell r="T786">
            <v>538</v>
          </cell>
          <cell r="U786" t="str">
            <v>㎡</v>
          </cell>
          <cell r="V786">
            <v>690</v>
          </cell>
          <cell r="W786">
            <v>371220</v>
          </cell>
          <cell r="X786" t="str">
            <v>県営繕</v>
          </cell>
          <cell r="Y786" t="str">
            <v>県営繕</v>
          </cell>
          <cell r="Z786" t="str">
            <v>Ｐ-104</v>
          </cell>
          <cell r="AA786">
            <v>538</v>
          </cell>
          <cell r="AB786">
            <v>371220</v>
          </cell>
          <cell r="AC786">
            <v>0</v>
          </cell>
          <cell r="AD786">
            <v>0</v>
          </cell>
        </row>
        <row r="788">
          <cell r="G788" t="str">
            <v>床ｺﾝｸﾘｰﾄ直均し仕上げ</v>
          </cell>
          <cell r="H788" t="str">
            <v>直均し仕上げ</v>
          </cell>
          <cell r="I788" t="str">
            <v>直均し仕上げ</v>
          </cell>
          <cell r="J788">
            <v>1530.32</v>
          </cell>
          <cell r="K788">
            <v>1530</v>
          </cell>
          <cell r="L788" t="str">
            <v>㎡</v>
          </cell>
          <cell r="M788">
            <v>970</v>
          </cell>
          <cell r="N788">
            <v>1484100</v>
          </cell>
          <cell r="O788" t="str">
            <v>県営繕</v>
          </cell>
          <cell r="P788" t="str">
            <v>Ｐ-104</v>
          </cell>
          <cell r="Q788">
            <v>1530</v>
          </cell>
          <cell r="R788" t="str">
            <v>外部集計より</v>
          </cell>
          <cell r="S788">
            <v>1530.32</v>
          </cell>
          <cell r="T788">
            <v>1530</v>
          </cell>
          <cell r="U788" t="str">
            <v>㎡</v>
          </cell>
          <cell r="V788">
            <v>970</v>
          </cell>
          <cell r="W788">
            <v>1484100</v>
          </cell>
          <cell r="X788" t="str">
            <v>県営繕</v>
          </cell>
          <cell r="Y788" t="str">
            <v>県営繕</v>
          </cell>
          <cell r="Z788" t="str">
            <v>Ｐ-104</v>
          </cell>
          <cell r="AA788">
            <v>1530</v>
          </cell>
          <cell r="AB788">
            <v>1484100</v>
          </cell>
          <cell r="AC788">
            <v>0</v>
          </cell>
          <cell r="AD788">
            <v>0</v>
          </cell>
        </row>
        <row r="790">
          <cell r="G790" t="str">
            <v>床ﾓﾙﾀﾙ塗り</v>
          </cell>
          <cell r="H790" t="str">
            <v>一般床ﾀｲﾙ下地　厚37</v>
          </cell>
          <cell r="I790" t="str">
            <v>一般床ﾀｲﾙ下地　厚37</v>
          </cell>
          <cell r="J790">
            <v>72.72</v>
          </cell>
          <cell r="K790">
            <v>72.7</v>
          </cell>
          <cell r="L790" t="str">
            <v>㎡</v>
          </cell>
          <cell r="M790">
            <v>2850</v>
          </cell>
          <cell r="N790">
            <v>207195</v>
          </cell>
          <cell r="O790" t="str">
            <v>県営繕</v>
          </cell>
          <cell r="P790" t="str">
            <v>Ｐ-105</v>
          </cell>
          <cell r="Q790">
            <v>72.7</v>
          </cell>
          <cell r="R790" t="str">
            <v>外部集計より</v>
          </cell>
          <cell r="S790">
            <v>72.72</v>
          </cell>
          <cell r="T790">
            <v>72.7</v>
          </cell>
          <cell r="U790" t="str">
            <v>㎡</v>
          </cell>
          <cell r="V790">
            <v>2850</v>
          </cell>
          <cell r="W790">
            <v>207195</v>
          </cell>
          <cell r="X790" t="str">
            <v>県営繕</v>
          </cell>
          <cell r="Y790" t="str">
            <v>県営繕</v>
          </cell>
          <cell r="Z790" t="str">
            <v>Ｐ-105</v>
          </cell>
          <cell r="AA790">
            <v>72.7</v>
          </cell>
          <cell r="AB790">
            <v>207195</v>
          </cell>
          <cell r="AC790">
            <v>0</v>
          </cell>
          <cell r="AD790">
            <v>0</v>
          </cell>
        </row>
        <row r="792">
          <cell r="G792">
            <v>0</v>
          </cell>
          <cell r="H792" t="str">
            <v/>
          </cell>
          <cell r="I792" t="str">
            <v/>
          </cell>
          <cell r="J792" t="str">
            <v/>
          </cell>
          <cell r="K792" t="str">
            <v/>
          </cell>
          <cell r="L792" t="str">
            <v/>
          </cell>
          <cell r="M792" t="str">
            <v/>
          </cell>
          <cell r="N792" t="str">
            <v/>
          </cell>
          <cell r="O792" t="str">
            <v/>
          </cell>
          <cell r="U792" t="str">
            <v/>
          </cell>
        </row>
        <row r="793">
          <cell r="AE793" t="str">
            <v>那覇市教育委員会</v>
          </cell>
          <cell r="AF793" t="str">
            <v>頁20</v>
          </cell>
        </row>
        <row r="794">
          <cell r="P794">
            <v>0</v>
          </cell>
          <cell r="Q794" t="str">
            <v>数　量　集　計　表</v>
          </cell>
          <cell r="R794" t="str">
            <v>数　量　集　計　表</v>
          </cell>
          <cell r="S794" t="str">
            <v xml:space="preserve"> 訳</v>
          </cell>
          <cell r="T794" t="str">
            <v>内</v>
          </cell>
          <cell r="U794" t="str">
            <v>頁21</v>
          </cell>
          <cell r="V794" t="str">
            <v xml:space="preserve"> 訳</v>
          </cell>
          <cell r="W794" t="str">
            <v>書</v>
          </cell>
          <cell r="X794" t="str">
            <v>頁21</v>
          </cell>
          <cell r="Y794" t="str">
            <v>頁21</v>
          </cell>
          <cell r="Z794" t="str">
            <v>頁21</v>
          </cell>
          <cell r="AA794" t="str">
            <v>頁21</v>
          </cell>
          <cell r="AB794" t="str">
            <v>頁21</v>
          </cell>
          <cell r="AC794" t="str">
            <v>頁21</v>
          </cell>
          <cell r="AD794" t="str">
            <v>頁21</v>
          </cell>
          <cell r="AF794" t="str">
            <v>頁21</v>
          </cell>
        </row>
        <row r="796">
          <cell r="T796">
            <v>0</v>
          </cell>
          <cell r="U796" t="str">
            <v>宇栄原小学校（1工区建築）</v>
          </cell>
          <cell r="V796" t="str">
            <v>P-18/42</v>
          </cell>
          <cell r="W796" t="str">
            <v>宇栄原小学校（1工区建築）</v>
          </cell>
          <cell r="X796" t="str">
            <v>P-18/42</v>
          </cell>
          <cell r="Y796" t="str">
            <v>宇栄原小学校（1工区建築）</v>
          </cell>
          <cell r="Z796" t="str">
            <v>P-18/42</v>
          </cell>
          <cell r="AA796" t="str">
            <v>宇栄原小学校（1工区建築）</v>
          </cell>
          <cell r="AB796" t="str">
            <v>P-18/42</v>
          </cell>
          <cell r="AC796" t="str">
            <v>宇栄原小学校（1工区建築）</v>
          </cell>
          <cell r="AD796" t="str">
            <v>P-18/42</v>
          </cell>
          <cell r="AE796" t="str">
            <v>P-18/42</v>
          </cell>
        </row>
        <row r="798">
          <cell r="G798" t="str">
            <v>　　　　　　　　　　工　事　別</v>
          </cell>
          <cell r="H798" t="str">
            <v>計</v>
          </cell>
          <cell r="I798" t="str">
            <v>　実　施　工　事　費</v>
          </cell>
          <cell r="J798" t="str">
            <v>　　 対 象 経 費</v>
          </cell>
          <cell r="K798" t="str">
            <v>　　対 象 外 経 費</v>
          </cell>
          <cell r="L798" t="str">
            <v>計</v>
          </cell>
          <cell r="M798" t="str">
            <v>　実　施　工　事　費</v>
          </cell>
          <cell r="N798" t="str">
            <v>　　 対 象 経 費</v>
          </cell>
          <cell r="O798" t="str">
            <v>　　対 象 外 経 費</v>
          </cell>
          <cell r="P798" t="str">
            <v>計</v>
          </cell>
          <cell r="Q798" t="str">
            <v>　実　施　工　事　費</v>
          </cell>
          <cell r="R798" t="str">
            <v>　　 対 象 経 費</v>
          </cell>
          <cell r="S798" t="str">
            <v>計</v>
          </cell>
          <cell r="T798" t="str">
            <v>　実　施　工　事　費</v>
          </cell>
          <cell r="U798" t="str">
            <v>　　 対 象 経 費</v>
          </cell>
          <cell r="V798" t="str">
            <v>　実　施　工　事　費</v>
          </cell>
          <cell r="W798" t="str">
            <v>　　 対 象 経 費</v>
          </cell>
          <cell r="X798" t="str">
            <v>　　対 象 外 経 費</v>
          </cell>
          <cell r="Y798" t="str">
            <v>　　 対 象 経 費</v>
          </cell>
          <cell r="Z798" t="str">
            <v>　　対 象 外 経 費</v>
          </cell>
          <cell r="AA798" t="str">
            <v>　　 対 象 経 費</v>
          </cell>
          <cell r="AB798" t="str">
            <v>　　対 象 外 経 費</v>
          </cell>
          <cell r="AC798" t="str">
            <v>　　対 象 外 経 費</v>
          </cell>
        </row>
        <row r="800">
          <cell r="E800" t="str">
            <v>No</v>
          </cell>
          <cell r="F800" t="str">
            <v>名 称</v>
          </cell>
          <cell r="G800" t="str">
            <v>名 称</v>
          </cell>
          <cell r="H800" t="str">
            <v>頁</v>
          </cell>
          <cell r="I800" t="str">
            <v>参　照</v>
          </cell>
          <cell r="J800" t="str">
            <v>計算値</v>
          </cell>
          <cell r="K800" t="str">
            <v xml:space="preserve"> 　規 格</v>
          </cell>
          <cell r="L800" t="str">
            <v>単 位</v>
          </cell>
          <cell r="M800" t="str">
            <v>単 価</v>
          </cell>
          <cell r="N800" t="str">
            <v>金 額</v>
          </cell>
          <cell r="O800" t="str">
            <v xml:space="preserve">   　 備 考</v>
          </cell>
          <cell r="P800" t="str">
            <v>頁</v>
          </cell>
          <cell r="Q800" t="str">
            <v>金 額</v>
          </cell>
          <cell r="R800" t="str">
            <v>参　照</v>
          </cell>
          <cell r="S800" t="str">
            <v>計算値</v>
          </cell>
          <cell r="T800" t="str">
            <v>数 量</v>
          </cell>
          <cell r="U800" t="str">
            <v>単 位</v>
          </cell>
          <cell r="V800" t="str">
            <v>単 価</v>
          </cell>
          <cell r="W800" t="str">
            <v>金 額</v>
          </cell>
          <cell r="X800" t="str">
            <v xml:space="preserve">   　 備 考</v>
          </cell>
          <cell r="Y800" t="str">
            <v xml:space="preserve">   　 備 考</v>
          </cell>
          <cell r="Z800" t="str">
            <v>金 額</v>
          </cell>
          <cell r="AA800" t="str">
            <v>数 量</v>
          </cell>
          <cell r="AB800" t="str">
            <v>金 額</v>
          </cell>
          <cell r="AC800" t="str">
            <v>数 量</v>
          </cell>
          <cell r="AD800" t="str">
            <v>金 額</v>
          </cell>
        </row>
        <row r="802">
          <cell r="G802">
            <v>0</v>
          </cell>
          <cell r="H802" t="str">
            <v>AB</v>
          </cell>
          <cell r="I802" t="str">
            <v>AB</v>
          </cell>
          <cell r="J802" t="str">
            <v>×</v>
          </cell>
          <cell r="K802" t="str">
            <v>H</v>
          </cell>
        </row>
        <row r="803">
          <cell r="G803" t="str">
            <v>（立上り防水層押え)</v>
          </cell>
          <cell r="H803" t="str">
            <v>仕上塗材下地　　ﾗｽこすり共</v>
          </cell>
          <cell r="I803" t="str">
            <v>仕上塗材下地　　ﾗｽこすり共</v>
          </cell>
        </row>
        <row r="804">
          <cell r="G804" t="str">
            <v>壁ﾓﾙﾀﾙ塗り</v>
          </cell>
          <cell r="H804" t="str">
            <v>金こて 外壁</v>
          </cell>
          <cell r="I804" t="str">
            <v>金こて 外壁</v>
          </cell>
          <cell r="J804" t="str">
            <v>外部集計より</v>
          </cell>
          <cell r="K804">
            <v>32.56</v>
          </cell>
          <cell r="L804" t="str">
            <v>厚29</v>
          </cell>
          <cell r="M804" t="str">
            <v>㎡</v>
          </cell>
          <cell r="N804">
            <v>5650</v>
          </cell>
          <cell r="O804">
            <v>184190</v>
          </cell>
          <cell r="P804" t="str">
            <v>県営繕</v>
          </cell>
          <cell r="Q804" t="str">
            <v>Ｐ-109</v>
          </cell>
          <cell r="R804" t="str">
            <v>外部集計より</v>
          </cell>
          <cell r="S804">
            <v>32.56</v>
          </cell>
          <cell r="T804">
            <v>32.6</v>
          </cell>
          <cell r="U804" t="str">
            <v>㎡</v>
          </cell>
          <cell r="V804">
            <v>5650</v>
          </cell>
          <cell r="W804">
            <v>184190</v>
          </cell>
          <cell r="X804" t="str">
            <v>県営繕</v>
          </cell>
          <cell r="Y804" t="str">
            <v>県営繕</v>
          </cell>
          <cell r="Z804" t="str">
            <v>Ｐ-109</v>
          </cell>
          <cell r="AA804">
            <v>32.6</v>
          </cell>
          <cell r="AB804">
            <v>184190</v>
          </cell>
          <cell r="AC804">
            <v>0</v>
          </cell>
          <cell r="AD804">
            <v>0</v>
          </cell>
        </row>
        <row r="805">
          <cell r="I805" t="str">
            <v>高架水槽</v>
          </cell>
        </row>
        <row r="806">
          <cell r="G806" t="str">
            <v>床防水ﾓﾙﾀﾙ塗り</v>
          </cell>
          <cell r="H806" t="str">
            <v>ﾓﾙﾀﾙ仕上げ  金ごて 厚15</v>
          </cell>
          <cell r="I806" t="str">
            <v>ﾓﾙﾀﾙ仕上げ  金ごて 厚15</v>
          </cell>
          <cell r="J806">
            <v>14.36</v>
          </cell>
          <cell r="K806">
            <v>14.4</v>
          </cell>
          <cell r="L806" t="str">
            <v>㎡</v>
          </cell>
          <cell r="M806">
            <v>1920</v>
          </cell>
          <cell r="N806">
            <v>27648</v>
          </cell>
          <cell r="O806" t="str">
            <v>県営繕</v>
          </cell>
          <cell r="P806" t="str">
            <v>Ｐ-106</v>
          </cell>
          <cell r="Q806">
            <v>14.4</v>
          </cell>
          <cell r="R806" t="str">
            <v>外部集計より</v>
          </cell>
          <cell r="S806">
            <v>14.36</v>
          </cell>
          <cell r="T806">
            <v>14.4</v>
          </cell>
          <cell r="U806" t="str">
            <v>㎡</v>
          </cell>
          <cell r="V806">
            <v>1920</v>
          </cell>
          <cell r="W806">
            <v>27648</v>
          </cell>
          <cell r="X806" t="str">
            <v>県営繕</v>
          </cell>
          <cell r="Y806" t="str">
            <v>県営繕</v>
          </cell>
          <cell r="Z806" t="str">
            <v>Ｐ-106</v>
          </cell>
          <cell r="AA806">
            <v>14.4</v>
          </cell>
          <cell r="AB806">
            <v>27648</v>
          </cell>
          <cell r="AC806">
            <v>0</v>
          </cell>
          <cell r="AD806">
            <v>0</v>
          </cell>
        </row>
        <row r="807">
          <cell r="I807" t="str">
            <v>高架水槽</v>
          </cell>
        </row>
        <row r="808">
          <cell r="G808" t="str">
            <v>壁防水ﾓﾙﾀﾙ塗り</v>
          </cell>
          <cell r="H808" t="str">
            <v>ﾓﾙﾀﾙ仕上げ  金ごて 厚15</v>
          </cell>
          <cell r="I808" t="str">
            <v>ﾓﾙﾀﾙ仕上げ  金ごて 厚15</v>
          </cell>
          <cell r="J808">
            <v>18.36</v>
          </cell>
          <cell r="K808">
            <v>18.399999999999999</v>
          </cell>
          <cell r="L808" t="str">
            <v>㎡</v>
          </cell>
          <cell r="M808">
            <v>2860</v>
          </cell>
          <cell r="N808">
            <v>52624</v>
          </cell>
          <cell r="O808" t="str">
            <v>県営繕</v>
          </cell>
          <cell r="P808" t="str">
            <v>Ｐ-109</v>
          </cell>
          <cell r="Q808">
            <v>18.399999999999999</v>
          </cell>
          <cell r="R808" t="str">
            <v>外部集計より</v>
          </cell>
          <cell r="S808">
            <v>18.36</v>
          </cell>
          <cell r="T808">
            <v>18.399999999999999</v>
          </cell>
          <cell r="U808" t="str">
            <v>㎡</v>
          </cell>
          <cell r="V808">
            <v>2860</v>
          </cell>
          <cell r="W808">
            <v>52624</v>
          </cell>
          <cell r="X808" t="str">
            <v>県営繕</v>
          </cell>
          <cell r="Y808" t="str">
            <v>県営繕</v>
          </cell>
          <cell r="Z808" t="str">
            <v>Ｐ-109</v>
          </cell>
          <cell r="AA808">
            <v>18.399999999999999</v>
          </cell>
          <cell r="AB808">
            <v>52624</v>
          </cell>
          <cell r="AC808">
            <v>0</v>
          </cell>
          <cell r="AD808">
            <v>0</v>
          </cell>
        </row>
        <row r="810">
          <cell r="G810" t="str">
            <v>建具周囲ﾓﾙﾀﾙ充填</v>
          </cell>
          <cell r="H810" t="str">
            <v>外部建具</v>
          </cell>
          <cell r="I810" t="str">
            <v>外部建具</v>
          </cell>
          <cell r="J810">
            <v>1479.3</v>
          </cell>
          <cell r="K810">
            <v>1479</v>
          </cell>
          <cell r="L810" t="str">
            <v>ｍ</v>
          </cell>
          <cell r="M810">
            <v>2030</v>
          </cell>
          <cell r="N810">
            <v>3002370</v>
          </cell>
          <cell r="O810" t="str">
            <v>県営繕</v>
          </cell>
          <cell r="P810" t="str">
            <v>Ｐ-111</v>
          </cell>
          <cell r="Q810">
            <v>1479</v>
          </cell>
          <cell r="R810" t="str">
            <v>建具集計より</v>
          </cell>
          <cell r="S810">
            <v>1479.3</v>
          </cell>
          <cell r="T810">
            <v>1479</v>
          </cell>
          <cell r="U810" t="str">
            <v>ｍ</v>
          </cell>
          <cell r="V810">
            <v>2030</v>
          </cell>
          <cell r="W810">
            <v>3002370</v>
          </cell>
          <cell r="X810" t="str">
            <v>県営繕</v>
          </cell>
          <cell r="Y810" t="str">
            <v>県営繕</v>
          </cell>
          <cell r="Z810" t="str">
            <v>Ｐ-111</v>
          </cell>
          <cell r="AA810">
            <v>1479</v>
          </cell>
          <cell r="AB810">
            <v>3002370</v>
          </cell>
          <cell r="AC810">
            <v>0</v>
          </cell>
          <cell r="AD810">
            <v>0</v>
          </cell>
        </row>
        <row r="812">
          <cell r="S812">
            <v>0</v>
          </cell>
          <cell r="T812">
            <v>0</v>
          </cell>
        </row>
        <row r="814">
          <cell r="S814">
            <v>0</v>
          </cell>
          <cell r="T814">
            <v>0</v>
          </cell>
        </row>
        <row r="816"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</row>
        <row r="818">
          <cell r="S818">
            <v>0</v>
          </cell>
          <cell r="T818">
            <v>0</v>
          </cell>
        </row>
        <row r="820">
          <cell r="S820">
            <v>0</v>
          </cell>
          <cell r="T820">
            <v>0</v>
          </cell>
        </row>
        <row r="822">
          <cell r="S822">
            <v>0</v>
          </cell>
          <cell r="T822">
            <v>0</v>
          </cell>
        </row>
        <row r="824">
          <cell r="S824">
            <v>0</v>
          </cell>
          <cell r="T824">
            <v>0</v>
          </cell>
        </row>
        <row r="826">
          <cell r="S826">
            <v>0</v>
          </cell>
          <cell r="T826">
            <v>0</v>
          </cell>
        </row>
        <row r="828">
          <cell r="S828">
            <v>0</v>
          </cell>
          <cell r="T828">
            <v>0</v>
          </cell>
        </row>
        <row r="830">
          <cell r="S830">
            <v>0</v>
          </cell>
          <cell r="T830">
            <v>0</v>
          </cell>
        </row>
        <row r="832">
          <cell r="S832">
            <v>0</v>
          </cell>
          <cell r="T832">
            <v>0</v>
          </cell>
        </row>
        <row r="834">
          <cell r="S834">
            <v>0</v>
          </cell>
          <cell r="T834">
            <v>0</v>
          </cell>
        </row>
        <row r="836">
          <cell r="S836">
            <v>0</v>
          </cell>
          <cell r="T836">
            <v>0</v>
          </cell>
        </row>
        <row r="838">
          <cell r="G838" t="str">
            <v>小 計</v>
          </cell>
          <cell r="H838" t="str">
            <v/>
          </cell>
          <cell r="I838" t="str">
            <v/>
          </cell>
          <cell r="J838">
            <v>8790506</v>
          </cell>
          <cell r="K838" t="str">
            <v/>
          </cell>
          <cell r="L838">
            <v>8790506</v>
          </cell>
          <cell r="M838">
            <v>0</v>
          </cell>
          <cell r="N838" t="str">
            <v/>
          </cell>
          <cell r="O838" t="str">
            <v/>
          </cell>
          <cell r="P838">
            <v>8790506</v>
          </cell>
          <cell r="Q838" t="str">
            <v/>
          </cell>
          <cell r="R838">
            <v>8790506</v>
          </cell>
          <cell r="S838">
            <v>0</v>
          </cell>
          <cell r="T838" t="str">
            <v/>
          </cell>
          <cell r="U838" t="str">
            <v/>
          </cell>
          <cell r="V838" t="str">
            <v/>
          </cell>
          <cell r="W838">
            <v>8790506</v>
          </cell>
          <cell r="X838">
            <v>8790506</v>
          </cell>
          <cell r="Y838" t="str">
            <v/>
          </cell>
          <cell r="Z838">
            <v>8790506</v>
          </cell>
          <cell r="AA838">
            <v>0</v>
          </cell>
          <cell r="AB838">
            <v>8790506</v>
          </cell>
          <cell r="AC838">
            <v>0</v>
          </cell>
          <cell r="AD838">
            <v>0</v>
          </cell>
        </row>
        <row r="839">
          <cell r="AE839" t="str">
            <v>那覇市教育委員会</v>
          </cell>
          <cell r="AF839" t="str">
            <v>頁21</v>
          </cell>
        </row>
        <row r="840">
          <cell r="P840">
            <v>13</v>
          </cell>
          <cell r="Q840" t="str">
            <v>数　量　集　計　表</v>
          </cell>
          <cell r="R840" t="str">
            <v>数　量　集　計　表</v>
          </cell>
          <cell r="S840" t="str">
            <v xml:space="preserve"> 訳</v>
          </cell>
          <cell r="T840" t="str">
            <v>内</v>
          </cell>
          <cell r="U840" t="str">
            <v>頁22</v>
          </cell>
          <cell r="V840" t="str">
            <v xml:space="preserve"> 訳</v>
          </cell>
          <cell r="W840" t="str">
            <v>書</v>
          </cell>
          <cell r="X840" t="str">
            <v>頁22</v>
          </cell>
          <cell r="Y840" t="str">
            <v>頁22</v>
          </cell>
          <cell r="Z840" t="str">
            <v>頁22</v>
          </cell>
          <cell r="AA840" t="str">
            <v>頁22</v>
          </cell>
          <cell r="AB840" t="str">
            <v>頁22</v>
          </cell>
          <cell r="AC840" t="str">
            <v>頁22</v>
          </cell>
          <cell r="AD840" t="str">
            <v>頁22</v>
          </cell>
          <cell r="AF840" t="str">
            <v>頁22</v>
          </cell>
        </row>
        <row r="842">
          <cell r="T842">
            <v>0</v>
          </cell>
          <cell r="U842" t="str">
            <v>宇栄原小学校（1工区建築）</v>
          </cell>
          <cell r="V842" t="str">
            <v>P-19/42</v>
          </cell>
          <cell r="W842" t="str">
            <v>宇栄原小学校（1工区建築）</v>
          </cell>
          <cell r="X842" t="str">
            <v>P-19/42</v>
          </cell>
          <cell r="Y842" t="str">
            <v>宇栄原小学校（1工区建築）</v>
          </cell>
          <cell r="Z842" t="str">
            <v>P-19/42</v>
          </cell>
          <cell r="AA842" t="str">
            <v>宇栄原小学校（1工区建築）</v>
          </cell>
          <cell r="AB842" t="str">
            <v>P-19/42</v>
          </cell>
          <cell r="AC842" t="str">
            <v>宇栄原小学校（1工区建築）</v>
          </cell>
          <cell r="AD842" t="str">
            <v>P-19/42</v>
          </cell>
          <cell r="AE842" t="str">
            <v>P-19/42</v>
          </cell>
        </row>
        <row r="844">
          <cell r="G844" t="str">
            <v>　　　　　　　　　　工　事　別</v>
          </cell>
          <cell r="H844" t="str">
            <v>計</v>
          </cell>
          <cell r="I844" t="str">
            <v>　実　施　工　事　費</v>
          </cell>
          <cell r="J844" t="str">
            <v>　　 対 象 経 費</v>
          </cell>
          <cell r="K844" t="str">
            <v>　　対 象 外 経 費</v>
          </cell>
          <cell r="L844" t="str">
            <v>計</v>
          </cell>
          <cell r="M844" t="str">
            <v>　実　施　工　事　費</v>
          </cell>
          <cell r="N844" t="str">
            <v>　　 対 象 経 費</v>
          </cell>
          <cell r="O844" t="str">
            <v>　　対 象 外 経 費</v>
          </cell>
          <cell r="P844" t="str">
            <v>計</v>
          </cell>
          <cell r="Q844" t="str">
            <v>　実　施　工　事　費</v>
          </cell>
          <cell r="R844" t="str">
            <v>　　 対 象 経 費</v>
          </cell>
          <cell r="S844" t="str">
            <v>計</v>
          </cell>
          <cell r="T844" t="str">
            <v>　実　施　工　事　費</v>
          </cell>
          <cell r="U844" t="str">
            <v>　　 対 象 経 費</v>
          </cell>
          <cell r="V844" t="str">
            <v>　実　施　工　事　費</v>
          </cell>
          <cell r="W844" t="str">
            <v>　　 対 象 経 費</v>
          </cell>
          <cell r="X844" t="str">
            <v>　　対 象 外 経 費</v>
          </cell>
          <cell r="Y844" t="str">
            <v>　　 対 象 経 費</v>
          </cell>
          <cell r="Z844" t="str">
            <v>　　対 象 外 経 費</v>
          </cell>
          <cell r="AA844" t="str">
            <v>　　 対 象 経 費</v>
          </cell>
          <cell r="AB844" t="str">
            <v>　　対 象 外 経 費</v>
          </cell>
          <cell r="AC844" t="str">
            <v>　　対 象 外 経 費</v>
          </cell>
        </row>
        <row r="846">
          <cell r="E846" t="str">
            <v>No</v>
          </cell>
          <cell r="F846" t="str">
            <v>名 称</v>
          </cell>
          <cell r="G846" t="str">
            <v>名 称</v>
          </cell>
          <cell r="H846" t="str">
            <v>頁</v>
          </cell>
          <cell r="I846" t="str">
            <v>参　照</v>
          </cell>
          <cell r="J846" t="str">
            <v>計算値</v>
          </cell>
          <cell r="K846" t="str">
            <v xml:space="preserve"> 　規 格</v>
          </cell>
          <cell r="L846" t="str">
            <v>単 位</v>
          </cell>
          <cell r="M846" t="str">
            <v>単 価</v>
          </cell>
          <cell r="N846" t="str">
            <v>金 額</v>
          </cell>
          <cell r="O846" t="str">
            <v xml:space="preserve">   　 備 考</v>
          </cell>
          <cell r="P846" t="str">
            <v>頁</v>
          </cell>
          <cell r="Q846" t="str">
            <v>金 額</v>
          </cell>
          <cell r="R846" t="str">
            <v>参　照</v>
          </cell>
          <cell r="S846" t="str">
            <v>計算値</v>
          </cell>
          <cell r="T846" t="str">
            <v>数 量</v>
          </cell>
          <cell r="U846" t="str">
            <v>単 位</v>
          </cell>
          <cell r="V846" t="str">
            <v>単 価</v>
          </cell>
          <cell r="W846" t="str">
            <v>金 額</v>
          </cell>
          <cell r="X846" t="str">
            <v xml:space="preserve">   　 備 考</v>
          </cell>
          <cell r="Y846" t="str">
            <v xml:space="preserve">   　 備 考</v>
          </cell>
          <cell r="Z846" t="str">
            <v>金 額</v>
          </cell>
          <cell r="AA846" t="str">
            <v>数 量</v>
          </cell>
          <cell r="AB846" t="str">
            <v>金 額</v>
          </cell>
          <cell r="AC846" t="str">
            <v>数 量</v>
          </cell>
          <cell r="AD846" t="str">
            <v>金 額</v>
          </cell>
          <cell r="AE846" t="str">
            <v>木製建具工事の計</v>
          </cell>
          <cell r="AF846" t="str">
            <v>木製建具工事の計</v>
          </cell>
        </row>
        <row r="847">
          <cell r="AF847" t="str">
            <v>↓↓↓</v>
          </cell>
        </row>
        <row r="848">
          <cell r="E848">
            <v>13</v>
          </cell>
          <cell r="F848" t="str">
            <v>木製建具工事</v>
          </cell>
          <cell r="G848" t="str">
            <v>木製建具工事</v>
          </cell>
          <cell r="H848" t="str">
            <v>×</v>
          </cell>
          <cell r="I848" t="str">
            <v>AB</v>
          </cell>
          <cell r="J848" t="str">
            <v>×</v>
          </cell>
          <cell r="K848" t="str">
            <v>H</v>
          </cell>
          <cell r="L848">
            <v>0</v>
          </cell>
          <cell r="M848">
            <v>4472430</v>
          </cell>
          <cell r="N848">
            <v>4472430</v>
          </cell>
          <cell r="O848">
            <v>0</v>
          </cell>
          <cell r="P848">
            <v>4472430</v>
          </cell>
          <cell r="Q848">
            <v>4472430</v>
          </cell>
          <cell r="R848">
            <v>0</v>
          </cell>
          <cell r="S848">
            <v>4472430</v>
          </cell>
          <cell r="T848">
            <v>4472430</v>
          </cell>
          <cell r="U848">
            <v>0</v>
          </cell>
          <cell r="V848">
            <v>4472430</v>
          </cell>
          <cell r="W848">
            <v>4472430</v>
          </cell>
          <cell r="X848">
            <v>0</v>
          </cell>
          <cell r="Y848">
            <v>4472430</v>
          </cell>
          <cell r="Z848">
            <v>4472430</v>
          </cell>
          <cell r="AA848">
            <v>0</v>
          </cell>
          <cell r="AB848">
            <v>4472430</v>
          </cell>
          <cell r="AC848">
            <v>4472430</v>
          </cell>
          <cell r="AD848">
            <v>0</v>
          </cell>
          <cell r="AE848">
            <v>4472430</v>
          </cell>
          <cell r="AF848">
            <v>4472430</v>
          </cell>
          <cell r="AG848">
            <v>4472430</v>
          </cell>
          <cell r="AH848">
            <v>0</v>
          </cell>
        </row>
        <row r="850">
          <cell r="G850" t="str">
            <v>1/WD</v>
          </cell>
          <cell r="H850">
            <v>2400</v>
          </cell>
          <cell r="I850">
            <v>2400</v>
          </cell>
          <cell r="J850" t="str">
            <v>×</v>
          </cell>
          <cell r="K850">
            <v>2625</v>
          </cell>
          <cell r="L850">
            <v>3</v>
          </cell>
          <cell r="M850">
            <v>3</v>
          </cell>
          <cell r="N850" t="str">
            <v>ヶ所</v>
          </cell>
          <cell r="O850">
            <v>127700</v>
          </cell>
          <cell r="P850">
            <v>383100</v>
          </cell>
          <cell r="Q850" t="str">
            <v>代価表</v>
          </cell>
          <cell r="R850" t="str">
            <v>図面より</v>
          </cell>
          <cell r="S850">
            <v>3</v>
          </cell>
          <cell r="T850">
            <v>3</v>
          </cell>
          <cell r="U850" t="str">
            <v>ヶ所</v>
          </cell>
          <cell r="V850">
            <v>127700</v>
          </cell>
          <cell r="W850">
            <v>383100</v>
          </cell>
          <cell r="X850" t="str">
            <v>代価表</v>
          </cell>
          <cell r="Y850" t="str">
            <v>代価表</v>
          </cell>
          <cell r="Z850" t="str">
            <v>木建-01</v>
          </cell>
          <cell r="AA850">
            <v>3</v>
          </cell>
          <cell r="AB850">
            <v>383100</v>
          </cell>
          <cell r="AC850">
            <v>0</v>
          </cell>
          <cell r="AD850">
            <v>0</v>
          </cell>
        </row>
        <row r="852">
          <cell r="G852" t="str">
            <v>3/WD</v>
          </cell>
          <cell r="H852">
            <v>1200</v>
          </cell>
          <cell r="I852">
            <v>1200</v>
          </cell>
          <cell r="J852" t="str">
            <v>×</v>
          </cell>
          <cell r="K852">
            <v>2625</v>
          </cell>
          <cell r="L852">
            <v>3</v>
          </cell>
          <cell r="M852">
            <v>3</v>
          </cell>
          <cell r="N852" t="str">
            <v>ヶ所</v>
          </cell>
          <cell r="O852">
            <v>91500</v>
          </cell>
          <cell r="P852">
            <v>274500</v>
          </cell>
          <cell r="Q852" t="str">
            <v>代価表</v>
          </cell>
          <cell r="R852" t="str">
            <v>図面より</v>
          </cell>
          <cell r="S852">
            <v>3</v>
          </cell>
          <cell r="T852">
            <v>3</v>
          </cell>
          <cell r="U852" t="str">
            <v>ヶ所</v>
          </cell>
          <cell r="V852">
            <v>91500</v>
          </cell>
          <cell r="W852">
            <v>274500</v>
          </cell>
          <cell r="X852" t="str">
            <v>代価表</v>
          </cell>
          <cell r="Y852" t="str">
            <v>代価表</v>
          </cell>
          <cell r="Z852" t="str">
            <v>木建-03</v>
          </cell>
          <cell r="AA852">
            <v>3</v>
          </cell>
          <cell r="AB852">
            <v>274500</v>
          </cell>
          <cell r="AC852">
            <v>0</v>
          </cell>
          <cell r="AD852">
            <v>0</v>
          </cell>
        </row>
        <row r="854">
          <cell r="G854" t="str">
            <v>4/WD</v>
          </cell>
          <cell r="H854">
            <v>3650</v>
          </cell>
          <cell r="I854">
            <v>3650</v>
          </cell>
          <cell r="J854" t="str">
            <v>×</v>
          </cell>
          <cell r="K854">
            <v>2650</v>
          </cell>
          <cell r="L854">
            <v>1</v>
          </cell>
          <cell r="M854">
            <v>1</v>
          </cell>
          <cell r="N854" t="str">
            <v>ヶ所</v>
          </cell>
          <cell r="O854">
            <v>136100</v>
          </cell>
          <cell r="P854">
            <v>136100</v>
          </cell>
          <cell r="Q854" t="str">
            <v>代価表</v>
          </cell>
          <cell r="R854" t="str">
            <v>図面より</v>
          </cell>
          <cell r="S854">
            <v>1</v>
          </cell>
          <cell r="T854">
            <v>1</v>
          </cell>
          <cell r="U854" t="str">
            <v>ヶ所</v>
          </cell>
          <cell r="V854">
            <v>136100</v>
          </cell>
          <cell r="W854">
            <v>136100</v>
          </cell>
          <cell r="X854" t="str">
            <v>代価表</v>
          </cell>
          <cell r="Y854" t="str">
            <v>代価表</v>
          </cell>
          <cell r="Z854" t="str">
            <v>木建-04</v>
          </cell>
          <cell r="AA854">
            <v>1</v>
          </cell>
          <cell r="AB854">
            <v>136100</v>
          </cell>
          <cell r="AC854">
            <v>0</v>
          </cell>
          <cell r="AD854">
            <v>0</v>
          </cell>
        </row>
        <row r="856">
          <cell r="G856" t="str">
            <v>6/WD</v>
          </cell>
          <cell r="H856">
            <v>1800</v>
          </cell>
          <cell r="I856">
            <v>1800</v>
          </cell>
          <cell r="J856" t="str">
            <v>×</v>
          </cell>
          <cell r="K856">
            <v>2625</v>
          </cell>
          <cell r="L856">
            <v>9</v>
          </cell>
          <cell r="M856">
            <v>9</v>
          </cell>
          <cell r="N856" t="str">
            <v>ヶ所</v>
          </cell>
          <cell r="O856">
            <v>74900</v>
          </cell>
          <cell r="P856">
            <v>674100</v>
          </cell>
          <cell r="Q856" t="str">
            <v>代価表</v>
          </cell>
          <cell r="R856" t="str">
            <v>図面より</v>
          </cell>
          <cell r="S856">
            <v>9</v>
          </cell>
          <cell r="T856">
            <v>9</v>
          </cell>
          <cell r="U856" t="str">
            <v>ヶ所</v>
          </cell>
          <cell r="V856">
            <v>74900</v>
          </cell>
          <cell r="W856">
            <v>674100</v>
          </cell>
          <cell r="X856" t="str">
            <v>代価表</v>
          </cell>
          <cell r="Y856" t="str">
            <v>代価表</v>
          </cell>
          <cell r="Z856" t="str">
            <v>木建-06</v>
          </cell>
          <cell r="AA856">
            <v>9</v>
          </cell>
          <cell r="AB856">
            <v>674100</v>
          </cell>
          <cell r="AC856">
            <v>0</v>
          </cell>
          <cell r="AD856">
            <v>0</v>
          </cell>
        </row>
        <row r="858">
          <cell r="G858" t="str">
            <v>7/WD</v>
          </cell>
          <cell r="H858">
            <v>2750</v>
          </cell>
          <cell r="I858">
            <v>2750</v>
          </cell>
          <cell r="J858" t="str">
            <v>×</v>
          </cell>
          <cell r="K858">
            <v>2625</v>
          </cell>
          <cell r="L858">
            <v>2</v>
          </cell>
          <cell r="M858">
            <v>2</v>
          </cell>
          <cell r="N858" t="str">
            <v>ヶ所</v>
          </cell>
          <cell r="O858">
            <v>97900</v>
          </cell>
          <cell r="P858">
            <v>195800</v>
          </cell>
          <cell r="Q858" t="str">
            <v>代価表</v>
          </cell>
          <cell r="R858" t="str">
            <v>図面より</v>
          </cell>
          <cell r="S858">
            <v>2</v>
          </cell>
          <cell r="T858">
            <v>2</v>
          </cell>
          <cell r="U858" t="str">
            <v>ヶ所</v>
          </cell>
          <cell r="V858">
            <v>97900</v>
          </cell>
          <cell r="W858">
            <v>195800</v>
          </cell>
          <cell r="X858" t="str">
            <v>代価表</v>
          </cell>
          <cell r="Y858" t="str">
            <v>代価表</v>
          </cell>
          <cell r="Z858" t="str">
            <v>木建-07</v>
          </cell>
          <cell r="AA858">
            <v>2</v>
          </cell>
          <cell r="AB858">
            <v>195800</v>
          </cell>
          <cell r="AC858">
            <v>0</v>
          </cell>
          <cell r="AD858">
            <v>0</v>
          </cell>
        </row>
        <row r="860">
          <cell r="G860" t="str">
            <v>8/WD</v>
          </cell>
          <cell r="H860">
            <v>6450</v>
          </cell>
          <cell r="I860">
            <v>6450</v>
          </cell>
          <cell r="J860" t="str">
            <v>×</v>
          </cell>
          <cell r="K860">
            <v>2625</v>
          </cell>
          <cell r="L860">
            <v>1</v>
          </cell>
          <cell r="M860">
            <v>1</v>
          </cell>
          <cell r="N860" t="str">
            <v>ヶ所</v>
          </cell>
          <cell r="O860">
            <v>266300</v>
          </cell>
          <cell r="P860">
            <v>266300</v>
          </cell>
          <cell r="Q860" t="str">
            <v>代価表</v>
          </cell>
          <cell r="R860" t="str">
            <v>図面より</v>
          </cell>
          <cell r="S860">
            <v>1</v>
          </cell>
          <cell r="T860">
            <v>1</v>
          </cell>
          <cell r="U860" t="str">
            <v>ヶ所</v>
          </cell>
          <cell r="V860">
            <v>266300</v>
          </cell>
          <cell r="W860">
            <v>266300</v>
          </cell>
          <cell r="X860" t="str">
            <v>代価表</v>
          </cell>
          <cell r="Y860" t="str">
            <v>代価表</v>
          </cell>
          <cell r="Z860" t="str">
            <v>木建-08</v>
          </cell>
          <cell r="AA860">
            <v>1</v>
          </cell>
          <cell r="AB860">
            <v>266300</v>
          </cell>
          <cell r="AC860">
            <v>0</v>
          </cell>
          <cell r="AD860">
            <v>0</v>
          </cell>
        </row>
        <row r="862">
          <cell r="G862" t="str">
            <v>9/WD</v>
          </cell>
          <cell r="H862">
            <v>6500</v>
          </cell>
          <cell r="I862">
            <v>6500</v>
          </cell>
          <cell r="J862" t="str">
            <v>×</v>
          </cell>
          <cell r="K862">
            <v>2625</v>
          </cell>
          <cell r="L862">
            <v>1</v>
          </cell>
          <cell r="M862">
            <v>1</v>
          </cell>
          <cell r="N862" t="str">
            <v>ヶ所</v>
          </cell>
          <cell r="O862">
            <v>258700</v>
          </cell>
          <cell r="P862">
            <v>258700</v>
          </cell>
          <cell r="Q862" t="str">
            <v>代価表</v>
          </cell>
          <cell r="R862" t="str">
            <v>図面より</v>
          </cell>
          <cell r="S862">
            <v>1</v>
          </cell>
          <cell r="T862">
            <v>1</v>
          </cell>
          <cell r="U862" t="str">
            <v>ヶ所</v>
          </cell>
          <cell r="V862">
            <v>258700</v>
          </cell>
          <cell r="W862">
            <v>258700</v>
          </cell>
          <cell r="X862" t="str">
            <v>代価表</v>
          </cell>
          <cell r="Y862" t="str">
            <v>代価表</v>
          </cell>
          <cell r="Z862" t="str">
            <v>木建-09</v>
          </cell>
          <cell r="AA862">
            <v>1</v>
          </cell>
          <cell r="AB862">
            <v>258700</v>
          </cell>
          <cell r="AC862">
            <v>0</v>
          </cell>
          <cell r="AD862">
            <v>0</v>
          </cell>
        </row>
        <row r="864">
          <cell r="G864" t="str">
            <v>10/WD</v>
          </cell>
          <cell r="H864">
            <v>1800</v>
          </cell>
          <cell r="I864">
            <v>1800</v>
          </cell>
          <cell r="J864" t="str">
            <v>×</v>
          </cell>
          <cell r="K864">
            <v>2625</v>
          </cell>
          <cell r="L864">
            <v>1</v>
          </cell>
          <cell r="M864">
            <v>1</v>
          </cell>
          <cell r="N864" t="str">
            <v>ヶ所</v>
          </cell>
          <cell r="O864">
            <v>74900</v>
          </cell>
          <cell r="P864">
            <v>74900</v>
          </cell>
          <cell r="Q864" t="str">
            <v>代価表</v>
          </cell>
          <cell r="R864" t="str">
            <v>図面より</v>
          </cell>
          <cell r="S864">
            <v>1</v>
          </cell>
          <cell r="T864">
            <v>1</v>
          </cell>
          <cell r="U864" t="str">
            <v>ヶ所</v>
          </cell>
          <cell r="V864">
            <v>74900</v>
          </cell>
          <cell r="W864">
            <v>74900</v>
          </cell>
          <cell r="X864" t="str">
            <v>代価表</v>
          </cell>
          <cell r="Y864" t="str">
            <v>代価表</v>
          </cell>
          <cell r="Z864" t="str">
            <v>木建-10</v>
          </cell>
          <cell r="AA864">
            <v>1</v>
          </cell>
          <cell r="AB864">
            <v>74900</v>
          </cell>
          <cell r="AC864">
            <v>0</v>
          </cell>
          <cell r="AD864">
            <v>0</v>
          </cell>
        </row>
        <row r="866">
          <cell r="G866" t="str">
            <v>11/WD</v>
          </cell>
          <cell r="H866">
            <v>1600</v>
          </cell>
          <cell r="I866">
            <v>1600</v>
          </cell>
          <cell r="J866" t="str">
            <v>×</v>
          </cell>
          <cell r="K866">
            <v>2360</v>
          </cell>
          <cell r="L866">
            <v>3</v>
          </cell>
          <cell r="M866">
            <v>3</v>
          </cell>
          <cell r="N866" t="str">
            <v>ヶ所</v>
          </cell>
          <cell r="O866">
            <v>80500</v>
          </cell>
          <cell r="P866">
            <v>241500</v>
          </cell>
          <cell r="Q866" t="str">
            <v>代価表</v>
          </cell>
          <cell r="R866" t="str">
            <v>図面より</v>
          </cell>
          <cell r="S866">
            <v>3</v>
          </cell>
          <cell r="T866">
            <v>3</v>
          </cell>
          <cell r="U866" t="str">
            <v>ヶ所</v>
          </cell>
          <cell r="V866">
            <v>80500</v>
          </cell>
          <cell r="W866">
            <v>241500</v>
          </cell>
          <cell r="X866" t="str">
            <v>代価表</v>
          </cell>
          <cell r="Y866" t="str">
            <v>代価表</v>
          </cell>
          <cell r="Z866" t="str">
            <v>木建-11</v>
          </cell>
          <cell r="AA866">
            <v>3</v>
          </cell>
          <cell r="AB866">
            <v>241500</v>
          </cell>
          <cell r="AC866">
            <v>0</v>
          </cell>
          <cell r="AD866">
            <v>0</v>
          </cell>
        </row>
        <row r="868">
          <cell r="G868" t="str">
            <v>12/WD</v>
          </cell>
          <cell r="H868">
            <v>900</v>
          </cell>
          <cell r="I868">
            <v>900</v>
          </cell>
          <cell r="J868" t="str">
            <v>×</v>
          </cell>
          <cell r="K868">
            <v>2000</v>
          </cell>
          <cell r="L868">
            <v>3</v>
          </cell>
          <cell r="M868">
            <v>3</v>
          </cell>
          <cell r="N868" t="str">
            <v>ヶ所</v>
          </cell>
          <cell r="O868">
            <v>60800</v>
          </cell>
          <cell r="P868">
            <v>182400</v>
          </cell>
          <cell r="Q868" t="str">
            <v>代価表</v>
          </cell>
          <cell r="R868" t="str">
            <v>図面より</v>
          </cell>
          <cell r="S868">
            <v>3</v>
          </cell>
          <cell r="T868">
            <v>3</v>
          </cell>
          <cell r="U868" t="str">
            <v>ヶ所</v>
          </cell>
          <cell r="V868">
            <v>60800</v>
          </cell>
          <cell r="W868">
            <v>182400</v>
          </cell>
          <cell r="X868" t="str">
            <v>代価表</v>
          </cell>
          <cell r="Y868" t="str">
            <v>代価表</v>
          </cell>
          <cell r="Z868" t="str">
            <v>木建-12</v>
          </cell>
          <cell r="AA868">
            <v>3</v>
          </cell>
          <cell r="AB868">
            <v>182400</v>
          </cell>
          <cell r="AC868">
            <v>0</v>
          </cell>
          <cell r="AD868">
            <v>0</v>
          </cell>
        </row>
        <row r="870">
          <cell r="G870" t="str">
            <v>13/WD</v>
          </cell>
          <cell r="H870">
            <v>1200</v>
          </cell>
          <cell r="I870">
            <v>1200</v>
          </cell>
          <cell r="J870" t="str">
            <v>×</v>
          </cell>
          <cell r="K870">
            <v>2360</v>
          </cell>
          <cell r="L870">
            <v>3</v>
          </cell>
          <cell r="M870">
            <v>3</v>
          </cell>
          <cell r="N870" t="str">
            <v>ヶ所</v>
          </cell>
          <cell r="O870">
            <v>95000</v>
          </cell>
          <cell r="P870">
            <v>285000</v>
          </cell>
          <cell r="Q870" t="str">
            <v>代価表</v>
          </cell>
          <cell r="R870" t="str">
            <v>図面より</v>
          </cell>
          <cell r="S870">
            <v>3</v>
          </cell>
          <cell r="T870">
            <v>3</v>
          </cell>
          <cell r="U870" t="str">
            <v>ヶ所</v>
          </cell>
          <cell r="V870">
            <v>95000</v>
          </cell>
          <cell r="W870">
            <v>285000</v>
          </cell>
          <cell r="X870" t="str">
            <v>代価表</v>
          </cell>
          <cell r="Y870" t="str">
            <v>代価表</v>
          </cell>
          <cell r="Z870" t="str">
            <v>木建-13</v>
          </cell>
          <cell r="AA870">
            <v>3</v>
          </cell>
          <cell r="AB870">
            <v>285000</v>
          </cell>
          <cell r="AC870">
            <v>0</v>
          </cell>
          <cell r="AD870">
            <v>0</v>
          </cell>
        </row>
        <row r="872">
          <cell r="G872" t="str">
            <v>14/WD</v>
          </cell>
          <cell r="H872">
            <v>900</v>
          </cell>
          <cell r="I872">
            <v>900</v>
          </cell>
          <cell r="J872" t="str">
            <v>×</v>
          </cell>
          <cell r="K872">
            <v>2625</v>
          </cell>
          <cell r="L872">
            <v>1</v>
          </cell>
          <cell r="M872">
            <v>1</v>
          </cell>
          <cell r="N872" t="str">
            <v>ヶ所</v>
          </cell>
          <cell r="O872">
            <v>72200</v>
          </cell>
          <cell r="P872">
            <v>72200</v>
          </cell>
          <cell r="Q872" t="str">
            <v>代価表</v>
          </cell>
          <cell r="R872" t="str">
            <v>図面より</v>
          </cell>
          <cell r="S872">
            <v>1</v>
          </cell>
          <cell r="T872">
            <v>1</v>
          </cell>
          <cell r="U872" t="str">
            <v>ヶ所</v>
          </cell>
          <cell r="V872">
            <v>72200</v>
          </cell>
          <cell r="W872">
            <v>72200</v>
          </cell>
          <cell r="X872" t="str">
            <v>代価表</v>
          </cell>
          <cell r="Y872" t="str">
            <v>代価表</v>
          </cell>
          <cell r="Z872" t="str">
            <v>木建-14</v>
          </cell>
          <cell r="AA872">
            <v>1</v>
          </cell>
          <cell r="AB872">
            <v>72200</v>
          </cell>
          <cell r="AC872">
            <v>0</v>
          </cell>
          <cell r="AD872">
            <v>0</v>
          </cell>
        </row>
        <row r="874">
          <cell r="G874" t="str">
            <v>15/WD</v>
          </cell>
          <cell r="H874">
            <v>900</v>
          </cell>
          <cell r="I874">
            <v>900</v>
          </cell>
          <cell r="J874" t="str">
            <v>×</v>
          </cell>
          <cell r="K874">
            <v>2625</v>
          </cell>
          <cell r="L874">
            <v>2</v>
          </cell>
          <cell r="M874">
            <v>2</v>
          </cell>
          <cell r="N874" t="str">
            <v>ヶ所</v>
          </cell>
          <cell r="O874">
            <v>72200</v>
          </cell>
          <cell r="P874">
            <v>144400</v>
          </cell>
          <cell r="Q874" t="str">
            <v>代価表</v>
          </cell>
          <cell r="R874" t="str">
            <v>図面より</v>
          </cell>
          <cell r="S874">
            <v>2</v>
          </cell>
          <cell r="T874">
            <v>2</v>
          </cell>
          <cell r="U874" t="str">
            <v>ヶ所</v>
          </cell>
          <cell r="V874">
            <v>72200</v>
          </cell>
          <cell r="W874">
            <v>144400</v>
          </cell>
          <cell r="X874" t="str">
            <v>代価表</v>
          </cell>
          <cell r="Y874" t="str">
            <v>代価表</v>
          </cell>
          <cell r="Z874" t="str">
            <v>木建-15</v>
          </cell>
          <cell r="AA874">
            <v>2</v>
          </cell>
          <cell r="AB874">
            <v>144400</v>
          </cell>
          <cell r="AC874">
            <v>0</v>
          </cell>
          <cell r="AD874">
            <v>0</v>
          </cell>
        </row>
        <row r="876">
          <cell r="G876" t="str">
            <v>16/WD</v>
          </cell>
          <cell r="H876">
            <v>900</v>
          </cell>
          <cell r="I876">
            <v>900</v>
          </cell>
          <cell r="J876" t="str">
            <v>×</v>
          </cell>
          <cell r="K876">
            <v>2625</v>
          </cell>
          <cell r="L876">
            <v>3</v>
          </cell>
          <cell r="M876">
            <v>3</v>
          </cell>
          <cell r="N876" t="str">
            <v>ヶ所</v>
          </cell>
          <cell r="O876">
            <v>71600</v>
          </cell>
          <cell r="P876">
            <v>214800</v>
          </cell>
          <cell r="Q876" t="str">
            <v>代価表</v>
          </cell>
          <cell r="R876" t="str">
            <v>図面より</v>
          </cell>
          <cell r="S876">
            <v>3</v>
          </cell>
          <cell r="T876">
            <v>3</v>
          </cell>
          <cell r="U876" t="str">
            <v>ヶ所</v>
          </cell>
          <cell r="V876">
            <v>71600</v>
          </cell>
          <cell r="W876">
            <v>214800</v>
          </cell>
          <cell r="X876" t="str">
            <v>代価表</v>
          </cell>
          <cell r="Y876" t="str">
            <v>代価表</v>
          </cell>
          <cell r="Z876" t="str">
            <v>木建-16</v>
          </cell>
          <cell r="AA876">
            <v>3</v>
          </cell>
          <cell r="AB876">
            <v>214800</v>
          </cell>
          <cell r="AC876">
            <v>0</v>
          </cell>
          <cell r="AD876">
            <v>0</v>
          </cell>
        </row>
        <row r="878">
          <cell r="G878" t="str">
            <v>17/WD</v>
          </cell>
          <cell r="H878">
            <v>900</v>
          </cell>
          <cell r="I878">
            <v>900</v>
          </cell>
          <cell r="J878" t="str">
            <v>×</v>
          </cell>
          <cell r="K878">
            <v>2625</v>
          </cell>
          <cell r="L878">
            <v>1</v>
          </cell>
          <cell r="M878">
            <v>1</v>
          </cell>
          <cell r="N878" t="str">
            <v>ヶ所</v>
          </cell>
          <cell r="O878">
            <v>71600</v>
          </cell>
          <cell r="P878">
            <v>71600</v>
          </cell>
          <cell r="Q878" t="str">
            <v>代価表</v>
          </cell>
          <cell r="R878" t="str">
            <v>図面より</v>
          </cell>
          <cell r="S878">
            <v>1</v>
          </cell>
          <cell r="T878">
            <v>1</v>
          </cell>
          <cell r="U878" t="str">
            <v>ヶ所</v>
          </cell>
          <cell r="V878">
            <v>71600</v>
          </cell>
          <cell r="W878">
            <v>71600</v>
          </cell>
          <cell r="X878" t="str">
            <v>代価表</v>
          </cell>
          <cell r="Y878" t="str">
            <v>代価表</v>
          </cell>
          <cell r="Z878" t="str">
            <v>木建-17</v>
          </cell>
          <cell r="AA878">
            <v>1</v>
          </cell>
          <cell r="AB878">
            <v>71600</v>
          </cell>
          <cell r="AC878">
            <v>0</v>
          </cell>
          <cell r="AD878">
            <v>0</v>
          </cell>
        </row>
        <row r="880">
          <cell r="G880" t="str">
            <v>18/WD</v>
          </cell>
          <cell r="H880">
            <v>1800</v>
          </cell>
          <cell r="I880">
            <v>1800</v>
          </cell>
          <cell r="J880" t="str">
            <v>×</v>
          </cell>
          <cell r="K880">
            <v>2625</v>
          </cell>
          <cell r="L880">
            <v>1</v>
          </cell>
          <cell r="M880">
            <v>1</v>
          </cell>
          <cell r="N880" t="str">
            <v>ヶ所</v>
          </cell>
          <cell r="O880">
            <v>74900</v>
          </cell>
          <cell r="P880">
            <v>74900</v>
          </cell>
          <cell r="Q880" t="str">
            <v>代価表</v>
          </cell>
          <cell r="R880" t="str">
            <v>図面より</v>
          </cell>
          <cell r="S880">
            <v>1</v>
          </cell>
          <cell r="T880">
            <v>1</v>
          </cell>
          <cell r="U880" t="str">
            <v>ヶ所</v>
          </cell>
          <cell r="V880">
            <v>74900</v>
          </cell>
          <cell r="W880">
            <v>74900</v>
          </cell>
          <cell r="X880" t="str">
            <v>代価表</v>
          </cell>
          <cell r="Y880" t="str">
            <v>代価表</v>
          </cell>
          <cell r="Z880" t="str">
            <v>木建-18</v>
          </cell>
          <cell r="AA880">
            <v>1</v>
          </cell>
          <cell r="AB880">
            <v>74900</v>
          </cell>
          <cell r="AC880">
            <v>0</v>
          </cell>
          <cell r="AD880">
            <v>0</v>
          </cell>
        </row>
        <row r="882">
          <cell r="G882" t="str">
            <v>20/WD</v>
          </cell>
          <cell r="H882">
            <v>1800</v>
          </cell>
          <cell r="I882">
            <v>1800</v>
          </cell>
          <cell r="J882" t="str">
            <v>×</v>
          </cell>
          <cell r="K882">
            <v>2000</v>
          </cell>
          <cell r="L882">
            <v>1</v>
          </cell>
          <cell r="M882">
            <v>1</v>
          </cell>
          <cell r="N882" t="str">
            <v>ヶ所</v>
          </cell>
          <cell r="O882">
            <v>61800</v>
          </cell>
          <cell r="P882">
            <v>61800</v>
          </cell>
          <cell r="Q882" t="str">
            <v>代価表</v>
          </cell>
          <cell r="R882" t="str">
            <v>図面より</v>
          </cell>
          <cell r="S882">
            <v>1</v>
          </cell>
          <cell r="T882">
            <v>1</v>
          </cell>
          <cell r="U882" t="str">
            <v>ヶ所</v>
          </cell>
          <cell r="V882">
            <v>61800</v>
          </cell>
          <cell r="W882">
            <v>61800</v>
          </cell>
          <cell r="X882" t="str">
            <v>代価表</v>
          </cell>
          <cell r="Y882" t="str">
            <v>代価表</v>
          </cell>
          <cell r="Z882" t="str">
            <v>木建-20</v>
          </cell>
          <cell r="AA882">
            <v>1</v>
          </cell>
          <cell r="AB882">
            <v>61800</v>
          </cell>
          <cell r="AC882">
            <v>0</v>
          </cell>
          <cell r="AD882">
            <v>0</v>
          </cell>
        </row>
        <row r="884">
          <cell r="G884">
            <v>0</v>
          </cell>
          <cell r="H884" t="str">
            <v/>
          </cell>
          <cell r="I884" t="str">
            <v/>
          </cell>
          <cell r="J884" t="str">
            <v/>
          </cell>
          <cell r="K884" t="str">
            <v/>
          </cell>
          <cell r="L884" t="str">
            <v/>
          </cell>
          <cell r="M884" t="str">
            <v/>
          </cell>
          <cell r="N884" t="str">
            <v/>
          </cell>
          <cell r="O884" t="str">
            <v/>
          </cell>
          <cell r="P884" t="str">
            <v/>
          </cell>
          <cell r="Q884" t="str">
            <v/>
          </cell>
          <cell r="R884" t="str">
            <v/>
          </cell>
          <cell r="S884" t="str">
            <v/>
          </cell>
          <cell r="T884" t="str">
            <v/>
          </cell>
          <cell r="U884" t="str">
            <v/>
          </cell>
          <cell r="V884" t="str">
            <v/>
          </cell>
          <cell r="W884" t="str">
            <v/>
          </cell>
          <cell r="X884" t="str">
            <v/>
          </cell>
          <cell r="Y884" t="str">
            <v/>
          </cell>
        </row>
        <row r="885">
          <cell r="AE885" t="str">
            <v>那覇市教育委員会</v>
          </cell>
          <cell r="AF885" t="str">
            <v>頁22</v>
          </cell>
        </row>
        <row r="886">
          <cell r="P886">
            <v>0</v>
          </cell>
          <cell r="Q886" t="str">
            <v>数　量　集　計　表</v>
          </cell>
          <cell r="R886" t="str">
            <v>数　量　集　計　表</v>
          </cell>
          <cell r="S886" t="str">
            <v xml:space="preserve"> 訳</v>
          </cell>
          <cell r="T886" t="str">
            <v>内</v>
          </cell>
          <cell r="U886" t="str">
            <v>頁23</v>
          </cell>
          <cell r="V886" t="str">
            <v xml:space="preserve"> 訳</v>
          </cell>
          <cell r="W886" t="str">
            <v>書</v>
          </cell>
          <cell r="X886" t="str">
            <v>頁23</v>
          </cell>
          <cell r="Y886" t="str">
            <v>頁23</v>
          </cell>
          <cell r="Z886" t="str">
            <v>頁23</v>
          </cell>
          <cell r="AA886" t="str">
            <v>頁23</v>
          </cell>
          <cell r="AB886" t="str">
            <v>頁23</v>
          </cell>
          <cell r="AC886" t="str">
            <v>頁23</v>
          </cell>
          <cell r="AD886" t="str">
            <v>頁23</v>
          </cell>
          <cell r="AF886" t="str">
            <v>頁23</v>
          </cell>
        </row>
        <row r="888">
          <cell r="T888">
            <v>0</v>
          </cell>
          <cell r="U888" t="str">
            <v>宇栄原小学校（1工区建築）</v>
          </cell>
          <cell r="V888" t="str">
            <v>P-20/42</v>
          </cell>
          <cell r="W888" t="str">
            <v>宇栄原小学校（1工区建築）</v>
          </cell>
          <cell r="X888" t="str">
            <v>P-20/42</v>
          </cell>
          <cell r="Y888" t="str">
            <v>宇栄原小学校（1工区建築）</v>
          </cell>
          <cell r="Z888" t="str">
            <v>P-20/42</v>
          </cell>
          <cell r="AA888" t="str">
            <v>宇栄原小学校（1工区建築）</v>
          </cell>
          <cell r="AB888" t="str">
            <v>P-20/42</v>
          </cell>
          <cell r="AC888" t="str">
            <v>宇栄原小学校（1工区建築）</v>
          </cell>
          <cell r="AD888" t="str">
            <v>P-20/42</v>
          </cell>
          <cell r="AE888" t="str">
            <v>P-20/42</v>
          </cell>
        </row>
        <row r="890">
          <cell r="G890" t="str">
            <v>　　　　　　　　　　工　事　別</v>
          </cell>
          <cell r="H890" t="str">
            <v>計</v>
          </cell>
          <cell r="I890" t="str">
            <v>　実　施　工　事　費</v>
          </cell>
          <cell r="J890" t="str">
            <v>　　 対 象 経 費</v>
          </cell>
          <cell r="K890" t="str">
            <v>　　対 象 外 経 費</v>
          </cell>
          <cell r="L890" t="str">
            <v>計</v>
          </cell>
          <cell r="M890" t="str">
            <v>　実　施　工　事　費</v>
          </cell>
          <cell r="N890" t="str">
            <v>　　 対 象 経 費</v>
          </cell>
          <cell r="O890" t="str">
            <v>　　対 象 外 経 費</v>
          </cell>
          <cell r="P890" t="str">
            <v>計</v>
          </cell>
          <cell r="Q890" t="str">
            <v>　実　施　工　事　費</v>
          </cell>
          <cell r="R890" t="str">
            <v>　　 対 象 経 費</v>
          </cell>
          <cell r="S890" t="str">
            <v>計</v>
          </cell>
          <cell r="T890" t="str">
            <v>　実　施　工　事　費</v>
          </cell>
          <cell r="U890" t="str">
            <v>　　 対 象 経 費</v>
          </cell>
          <cell r="V890" t="str">
            <v>　実　施　工　事　費</v>
          </cell>
          <cell r="W890" t="str">
            <v>　　 対 象 経 費</v>
          </cell>
          <cell r="X890" t="str">
            <v>　　対 象 外 経 費</v>
          </cell>
          <cell r="Y890" t="str">
            <v>　　 対 象 経 費</v>
          </cell>
          <cell r="Z890" t="str">
            <v>　　対 象 外 経 費</v>
          </cell>
          <cell r="AA890" t="str">
            <v>　　 対 象 経 費</v>
          </cell>
          <cell r="AB890" t="str">
            <v>　　対 象 外 経 費</v>
          </cell>
          <cell r="AC890" t="str">
            <v>　　対 象 外 経 費</v>
          </cell>
        </row>
        <row r="892">
          <cell r="E892" t="str">
            <v>No</v>
          </cell>
          <cell r="F892" t="str">
            <v>名 称</v>
          </cell>
          <cell r="G892" t="str">
            <v>名 称</v>
          </cell>
          <cell r="H892" t="str">
            <v>頁</v>
          </cell>
          <cell r="I892" t="str">
            <v>参　照</v>
          </cell>
          <cell r="J892" t="str">
            <v>計算値</v>
          </cell>
          <cell r="K892" t="str">
            <v xml:space="preserve"> 　規 格</v>
          </cell>
          <cell r="L892" t="str">
            <v>単 位</v>
          </cell>
          <cell r="M892" t="str">
            <v>単 価</v>
          </cell>
          <cell r="N892" t="str">
            <v>金 額</v>
          </cell>
          <cell r="O892" t="str">
            <v xml:space="preserve">   　 備 考</v>
          </cell>
          <cell r="P892" t="str">
            <v>頁</v>
          </cell>
          <cell r="Q892" t="str">
            <v>金 額</v>
          </cell>
          <cell r="R892" t="str">
            <v>参　照</v>
          </cell>
          <cell r="S892" t="str">
            <v>計算値</v>
          </cell>
          <cell r="T892" t="str">
            <v>数 量</v>
          </cell>
          <cell r="U892" t="str">
            <v>単 位</v>
          </cell>
          <cell r="V892" t="str">
            <v>単 価</v>
          </cell>
          <cell r="W892" t="str">
            <v>金 額</v>
          </cell>
          <cell r="X892" t="str">
            <v xml:space="preserve">   　 備 考</v>
          </cell>
          <cell r="Y892" t="str">
            <v xml:space="preserve">   　 備 考</v>
          </cell>
          <cell r="Z892" t="str">
            <v>金 額</v>
          </cell>
          <cell r="AA892" t="str">
            <v>数 量</v>
          </cell>
          <cell r="AB892" t="str">
            <v>金 額</v>
          </cell>
          <cell r="AC892" t="str">
            <v>数 量</v>
          </cell>
          <cell r="AD892" t="str">
            <v>金 額</v>
          </cell>
        </row>
        <row r="894">
          <cell r="G894">
            <v>0</v>
          </cell>
        </row>
        <row r="896">
          <cell r="G896" t="str">
            <v>21/WD</v>
          </cell>
          <cell r="H896">
            <v>1750</v>
          </cell>
          <cell r="I896">
            <v>1750</v>
          </cell>
          <cell r="J896" t="str">
            <v>×</v>
          </cell>
          <cell r="K896">
            <v>2000</v>
          </cell>
          <cell r="L896">
            <v>3</v>
          </cell>
          <cell r="M896">
            <v>3</v>
          </cell>
          <cell r="N896" t="str">
            <v>ヶ所</v>
          </cell>
          <cell r="O896">
            <v>76200</v>
          </cell>
          <cell r="P896">
            <v>228600</v>
          </cell>
          <cell r="Q896" t="str">
            <v>代価表</v>
          </cell>
          <cell r="R896" t="str">
            <v>図面より</v>
          </cell>
          <cell r="S896">
            <v>3</v>
          </cell>
          <cell r="T896">
            <v>3</v>
          </cell>
          <cell r="U896" t="str">
            <v>ヶ所</v>
          </cell>
          <cell r="V896">
            <v>76200</v>
          </cell>
          <cell r="W896">
            <v>228600</v>
          </cell>
          <cell r="X896" t="str">
            <v>代価表</v>
          </cell>
          <cell r="Y896" t="str">
            <v>代価表</v>
          </cell>
          <cell r="Z896" t="str">
            <v>木建-21</v>
          </cell>
          <cell r="AA896">
            <v>3</v>
          </cell>
          <cell r="AB896">
            <v>228600</v>
          </cell>
          <cell r="AC896">
            <v>0</v>
          </cell>
          <cell r="AD896">
            <v>0</v>
          </cell>
        </row>
        <row r="898">
          <cell r="G898" t="str">
            <v>22/WD</v>
          </cell>
          <cell r="H898">
            <v>900</v>
          </cell>
          <cell r="I898">
            <v>900</v>
          </cell>
          <cell r="J898" t="str">
            <v>×</v>
          </cell>
          <cell r="K898">
            <v>2000</v>
          </cell>
          <cell r="L898">
            <v>1</v>
          </cell>
          <cell r="M898">
            <v>1</v>
          </cell>
          <cell r="N898" t="str">
            <v>ヶ所</v>
          </cell>
          <cell r="O898">
            <v>74900</v>
          </cell>
          <cell r="P898">
            <v>74900</v>
          </cell>
          <cell r="Q898" t="str">
            <v>代価表</v>
          </cell>
          <cell r="R898" t="str">
            <v>図面より</v>
          </cell>
          <cell r="S898">
            <v>1</v>
          </cell>
          <cell r="T898">
            <v>1</v>
          </cell>
          <cell r="U898" t="str">
            <v>ヶ所</v>
          </cell>
          <cell r="V898">
            <v>74900</v>
          </cell>
          <cell r="W898">
            <v>74900</v>
          </cell>
          <cell r="X898" t="str">
            <v>代価表</v>
          </cell>
          <cell r="Y898" t="str">
            <v>代価表</v>
          </cell>
          <cell r="Z898" t="str">
            <v>木建-18</v>
          </cell>
          <cell r="AA898">
            <v>1</v>
          </cell>
          <cell r="AB898">
            <v>74900</v>
          </cell>
          <cell r="AC898">
            <v>0</v>
          </cell>
          <cell r="AD898">
            <v>0</v>
          </cell>
        </row>
        <row r="900">
          <cell r="G900" t="str">
            <v>24/WD</v>
          </cell>
          <cell r="H900">
            <v>900</v>
          </cell>
          <cell r="I900">
            <v>900</v>
          </cell>
          <cell r="J900" t="str">
            <v>×</v>
          </cell>
          <cell r="K900">
            <v>2000</v>
          </cell>
          <cell r="L900">
            <v>1</v>
          </cell>
          <cell r="M900">
            <v>1</v>
          </cell>
          <cell r="N900" t="str">
            <v>ヶ所</v>
          </cell>
          <cell r="O900">
            <v>55300</v>
          </cell>
          <cell r="P900">
            <v>55300</v>
          </cell>
          <cell r="Q900" t="str">
            <v>代価表</v>
          </cell>
          <cell r="R900" t="str">
            <v>図面より</v>
          </cell>
          <cell r="S900">
            <v>1</v>
          </cell>
          <cell r="T900">
            <v>1</v>
          </cell>
          <cell r="U900" t="str">
            <v>ヶ所</v>
          </cell>
          <cell r="V900">
            <v>55300</v>
          </cell>
          <cell r="W900">
            <v>55300</v>
          </cell>
          <cell r="X900" t="str">
            <v>代価表</v>
          </cell>
          <cell r="Y900" t="str">
            <v>代価表</v>
          </cell>
          <cell r="Z900" t="str">
            <v>木建-39</v>
          </cell>
          <cell r="AA900">
            <v>1</v>
          </cell>
          <cell r="AB900">
            <v>55300</v>
          </cell>
          <cell r="AC900">
            <v>0</v>
          </cell>
          <cell r="AD900">
            <v>0</v>
          </cell>
        </row>
        <row r="906">
          <cell r="G906" t="str">
            <v>1/WW</v>
          </cell>
          <cell r="H906">
            <v>3650</v>
          </cell>
          <cell r="I906">
            <v>3650</v>
          </cell>
          <cell r="J906" t="str">
            <v>×</v>
          </cell>
          <cell r="K906">
            <v>1825</v>
          </cell>
          <cell r="L906">
            <v>1</v>
          </cell>
          <cell r="M906">
            <v>1</v>
          </cell>
          <cell r="N906" t="str">
            <v>ヶ所</v>
          </cell>
          <cell r="O906">
            <v>122600</v>
          </cell>
          <cell r="P906">
            <v>122600</v>
          </cell>
          <cell r="Q906" t="str">
            <v>代価表</v>
          </cell>
          <cell r="R906" t="str">
            <v>図面より</v>
          </cell>
          <cell r="S906">
            <v>1</v>
          </cell>
          <cell r="T906">
            <v>1</v>
          </cell>
          <cell r="U906" t="str">
            <v>ヶ所</v>
          </cell>
          <cell r="V906">
            <v>122600</v>
          </cell>
          <cell r="W906">
            <v>122600</v>
          </cell>
          <cell r="X906" t="str">
            <v>代価表</v>
          </cell>
          <cell r="Y906" t="str">
            <v>代価表</v>
          </cell>
          <cell r="Z906" t="str">
            <v>木建-24</v>
          </cell>
          <cell r="AA906">
            <v>1</v>
          </cell>
          <cell r="AB906">
            <v>122600</v>
          </cell>
          <cell r="AC906">
            <v>0</v>
          </cell>
          <cell r="AD906">
            <v>0</v>
          </cell>
        </row>
        <row r="908">
          <cell r="G908" t="str">
            <v>2/WW</v>
          </cell>
          <cell r="H908">
            <v>1800</v>
          </cell>
          <cell r="I908">
            <v>1800</v>
          </cell>
          <cell r="J908" t="str">
            <v>×</v>
          </cell>
          <cell r="K908">
            <v>1825</v>
          </cell>
          <cell r="L908">
            <v>1</v>
          </cell>
          <cell r="M908">
            <v>1</v>
          </cell>
          <cell r="N908" t="str">
            <v>ヶ所</v>
          </cell>
          <cell r="O908">
            <v>61300</v>
          </cell>
          <cell r="P908">
            <v>61300</v>
          </cell>
          <cell r="Q908" t="str">
            <v>代価表</v>
          </cell>
          <cell r="R908" t="str">
            <v>図面より</v>
          </cell>
          <cell r="S908">
            <v>1</v>
          </cell>
          <cell r="T908">
            <v>1</v>
          </cell>
          <cell r="U908" t="str">
            <v>ヶ所</v>
          </cell>
          <cell r="V908">
            <v>61300</v>
          </cell>
          <cell r="W908">
            <v>61300</v>
          </cell>
          <cell r="X908" t="str">
            <v>代価表</v>
          </cell>
          <cell r="Y908" t="str">
            <v>代価表</v>
          </cell>
          <cell r="Z908" t="str">
            <v>木建-25</v>
          </cell>
          <cell r="AA908">
            <v>1</v>
          </cell>
          <cell r="AB908">
            <v>61300</v>
          </cell>
          <cell r="AC908">
            <v>0</v>
          </cell>
          <cell r="AD908">
            <v>0</v>
          </cell>
        </row>
        <row r="910">
          <cell r="G910" t="str">
            <v>4/WW</v>
          </cell>
          <cell r="H910">
            <v>1800</v>
          </cell>
          <cell r="I910">
            <v>1800</v>
          </cell>
          <cell r="J910" t="str">
            <v>×</v>
          </cell>
          <cell r="K910">
            <v>1200</v>
          </cell>
          <cell r="L910">
            <v>1</v>
          </cell>
          <cell r="M910">
            <v>1</v>
          </cell>
          <cell r="N910" t="str">
            <v>ヶ所</v>
          </cell>
          <cell r="O910">
            <v>8400</v>
          </cell>
          <cell r="P910">
            <v>8400</v>
          </cell>
          <cell r="Q910" t="str">
            <v>代価表</v>
          </cell>
          <cell r="R910" t="str">
            <v>図面より</v>
          </cell>
          <cell r="S910">
            <v>1</v>
          </cell>
          <cell r="T910">
            <v>1</v>
          </cell>
          <cell r="U910" t="str">
            <v>ヶ所</v>
          </cell>
          <cell r="V910">
            <v>8400</v>
          </cell>
          <cell r="W910">
            <v>8400</v>
          </cell>
          <cell r="X910" t="str">
            <v>代価表</v>
          </cell>
          <cell r="Y910" t="str">
            <v>代価表</v>
          </cell>
          <cell r="Z910" t="str">
            <v>木建-26</v>
          </cell>
          <cell r="AA910">
            <v>1</v>
          </cell>
          <cell r="AB910">
            <v>8400</v>
          </cell>
          <cell r="AC910">
            <v>0</v>
          </cell>
          <cell r="AD910">
            <v>0</v>
          </cell>
        </row>
        <row r="912">
          <cell r="G912" t="str">
            <v>5/WW</v>
          </cell>
          <cell r="H912">
            <v>1200</v>
          </cell>
          <cell r="I912">
            <v>1200</v>
          </cell>
          <cell r="J912" t="str">
            <v>φ</v>
          </cell>
          <cell r="K912">
            <v>1</v>
          </cell>
          <cell r="L912">
            <v>1</v>
          </cell>
          <cell r="M912" t="str">
            <v>ヶ所</v>
          </cell>
          <cell r="N912">
            <v>5280</v>
          </cell>
          <cell r="O912">
            <v>5280</v>
          </cell>
          <cell r="P912" t="str">
            <v>代価表</v>
          </cell>
          <cell r="Q912" t="str">
            <v>木建-27</v>
          </cell>
          <cell r="R912" t="str">
            <v>図面より</v>
          </cell>
          <cell r="S912">
            <v>1</v>
          </cell>
          <cell r="T912">
            <v>1</v>
          </cell>
          <cell r="U912" t="str">
            <v>ヶ所</v>
          </cell>
          <cell r="V912">
            <v>5280</v>
          </cell>
          <cell r="W912">
            <v>5280</v>
          </cell>
          <cell r="X912" t="str">
            <v>代価表</v>
          </cell>
          <cell r="Y912" t="str">
            <v>代価表</v>
          </cell>
          <cell r="Z912" t="str">
            <v>木建-27</v>
          </cell>
          <cell r="AA912">
            <v>1</v>
          </cell>
          <cell r="AB912">
            <v>5280</v>
          </cell>
          <cell r="AC912">
            <v>0</v>
          </cell>
          <cell r="AD912">
            <v>0</v>
          </cell>
        </row>
        <row r="920">
          <cell r="G920" t="str">
            <v>2/WS</v>
          </cell>
          <cell r="H920">
            <v>2400</v>
          </cell>
          <cell r="I920">
            <v>2400</v>
          </cell>
          <cell r="J920" t="str">
            <v>×</v>
          </cell>
          <cell r="K920">
            <v>1800</v>
          </cell>
          <cell r="L920">
            <v>1</v>
          </cell>
          <cell r="M920">
            <v>1</v>
          </cell>
          <cell r="N920" t="str">
            <v>ヶ所</v>
          </cell>
          <cell r="O920">
            <v>59700</v>
          </cell>
          <cell r="P920">
            <v>59700</v>
          </cell>
          <cell r="Q920" t="str">
            <v>代価表</v>
          </cell>
          <cell r="R920" t="str">
            <v>図面より</v>
          </cell>
          <cell r="S920">
            <v>1</v>
          </cell>
          <cell r="T920">
            <v>1</v>
          </cell>
          <cell r="U920" t="str">
            <v>ヶ所</v>
          </cell>
          <cell r="V920">
            <v>59700</v>
          </cell>
          <cell r="W920">
            <v>59700</v>
          </cell>
          <cell r="X920" t="str">
            <v>代価表</v>
          </cell>
          <cell r="Y920" t="str">
            <v>代価表</v>
          </cell>
          <cell r="Z920" t="str">
            <v>木建-29</v>
          </cell>
          <cell r="AA920">
            <v>1</v>
          </cell>
          <cell r="AB920">
            <v>59700</v>
          </cell>
          <cell r="AC920">
            <v>0</v>
          </cell>
          <cell r="AD920">
            <v>0</v>
          </cell>
        </row>
        <row r="922">
          <cell r="G922" t="str">
            <v>3/WS</v>
          </cell>
          <cell r="H922">
            <v>1500</v>
          </cell>
          <cell r="I922">
            <v>1500</v>
          </cell>
          <cell r="J922" t="str">
            <v>φ</v>
          </cell>
          <cell r="K922">
            <v>2</v>
          </cell>
          <cell r="L922">
            <v>2</v>
          </cell>
          <cell r="M922" t="str">
            <v>ヶ所</v>
          </cell>
          <cell r="N922">
            <v>44800</v>
          </cell>
          <cell r="O922">
            <v>89600</v>
          </cell>
          <cell r="P922" t="str">
            <v>代価表</v>
          </cell>
          <cell r="Q922" t="str">
            <v>木建-30</v>
          </cell>
          <cell r="R922" t="str">
            <v>図面より</v>
          </cell>
          <cell r="S922">
            <v>2</v>
          </cell>
          <cell r="T922">
            <v>2</v>
          </cell>
          <cell r="U922" t="str">
            <v>ヶ所</v>
          </cell>
          <cell r="V922">
            <v>44800</v>
          </cell>
          <cell r="W922">
            <v>89600</v>
          </cell>
          <cell r="X922" t="str">
            <v>代価表</v>
          </cell>
          <cell r="Y922" t="str">
            <v>代価表</v>
          </cell>
          <cell r="Z922" t="str">
            <v>木建-30</v>
          </cell>
          <cell r="AA922">
            <v>2</v>
          </cell>
          <cell r="AB922">
            <v>89600</v>
          </cell>
          <cell r="AC922">
            <v>0</v>
          </cell>
          <cell r="AD922">
            <v>0</v>
          </cell>
        </row>
        <row r="924">
          <cell r="G924" t="str">
            <v>4/WS</v>
          </cell>
          <cell r="H924">
            <v>1500</v>
          </cell>
          <cell r="I924">
            <v>1500</v>
          </cell>
          <cell r="J924" t="str">
            <v>×</v>
          </cell>
          <cell r="K924">
            <v>1500</v>
          </cell>
          <cell r="L924">
            <v>1</v>
          </cell>
          <cell r="M924">
            <v>1</v>
          </cell>
          <cell r="N924" t="str">
            <v>ヶ所</v>
          </cell>
          <cell r="O924">
            <v>46700</v>
          </cell>
          <cell r="P924">
            <v>46700</v>
          </cell>
          <cell r="Q924" t="str">
            <v>代価表</v>
          </cell>
          <cell r="R924" t="str">
            <v>図面より</v>
          </cell>
          <cell r="S924">
            <v>1</v>
          </cell>
          <cell r="T924">
            <v>1</v>
          </cell>
          <cell r="U924" t="str">
            <v>ヶ所</v>
          </cell>
          <cell r="V924">
            <v>46700</v>
          </cell>
          <cell r="W924">
            <v>46700</v>
          </cell>
          <cell r="X924" t="str">
            <v>代価表</v>
          </cell>
          <cell r="Y924" t="str">
            <v>代価表</v>
          </cell>
          <cell r="Z924" t="str">
            <v>木建-31</v>
          </cell>
          <cell r="AA924">
            <v>1</v>
          </cell>
          <cell r="AB924">
            <v>46700</v>
          </cell>
          <cell r="AC924">
            <v>0</v>
          </cell>
          <cell r="AD924">
            <v>0</v>
          </cell>
        </row>
        <row r="926">
          <cell r="G926" t="str">
            <v>1/WE</v>
          </cell>
          <cell r="H926">
            <v>1000</v>
          </cell>
          <cell r="I926">
            <v>1000</v>
          </cell>
          <cell r="J926" t="str">
            <v>×</v>
          </cell>
          <cell r="K926">
            <v>2000</v>
          </cell>
          <cell r="L926">
            <v>2</v>
          </cell>
          <cell r="M926">
            <v>2</v>
          </cell>
          <cell r="N926" t="str">
            <v>ヶ所</v>
          </cell>
          <cell r="O926">
            <v>7000</v>
          </cell>
          <cell r="P926">
            <v>14000</v>
          </cell>
          <cell r="Q926" t="str">
            <v>代価表</v>
          </cell>
          <cell r="R926" t="str">
            <v>図面より</v>
          </cell>
          <cell r="S926">
            <v>2</v>
          </cell>
          <cell r="T926">
            <v>2</v>
          </cell>
          <cell r="U926" t="str">
            <v>ヶ所</v>
          </cell>
          <cell r="V926">
            <v>7000</v>
          </cell>
          <cell r="W926">
            <v>14000</v>
          </cell>
          <cell r="X926" t="str">
            <v>代価表</v>
          </cell>
          <cell r="Y926" t="str">
            <v>代価表</v>
          </cell>
          <cell r="Z926" t="str">
            <v>木建-32</v>
          </cell>
          <cell r="AA926">
            <v>2</v>
          </cell>
          <cell r="AB926">
            <v>14000</v>
          </cell>
          <cell r="AC926">
            <v>0</v>
          </cell>
          <cell r="AD926">
            <v>0</v>
          </cell>
        </row>
        <row r="928">
          <cell r="G928" t="str">
            <v>2/WE</v>
          </cell>
          <cell r="H928">
            <v>900</v>
          </cell>
          <cell r="I928">
            <v>900</v>
          </cell>
          <cell r="J928" t="str">
            <v>×</v>
          </cell>
          <cell r="K928">
            <v>2000</v>
          </cell>
          <cell r="L928">
            <v>2</v>
          </cell>
          <cell r="M928">
            <v>2</v>
          </cell>
          <cell r="N928" t="str">
            <v>ヶ所</v>
          </cell>
          <cell r="O928">
            <v>6860</v>
          </cell>
          <cell r="P928">
            <v>13720</v>
          </cell>
          <cell r="Q928" t="str">
            <v>代価表</v>
          </cell>
          <cell r="R928" t="str">
            <v>図面より</v>
          </cell>
          <cell r="S928">
            <v>2</v>
          </cell>
          <cell r="T928">
            <v>2</v>
          </cell>
          <cell r="U928" t="str">
            <v>ヶ所</v>
          </cell>
          <cell r="V928">
            <v>6860</v>
          </cell>
          <cell r="W928">
            <v>13720</v>
          </cell>
          <cell r="X928" t="str">
            <v>代価表</v>
          </cell>
          <cell r="Y928" t="str">
            <v>代価表</v>
          </cell>
          <cell r="Z928" t="str">
            <v>木建-33</v>
          </cell>
          <cell r="AA928">
            <v>2</v>
          </cell>
          <cell r="AB928">
            <v>13720</v>
          </cell>
          <cell r="AC928">
            <v>0</v>
          </cell>
          <cell r="AD928">
            <v>0</v>
          </cell>
        </row>
        <row r="930">
          <cell r="G930">
            <v>0</v>
          </cell>
          <cell r="H930" t="str">
            <v/>
          </cell>
          <cell r="I930" t="str">
            <v/>
          </cell>
          <cell r="J930" t="str">
            <v/>
          </cell>
          <cell r="K930" t="str">
            <v/>
          </cell>
          <cell r="L930" t="str">
            <v/>
          </cell>
          <cell r="M930" t="str">
            <v/>
          </cell>
          <cell r="N930" t="str">
            <v/>
          </cell>
          <cell r="O930" t="str">
            <v/>
          </cell>
          <cell r="P930" t="str">
            <v/>
          </cell>
          <cell r="Q930" t="str">
            <v/>
          </cell>
          <cell r="R930" t="str">
            <v/>
          </cell>
          <cell r="S930" t="str">
            <v/>
          </cell>
          <cell r="T930" t="str">
            <v/>
          </cell>
          <cell r="U930" t="str">
            <v/>
          </cell>
          <cell r="V930" t="str">
            <v/>
          </cell>
          <cell r="W930" t="str">
            <v/>
          </cell>
          <cell r="X930" t="str">
            <v/>
          </cell>
          <cell r="Y930" t="str">
            <v/>
          </cell>
        </row>
        <row r="931">
          <cell r="AE931" t="str">
            <v>那覇市教育委員会</v>
          </cell>
          <cell r="AF931" t="str">
            <v>頁23</v>
          </cell>
        </row>
        <row r="932">
          <cell r="P932">
            <v>0</v>
          </cell>
          <cell r="Q932" t="str">
            <v>数　量　集　計　表</v>
          </cell>
          <cell r="R932" t="str">
            <v>数　量　集　計　表</v>
          </cell>
          <cell r="S932" t="str">
            <v xml:space="preserve"> 訳</v>
          </cell>
          <cell r="T932" t="str">
            <v>内</v>
          </cell>
          <cell r="U932" t="str">
            <v>頁24</v>
          </cell>
          <cell r="V932" t="str">
            <v xml:space="preserve"> 訳</v>
          </cell>
          <cell r="W932" t="str">
            <v>書</v>
          </cell>
          <cell r="X932" t="str">
            <v>頁24</v>
          </cell>
          <cell r="Y932" t="str">
            <v>頁24</v>
          </cell>
          <cell r="Z932" t="str">
            <v>頁24</v>
          </cell>
          <cell r="AA932" t="str">
            <v>頁24</v>
          </cell>
          <cell r="AB932" t="str">
            <v>頁24</v>
          </cell>
          <cell r="AC932" t="str">
            <v>頁24</v>
          </cell>
          <cell r="AD932" t="str">
            <v>頁24</v>
          </cell>
          <cell r="AF932" t="str">
            <v>頁24</v>
          </cell>
        </row>
        <row r="934">
          <cell r="T934">
            <v>0</v>
          </cell>
          <cell r="U934" t="str">
            <v>宇栄原小学校（1工区建築）</v>
          </cell>
          <cell r="V934" t="str">
            <v>P-21/42</v>
          </cell>
          <cell r="W934" t="str">
            <v>宇栄原小学校（1工区建築）</v>
          </cell>
          <cell r="X934" t="str">
            <v>P-21/42</v>
          </cell>
          <cell r="Y934" t="str">
            <v>宇栄原小学校（1工区建築）</v>
          </cell>
          <cell r="Z934" t="str">
            <v>P-21/42</v>
          </cell>
          <cell r="AA934" t="str">
            <v>宇栄原小学校（1工区建築）</v>
          </cell>
          <cell r="AB934" t="str">
            <v>P-21/42</v>
          </cell>
          <cell r="AC934" t="str">
            <v>宇栄原小学校（1工区建築）</v>
          </cell>
          <cell r="AD934" t="str">
            <v>P-21/42</v>
          </cell>
          <cell r="AE934" t="str">
            <v>P-21/42</v>
          </cell>
        </row>
        <row r="936">
          <cell r="G936" t="str">
            <v>　　　　　　　　　　工　事　別</v>
          </cell>
          <cell r="H936" t="str">
            <v>計</v>
          </cell>
          <cell r="I936" t="str">
            <v>　実　施　工　事　費</v>
          </cell>
          <cell r="J936" t="str">
            <v>　　 対 象 経 費</v>
          </cell>
          <cell r="K936" t="str">
            <v>　　対 象 外 経 費</v>
          </cell>
          <cell r="L936" t="str">
            <v>計</v>
          </cell>
          <cell r="M936" t="str">
            <v>　実　施　工　事　費</v>
          </cell>
          <cell r="N936" t="str">
            <v>　　 対 象 経 費</v>
          </cell>
          <cell r="O936" t="str">
            <v>　　対 象 外 経 費</v>
          </cell>
          <cell r="P936" t="str">
            <v>計</v>
          </cell>
          <cell r="Q936" t="str">
            <v>　実　施　工　事　費</v>
          </cell>
          <cell r="R936" t="str">
            <v>　　 対 象 経 費</v>
          </cell>
          <cell r="S936" t="str">
            <v>計</v>
          </cell>
          <cell r="T936" t="str">
            <v>　実　施　工　事　費</v>
          </cell>
          <cell r="U936" t="str">
            <v>　　 対 象 経 費</v>
          </cell>
          <cell r="V936" t="str">
            <v>　実　施　工　事　費</v>
          </cell>
          <cell r="W936" t="str">
            <v>　　 対 象 経 費</v>
          </cell>
          <cell r="X936" t="str">
            <v>　　対 象 外 経 費</v>
          </cell>
          <cell r="Y936" t="str">
            <v>　　 対 象 経 費</v>
          </cell>
          <cell r="Z936" t="str">
            <v>　　対 象 外 経 費</v>
          </cell>
          <cell r="AA936" t="str">
            <v>　　 対 象 経 費</v>
          </cell>
          <cell r="AB936" t="str">
            <v>　　対 象 外 経 費</v>
          </cell>
          <cell r="AC936" t="str">
            <v>　　対 象 外 経 費</v>
          </cell>
        </row>
        <row r="938">
          <cell r="E938" t="str">
            <v>No</v>
          </cell>
          <cell r="F938" t="str">
            <v>名 称</v>
          </cell>
          <cell r="G938" t="str">
            <v>名 称</v>
          </cell>
          <cell r="H938" t="str">
            <v>頁</v>
          </cell>
          <cell r="I938" t="str">
            <v>参　照</v>
          </cell>
          <cell r="J938" t="str">
            <v>計算値</v>
          </cell>
          <cell r="K938" t="str">
            <v xml:space="preserve"> 　規 格</v>
          </cell>
          <cell r="L938" t="str">
            <v>単 位</v>
          </cell>
          <cell r="M938" t="str">
            <v>単 価</v>
          </cell>
          <cell r="N938" t="str">
            <v>金 額</v>
          </cell>
          <cell r="O938" t="str">
            <v xml:space="preserve">   　 備 考</v>
          </cell>
          <cell r="P938" t="str">
            <v>頁</v>
          </cell>
          <cell r="Q938" t="str">
            <v>金 額</v>
          </cell>
          <cell r="R938" t="str">
            <v>参　照</v>
          </cell>
          <cell r="S938" t="str">
            <v>計算値</v>
          </cell>
          <cell r="T938" t="str">
            <v>数 量</v>
          </cell>
          <cell r="U938" t="str">
            <v>単 位</v>
          </cell>
          <cell r="V938" t="str">
            <v>単 価</v>
          </cell>
          <cell r="W938" t="str">
            <v>金 額</v>
          </cell>
          <cell r="X938" t="str">
            <v xml:space="preserve">   　 備 考</v>
          </cell>
          <cell r="Y938" t="str">
            <v xml:space="preserve">   　 備 考</v>
          </cell>
          <cell r="Z938" t="str">
            <v>金 額</v>
          </cell>
          <cell r="AA938" t="str">
            <v>数 量</v>
          </cell>
          <cell r="AB938" t="str">
            <v>金 額</v>
          </cell>
          <cell r="AC938" t="str">
            <v>数 量</v>
          </cell>
          <cell r="AD938" t="str">
            <v>金 額</v>
          </cell>
        </row>
        <row r="940">
          <cell r="G940">
            <v>0</v>
          </cell>
        </row>
        <row r="942">
          <cell r="G942" t="str">
            <v>3/WE</v>
          </cell>
          <cell r="H942">
            <v>1000</v>
          </cell>
          <cell r="I942">
            <v>1000</v>
          </cell>
          <cell r="J942" t="str">
            <v>×</v>
          </cell>
          <cell r="K942">
            <v>2300</v>
          </cell>
          <cell r="L942">
            <v>6</v>
          </cell>
          <cell r="M942">
            <v>6</v>
          </cell>
          <cell r="N942" t="str">
            <v>ヶ所</v>
          </cell>
          <cell r="O942">
            <v>7340</v>
          </cell>
          <cell r="P942">
            <v>44040</v>
          </cell>
          <cell r="Q942" t="str">
            <v>代価表</v>
          </cell>
          <cell r="R942" t="str">
            <v>図面より</v>
          </cell>
          <cell r="S942">
            <v>6</v>
          </cell>
          <cell r="T942">
            <v>6</v>
          </cell>
          <cell r="U942" t="str">
            <v>ヶ所</v>
          </cell>
          <cell r="V942">
            <v>7340</v>
          </cell>
          <cell r="W942">
            <v>44040</v>
          </cell>
          <cell r="X942" t="str">
            <v>代価表</v>
          </cell>
          <cell r="Y942" t="str">
            <v>代価表</v>
          </cell>
          <cell r="Z942" t="str">
            <v>木建-34</v>
          </cell>
          <cell r="AA942">
            <v>6</v>
          </cell>
          <cell r="AB942">
            <v>44040</v>
          </cell>
          <cell r="AC942">
            <v>0</v>
          </cell>
          <cell r="AD942">
            <v>0</v>
          </cell>
        </row>
        <row r="944">
          <cell r="G944" t="str">
            <v>4/WE</v>
          </cell>
          <cell r="H944">
            <v>2500</v>
          </cell>
          <cell r="I944">
            <v>2500</v>
          </cell>
          <cell r="J944" t="str">
            <v>×</v>
          </cell>
          <cell r="K944">
            <v>2000</v>
          </cell>
          <cell r="L944">
            <v>3</v>
          </cell>
          <cell r="M944">
            <v>3</v>
          </cell>
          <cell r="N944" t="str">
            <v>ヶ所</v>
          </cell>
          <cell r="O944">
            <v>9100</v>
          </cell>
          <cell r="P944">
            <v>27300</v>
          </cell>
          <cell r="Q944" t="str">
            <v>代価表</v>
          </cell>
          <cell r="R944" t="str">
            <v>図面より</v>
          </cell>
          <cell r="S944">
            <v>3</v>
          </cell>
          <cell r="T944">
            <v>3</v>
          </cell>
          <cell r="U944" t="str">
            <v>ヶ所</v>
          </cell>
          <cell r="V944">
            <v>9100</v>
          </cell>
          <cell r="W944">
            <v>27300</v>
          </cell>
          <cell r="X944" t="str">
            <v>代価表</v>
          </cell>
          <cell r="Y944" t="str">
            <v>代価表</v>
          </cell>
          <cell r="Z944" t="str">
            <v>木建-35</v>
          </cell>
          <cell r="AA944">
            <v>3</v>
          </cell>
          <cell r="AB944">
            <v>27300</v>
          </cell>
          <cell r="AC944">
            <v>0</v>
          </cell>
          <cell r="AD944">
            <v>0</v>
          </cell>
        </row>
        <row r="946">
          <cell r="G946" t="str">
            <v>5/WE</v>
          </cell>
          <cell r="H946">
            <v>2750</v>
          </cell>
          <cell r="I946">
            <v>2750</v>
          </cell>
          <cell r="J946" t="str">
            <v>×</v>
          </cell>
          <cell r="K946">
            <v>1800</v>
          </cell>
          <cell r="L946">
            <v>1</v>
          </cell>
          <cell r="M946">
            <v>1</v>
          </cell>
          <cell r="N946" t="str">
            <v>ヶ所</v>
          </cell>
          <cell r="O946">
            <v>8890</v>
          </cell>
          <cell r="P946">
            <v>8890</v>
          </cell>
          <cell r="Q946" t="str">
            <v>代価表</v>
          </cell>
          <cell r="R946" t="str">
            <v>図面より</v>
          </cell>
          <cell r="S946">
            <v>1</v>
          </cell>
          <cell r="T946">
            <v>1</v>
          </cell>
          <cell r="U946" t="str">
            <v>ヶ所</v>
          </cell>
          <cell r="V946">
            <v>8890</v>
          </cell>
          <cell r="W946">
            <v>8890</v>
          </cell>
          <cell r="X946" t="str">
            <v>代価表</v>
          </cell>
          <cell r="Y946" t="str">
            <v>代価表</v>
          </cell>
          <cell r="Z946" t="str">
            <v>木建-36</v>
          </cell>
          <cell r="AA946">
            <v>1</v>
          </cell>
          <cell r="AB946">
            <v>8890</v>
          </cell>
          <cell r="AC946">
            <v>0</v>
          </cell>
          <cell r="AD946">
            <v>0</v>
          </cell>
        </row>
        <row r="952">
          <cell r="S952">
            <v>0</v>
          </cell>
          <cell r="T952">
            <v>0</v>
          </cell>
        </row>
        <row r="954">
          <cell r="S954">
            <v>0</v>
          </cell>
          <cell r="T954">
            <v>0</v>
          </cell>
        </row>
        <row r="956">
          <cell r="S956">
            <v>0</v>
          </cell>
          <cell r="T956">
            <v>0</v>
          </cell>
        </row>
        <row r="958">
          <cell r="S958">
            <v>0</v>
          </cell>
          <cell r="T958">
            <v>0</v>
          </cell>
        </row>
        <row r="960">
          <cell r="S960">
            <v>0</v>
          </cell>
          <cell r="T960">
            <v>0</v>
          </cell>
        </row>
        <row r="962">
          <cell r="S962">
            <v>0</v>
          </cell>
          <cell r="T962">
            <v>0</v>
          </cell>
        </row>
        <row r="964">
          <cell r="S964">
            <v>0</v>
          </cell>
          <cell r="T964">
            <v>0</v>
          </cell>
        </row>
        <row r="966">
          <cell r="S966">
            <v>0</v>
          </cell>
          <cell r="T966">
            <v>0</v>
          </cell>
        </row>
        <row r="968">
          <cell r="S968">
            <v>0</v>
          </cell>
          <cell r="T968">
            <v>0</v>
          </cell>
        </row>
        <row r="970">
          <cell r="S970">
            <v>0</v>
          </cell>
          <cell r="T970">
            <v>0</v>
          </cell>
        </row>
        <row r="972">
          <cell r="S972">
            <v>0</v>
          </cell>
          <cell r="T972">
            <v>0</v>
          </cell>
        </row>
        <row r="974">
          <cell r="S974">
            <v>0</v>
          </cell>
          <cell r="T974">
            <v>0</v>
          </cell>
        </row>
        <row r="976">
          <cell r="G976" t="str">
            <v>小 計</v>
          </cell>
          <cell r="H976" t="str">
            <v/>
          </cell>
          <cell r="I976">
            <v>4472430</v>
          </cell>
          <cell r="J976" t="str">
            <v/>
          </cell>
          <cell r="K976">
            <v>4472430</v>
          </cell>
          <cell r="L976">
            <v>0</v>
          </cell>
          <cell r="M976" t="str">
            <v/>
          </cell>
          <cell r="N976">
            <v>4472430</v>
          </cell>
          <cell r="O976" t="str">
            <v/>
          </cell>
          <cell r="P976">
            <v>4472430</v>
          </cell>
          <cell r="Q976">
            <v>0</v>
          </cell>
          <cell r="R976" t="str">
            <v/>
          </cell>
          <cell r="S976">
            <v>4472430</v>
          </cell>
          <cell r="T976" t="str">
            <v/>
          </cell>
          <cell r="U976">
            <v>4472430</v>
          </cell>
          <cell r="V976" t="str">
            <v/>
          </cell>
          <cell r="W976">
            <v>4472430</v>
          </cell>
          <cell r="X976" t="str">
            <v/>
          </cell>
          <cell r="Y976" t="str">
            <v/>
          </cell>
          <cell r="Z976">
            <v>0</v>
          </cell>
          <cell r="AA976">
            <v>4472430</v>
          </cell>
          <cell r="AB976">
            <v>4472430</v>
          </cell>
          <cell r="AC976">
            <v>0</v>
          </cell>
          <cell r="AD976">
            <v>0</v>
          </cell>
        </row>
        <row r="977">
          <cell r="AE977" t="str">
            <v>那覇市教育委員会</v>
          </cell>
          <cell r="AF977" t="str">
            <v>頁24</v>
          </cell>
        </row>
        <row r="978">
          <cell r="P978">
            <v>14</v>
          </cell>
          <cell r="Q978" t="str">
            <v>数　量　集　計　表</v>
          </cell>
          <cell r="R978" t="str">
            <v>数　量　集　計　表</v>
          </cell>
          <cell r="S978" t="str">
            <v xml:space="preserve"> 訳</v>
          </cell>
          <cell r="T978" t="str">
            <v>内</v>
          </cell>
          <cell r="U978" t="str">
            <v>頁25</v>
          </cell>
          <cell r="V978" t="str">
            <v xml:space="preserve"> 訳</v>
          </cell>
          <cell r="W978" t="str">
            <v>書</v>
          </cell>
          <cell r="X978" t="str">
            <v>頁25</v>
          </cell>
          <cell r="Y978" t="str">
            <v>頁25</v>
          </cell>
          <cell r="Z978" t="str">
            <v>頁25</v>
          </cell>
          <cell r="AA978" t="str">
            <v>頁25</v>
          </cell>
          <cell r="AB978" t="str">
            <v>頁25</v>
          </cell>
          <cell r="AC978" t="str">
            <v>頁25</v>
          </cell>
          <cell r="AD978" t="str">
            <v>頁25</v>
          </cell>
          <cell r="AF978" t="str">
            <v>頁25</v>
          </cell>
        </row>
        <row r="980">
          <cell r="T980">
            <v>0</v>
          </cell>
          <cell r="U980" t="str">
            <v>宇栄原小学校（1工区建築）</v>
          </cell>
          <cell r="V980" t="str">
            <v>P-22/42</v>
          </cell>
          <cell r="W980" t="str">
            <v>宇栄原小学校（1工区建築）</v>
          </cell>
          <cell r="X980" t="str">
            <v>P-22/42</v>
          </cell>
          <cell r="Y980" t="str">
            <v>宇栄原小学校（1工区建築）</v>
          </cell>
          <cell r="Z980" t="str">
            <v>P-22/42</v>
          </cell>
          <cell r="AA980" t="str">
            <v>宇栄原小学校（1工区建築）</v>
          </cell>
          <cell r="AB980" t="str">
            <v>P-22/42</v>
          </cell>
          <cell r="AC980" t="str">
            <v>宇栄原小学校（1工区建築）</v>
          </cell>
          <cell r="AD980" t="str">
            <v>P-22/42</v>
          </cell>
          <cell r="AE980" t="str">
            <v>P-22/42</v>
          </cell>
        </row>
        <row r="982">
          <cell r="G982" t="str">
            <v>　　　　　　　　　　工　事　別</v>
          </cell>
          <cell r="H982" t="str">
            <v>計</v>
          </cell>
          <cell r="I982" t="str">
            <v>　実　施　工　事　費</v>
          </cell>
          <cell r="J982" t="str">
            <v>　　 対 象 経 費</v>
          </cell>
          <cell r="K982" t="str">
            <v>　　対 象 外 経 費</v>
          </cell>
          <cell r="L982" t="str">
            <v>計</v>
          </cell>
          <cell r="M982" t="str">
            <v>　実　施　工　事　費</v>
          </cell>
          <cell r="N982" t="str">
            <v>　　 対 象 経 費</v>
          </cell>
          <cell r="O982" t="str">
            <v>　　対 象 外 経 費</v>
          </cell>
          <cell r="P982" t="str">
            <v>計</v>
          </cell>
          <cell r="Q982" t="str">
            <v>　実　施　工　事　費</v>
          </cell>
          <cell r="R982" t="str">
            <v>　　 対 象 経 費</v>
          </cell>
          <cell r="S982" t="str">
            <v>計</v>
          </cell>
          <cell r="T982" t="str">
            <v>　実　施　工　事　費</v>
          </cell>
          <cell r="U982" t="str">
            <v>　　 対 象 経 費</v>
          </cell>
          <cell r="V982" t="str">
            <v>　実　施　工　事　費</v>
          </cell>
          <cell r="W982" t="str">
            <v>　　 対 象 経 費</v>
          </cell>
          <cell r="X982" t="str">
            <v>　　対 象 外 経 費</v>
          </cell>
          <cell r="Y982" t="str">
            <v>　　 対 象 経 費</v>
          </cell>
          <cell r="Z982" t="str">
            <v>　　対 象 外 経 費</v>
          </cell>
          <cell r="AA982" t="str">
            <v>　　 対 象 経 費</v>
          </cell>
          <cell r="AB982" t="str">
            <v>　　対 象 外 経 費</v>
          </cell>
          <cell r="AC982" t="str">
            <v>　　対 象 外 経 費</v>
          </cell>
        </row>
        <row r="984">
          <cell r="E984" t="str">
            <v>No</v>
          </cell>
          <cell r="F984" t="str">
            <v>名 称</v>
          </cell>
          <cell r="G984" t="str">
            <v>名 称</v>
          </cell>
          <cell r="H984" t="str">
            <v>頁</v>
          </cell>
          <cell r="I984" t="str">
            <v>参　照</v>
          </cell>
          <cell r="J984" t="str">
            <v>計算値</v>
          </cell>
          <cell r="K984" t="str">
            <v xml:space="preserve"> 　規 格</v>
          </cell>
          <cell r="L984" t="str">
            <v>単 位</v>
          </cell>
          <cell r="M984" t="str">
            <v>単 価</v>
          </cell>
          <cell r="N984" t="str">
            <v>金 額</v>
          </cell>
          <cell r="O984" t="str">
            <v xml:space="preserve">   　 備 考</v>
          </cell>
          <cell r="P984" t="str">
            <v>頁</v>
          </cell>
          <cell r="Q984" t="str">
            <v>金 額</v>
          </cell>
          <cell r="R984" t="str">
            <v>参　照</v>
          </cell>
          <cell r="S984" t="str">
            <v>計算値</v>
          </cell>
          <cell r="T984" t="str">
            <v>数 量</v>
          </cell>
          <cell r="U984" t="str">
            <v>単 位</v>
          </cell>
          <cell r="V984" t="str">
            <v>単 価</v>
          </cell>
          <cell r="W984" t="str">
            <v>金 額</v>
          </cell>
          <cell r="X984" t="str">
            <v xml:space="preserve">   　 備 考</v>
          </cell>
          <cell r="Y984" t="str">
            <v xml:space="preserve">   　 備 考</v>
          </cell>
          <cell r="Z984" t="str">
            <v>金 額</v>
          </cell>
          <cell r="AA984" t="str">
            <v>数 量</v>
          </cell>
          <cell r="AB984" t="str">
            <v>金 額</v>
          </cell>
          <cell r="AC984" t="str">
            <v>数 量</v>
          </cell>
          <cell r="AD984" t="str">
            <v>金 額</v>
          </cell>
          <cell r="AE984" t="str">
            <v>金属製建具工事の計</v>
          </cell>
          <cell r="AF984" t="str">
            <v>金属製建具工事の計</v>
          </cell>
        </row>
        <row r="985">
          <cell r="AF985" t="str">
            <v>↓↓↓</v>
          </cell>
        </row>
        <row r="986">
          <cell r="E986">
            <v>14</v>
          </cell>
          <cell r="F986" t="str">
            <v>金属製建具工事</v>
          </cell>
          <cell r="G986" t="str">
            <v>金属製建具工事</v>
          </cell>
          <cell r="H986" t="e">
            <v>#REF!</v>
          </cell>
          <cell r="I986" t="e">
            <v>#REF!</v>
          </cell>
          <cell r="J986" t="e">
            <v>#REF!</v>
          </cell>
          <cell r="K986" t="e">
            <v>#REF!</v>
          </cell>
          <cell r="L986" t="e">
            <v>#REF!</v>
          </cell>
          <cell r="M986" t="e">
            <v>#REF!</v>
          </cell>
          <cell r="N986" t="e">
            <v>#REF!</v>
          </cell>
          <cell r="O986" t="e">
            <v>#REF!</v>
          </cell>
          <cell r="P986" t="e">
            <v>#REF!</v>
          </cell>
          <cell r="Q986" t="e">
            <v>#REF!</v>
          </cell>
          <cell r="R986" t="e">
            <v>#REF!</v>
          </cell>
          <cell r="S986" t="e">
            <v>#REF!</v>
          </cell>
          <cell r="T986" t="e">
            <v>#REF!</v>
          </cell>
          <cell r="U986" t="e">
            <v>#REF!</v>
          </cell>
          <cell r="V986" t="e">
            <v>#REF!</v>
          </cell>
          <cell r="W986" t="e">
            <v>#REF!</v>
          </cell>
          <cell r="X986" t="e">
            <v>#REF!</v>
          </cell>
          <cell r="Y986" t="e">
            <v>#REF!</v>
          </cell>
          <cell r="Z986" t="e">
            <v>#REF!</v>
          </cell>
          <cell r="AA986" t="e">
            <v>#REF!</v>
          </cell>
          <cell r="AB986" t="e">
            <v>#REF!</v>
          </cell>
          <cell r="AC986" t="e">
            <v>#REF!</v>
          </cell>
          <cell r="AD986" t="e">
            <v>#REF!</v>
          </cell>
          <cell r="AF986" t="e">
            <v>#REF!</v>
          </cell>
          <cell r="AG986" t="e">
            <v>#REF!</v>
          </cell>
          <cell r="AH986" t="e">
            <v>#REF!</v>
          </cell>
        </row>
        <row r="988">
          <cell r="E988">
            <v>1</v>
          </cell>
          <cell r="F988" t="str">
            <v>（ｱﾙﾐﾆｳﾑ製建具）</v>
          </cell>
          <cell r="G988" t="str">
            <v>（ｱﾙﾐﾆｳﾑ製建具）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</row>
        <row r="989">
          <cell r="G989" t="str">
            <v>1/AW　ﾗﾝﾏ付</v>
          </cell>
          <cell r="H989" t="str">
            <v>　100ｍｍﾀｲﾌﾟ（補強鉄骨共）</v>
          </cell>
          <cell r="I989" t="str">
            <v>　100ｍｍﾀｲﾌﾟ（補強鉄骨共）</v>
          </cell>
        </row>
        <row r="990">
          <cell r="G990" t="str">
            <v>4連引分けｻｯｼ</v>
          </cell>
          <cell r="H990">
            <v>14600</v>
          </cell>
          <cell r="I990">
            <v>14600</v>
          </cell>
          <cell r="J990" t="str">
            <v>×</v>
          </cell>
          <cell r="K990">
            <v>6800</v>
          </cell>
          <cell r="L990">
            <v>1</v>
          </cell>
          <cell r="M990">
            <v>1</v>
          </cell>
          <cell r="N990" t="str">
            <v>ヶ所</v>
          </cell>
          <cell r="O990">
            <v>8393200</v>
          </cell>
          <cell r="P990">
            <v>8393200</v>
          </cell>
          <cell r="Q990" t="str">
            <v>見積単価</v>
          </cell>
          <cell r="R990" t="str">
            <v>図面より</v>
          </cell>
          <cell r="S990">
            <v>1</v>
          </cell>
          <cell r="T990">
            <v>1</v>
          </cell>
          <cell r="U990" t="str">
            <v>ヶ所</v>
          </cell>
          <cell r="V990">
            <v>8393200</v>
          </cell>
          <cell r="W990">
            <v>8393200</v>
          </cell>
          <cell r="X990" t="str">
            <v>見積単価</v>
          </cell>
          <cell r="Y990" t="str">
            <v>見積単価</v>
          </cell>
          <cell r="Z990">
            <v>8393200</v>
          </cell>
          <cell r="AA990">
            <v>1</v>
          </cell>
          <cell r="AB990">
            <v>8393200</v>
          </cell>
          <cell r="AC990">
            <v>0</v>
          </cell>
          <cell r="AD990">
            <v>0</v>
          </cell>
        </row>
        <row r="991">
          <cell r="G991" t="str">
            <v>3/AW　ﾗﾝﾏ付</v>
          </cell>
          <cell r="H991" t="str">
            <v>　100ｍｍﾀｲﾌﾟ</v>
          </cell>
          <cell r="I991" t="str">
            <v>　100ｍｍﾀｲﾌﾟ</v>
          </cell>
        </row>
        <row r="992">
          <cell r="G992" t="str">
            <v>2連引分けｻｯｼ</v>
          </cell>
          <cell r="H992">
            <v>7210</v>
          </cell>
          <cell r="I992">
            <v>7210</v>
          </cell>
          <cell r="J992" t="str">
            <v>×</v>
          </cell>
          <cell r="K992">
            <v>2625</v>
          </cell>
          <cell r="L992">
            <v>6</v>
          </cell>
          <cell r="M992">
            <v>6</v>
          </cell>
          <cell r="N992" t="str">
            <v>ヶ所</v>
          </cell>
          <cell r="O992">
            <v>586000</v>
          </cell>
          <cell r="P992">
            <v>3516000</v>
          </cell>
          <cell r="Q992" t="str">
            <v>見積単価</v>
          </cell>
          <cell r="R992" t="str">
            <v>図面より</v>
          </cell>
          <cell r="S992">
            <v>6</v>
          </cell>
          <cell r="T992">
            <v>6</v>
          </cell>
          <cell r="U992" t="str">
            <v>ヶ所</v>
          </cell>
          <cell r="V992">
            <v>586000</v>
          </cell>
          <cell r="W992">
            <v>3516000</v>
          </cell>
          <cell r="X992" t="str">
            <v>見積単価</v>
          </cell>
          <cell r="Y992" t="str">
            <v>見積単価</v>
          </cell>
          <cell r="Z992">
            <v>3516000</v>
          </cell>
          <cell r="AA992">
            <v>6</v>
          </cell>
          <cell r="AB992">
            <v>3516000</v>
          </cell>
          <cell r="AC992">
            <v>0</v>
          </cell>
          <cell r="AD992">
            <v>0</v>
          </cell>
        </row>
        <row r="993">
          <cell r="G993" t="str">
            <v>5/AW　ﾗﾝﾏ付</v>
          </cell>
          <cell r="H993" t="str">
            <v>　100ｍｍﾀｲﾌﾟ</v>
          </cell>
          <cell r="I993" t="str">
            <v>　100ｍｍﾀｲﾌﾟ</v>
          </cell>
        </row>
        <row r="994">
          <cell r="G994" t="str">
            <v>引分けｻｯｼ</v>
          </cell>
          <cell r="H994">
            <v>3800</v>
          </cell>
          <cell r="I994">
            <v>3800</v>
          </cell>
          <cell r="J994" t="str">
            <v>×</v>
          </cell>
          <cell r="K994">
            <v>2625</v>
          </cell>
          <cell r="L994">
            <v>6</v>
          </cell>
          <cell r="M994">
            <v>6</v>
          </cell>
          <cell r="N994" t="str">
            <v>ヶ所</v>
          </cell>
          <cell r="O994">
            <v>287800</v>
          </cell>
          <cell r="P994">
            <v>1726800</v>
          </cell>
          <cell r="Q994" t="str">
            <v>見積単価</v>
          </cell>
          <cell r="R994" t="str">
            <v>図面より</v>
          </cell>
          <cell r="S994">
            <v>6</v>
          </cell>
          <cell r="T994">
            <v>6</v>
          </cell>
          <cell r="U994" t="str">
            <v>ヶ所</v>
          </cell>
          <cell r="V994">
            <v>287800</v>
          </cell>
          <cell r="W994">
            <v>1726800</v>
          </cell>
          <cell r="X994" t="str">
            <v>見積単価</v>
          </cell>
          <cell r="Y994" t="str">
            <v>見積単価</v>
          </cell>
          <cell r="Z994">
            <v>1726800</v>
          </cell>
          <cell r="AA994">
            <v>6</v>
          </cell>
          <cell r="AB994">
            <v>1726800</v>
          </cell>
          <cell r="AC994">
            <v>0</v>
          </cell>
          <cell r="AD994">
            <v>0</v>
          </cell>
        </row>
        <row r="995">
          <cell r="G995" t="str">
            <v>6/AW　ﾗﾝﾏ付</v>
          </cell>
          <cell r="H995" t="str">
            <v>　100ｍｍﾀｲﾌﾟ</v>
          </cell>
          <cell r="I995" t="str">
            <v>　100ｍｍﾀｲﾌﾟ</v>
          </cell>
        </row>
        <row r="996">
          <cell r="G996" t="str">
            <v>4連引違いｻｯｼ</v>
          </cell>
          <cell r="H996">
            <v>6850</v>
          </cell>
          <cell r="I996">
            <v>6850</v>
          </cell>
          <cell r="J996" t="str">
            <v>×</v>
          </cell>
          <cell r="K996">
            <v>2625</v>
          </cell>
          <cell r="L996">
            <v>1</v>
          </cell>
          <cell r="M996">
            <v>1</v>
          </cell>
          <cell r="N996" t="str">
            <v>ヶ所</v>
          </cell>
          <cell r="O996">
            <v>475300</v>
          </cell>
          <cell r="P996">
            <v>475300</v>
          </cell>
          <cell r="Q996" t="str">
            <v>見積単価</v>
          </cell>
          <cell r="R996" t="str">
            <v>図面より</v>
          </cell>
          <cell r="S996">
            <v>1</v>
          </cell>
          <cell r="T996">
            <v>1</v>
          </cell>
          <cell r="U996" t="str">
            <v>ヶ所</v>
          </cell>
          <cell r="V996">
            <v>475300</v>
          </cell>
          <cell r="W996">
            <v>475300</v>
          </cell>
          <cell r="X996" t="str">
            <v>見積単価</v>
          </cell>
          <cell r="Y996" t="str">
            <v>見積単価</v>
          </cell>
          <cell r="Z996">
            <v>475300</v>
          </cell>
          <cell r="AA996">
            <v>1</v>
          </cell>
          <cell r="AB996">
            <v>475300</v>
          </cell>
          <cell r="AC996">
            <v>0</v>
          </cell>
          <cell r="AD996">
            <v>0</v>
          </cell>
        </row>
        <row r="997">
          <cell r="G997" t="str">
            <v>7/AW　ﾗﾝﾏ付</v>
          </cell>
          <cell r="H997" t="str">
            <v>　100ｍｍﾀｲﾌﾟ</v>
          </cell>
          <cell r="I997" t="str">
            <v>　100ｍｍﾀｲﾌﾟ</v>
          </cell>
        </row>
        <row r="998">
          <cell r="G998" t="str">
            <v>4連引違いｻｯｼ</v>
          </cell>
          <cell r="H998">
            <v>6100</v>
          </cell>
          <cell r="I998">
            <v>6100</v>
          </cell>
          <cell r="J998" t="str">
            <v>×</v>
          </cell>
          <cell r="K998">
            <v>2625</v>
          </cell>
          <cell r="L998">
            <v>2</v>
          </cell>
          <cell r="M998">
            <v>2</v>
          </cell>
          <cell r="N998" t="str">
            <v>ヶ所</v>
          </cell>
          <cell r="O998">
            <v>463300</v>
          </cell>
          <cell r="P998">
            <v>926600</v>
          </cell>
          <cell r="Q998" t="str">
            <v>見積単価</v>
          </cell>
          <cell r="R998" t="str">
            <v>図面より</v>
          </cell>
          <cell r="S998">
            <v>2</v>
          </cell>
          <cell r="T998">
            <v>2</v>
          </cell>
          <cell r="U998" t="str">
            <v>ヶ所</v>
          </cell>
          <cell r="V998">
            <v>463300</v>
          </cell>
          <cell r="W998">
            <v>926600</v>
          </cell>
          <cell r="X998" t="str">
            <v>見積単価</v>
          </cell>
          <cell r="Y998" t="str">
            <v>見積単価</v>
          </cell>
          <cell r="Z998">
            <v>926600</v>
          </cell>
          <cell r="AA998">
            <v>2</v>
          </cell>
          <cell r="AB998">
            <v>926600</v>
          </cell>
          <cell r="AC998">
            <v>0</v>
          </cell>
          <cell r="AD998">
            <v>0</v>
          </cell>
        </row>
        <row r="999">
          <cell r="G999" t="str">
            <v>8/AW　ﾗﾝﾏ付</v>
          </cell>
          <cell r="H999" t="str">
            <v>　100ｍｍﾀｲﾌﾟ</v>
          </cell>
          <cell r="I999" t="str">
            <v>　100ｍｍﾀｲﾌﾟ</v>
          </cell>
        </row>
        <row r="1000">
          <cell r="G1000" t="str">
            <v>4連引違いｻｯｼ</v>
          </cell>
          <cell r="H1000">
            <v>6500</v>
          </cell>
          <cell r="I1000">
            <v>6500</v>
          </cell>
          <cell r="J1000" t="str">
            <v>×</v>
          </cell>
          <cell r="K1000">
            <v>2625</v>
          </cell>
          <cell r="L1000">
            <v>2</v>
          </cell>
          <cell r="M1000">
            <v>2</v>
          </cell>
          <cell r="N1000" t="str">
            <v>ヶ所</v>
          </cell>
          <cell r="O1000">
            <v>469300</v>
          </cell>
          <cell r="P1000">
            <v>938600</v>
          </cell>
          <cell r="Q1000" t="str">
            <v>見積単価</v>
          </cell>
          <cell r="R1000" t="str">
            <v>図面より</v>
          </cell>
          <cell r="S1000">
            <v>2</v>
          </cell>
          <cell r="T1000">
            <v>2</v>
          </cell>
          <cell r="U1000" t="str">
            <v>ヶ所</v>
          </cell>
          <cell r="V1000">
            <v>469300</v>
          </cell>
          <cell r="W1000">
            <v>938600</v>
          </cell>
          <cell r="X1000" t="str">
            <v>見積単価</v>
          </cell>
          <cell r="Y1000" t="str">
            <v>見積単価</v>
          </cell>
          <cell r="Z1000">
            <v>938600</v>
          </cell>
          <cell r="AA1000">
            <v>2</v>
          </cell>
          <cell r="AB1000">
            <v>938600</v>
          </cell>
          <cell r="AC1000">
            <v>0</v>
          </cell>
          <cell r="AD1000">
            <v>0</v>
          </cell>
        </row>
        <row r="1001">
          <cell r="G1001" t="str">
            <v>9/AW　ﾗﾝﾏ付</v>
          </cell>
          <cell r="H1001" t="str">
            <v>　100ｍｍﾀｲﾌﾟ</v>
          </cell>
          <cell r="I1001" t="str">
            <v>　100ｍｍﾀｲﾌﾟ</v>
          </cell>
        </row>
        <row r="1002">
          <cell r="G1002" t="str">
            <v>4連引違いｻｯｼ</v>
          </cell>
          <cell r="H1002">
            <v>6500</v>
          </cell>
          <cell r="I1002">
            <v>6500</v>
          </cell>
          <cell r="J1002" t="str">
            <v>×</v>
          </cell>
          <cell r="K1002">
            <v>2525</v>
          </cell>
          <cell r="L1002">
            <v>2</v>
          </cell>
          <cell r="M1002">
            <v>2</v>
          </cell>
          <cell r="N1002" t="str">
            <v>ヶ所</v>
          </cell>
          <cell r="O1002">
            <v>463800</v>
          </cell>
          <cell r="P1002">
            <v>927600</v>
          </cell>
          <cell r="Q1002" t="str">
            <v>見積単価</v>
          </cell>
          <cell r="R1002" t="str">
            <v>図面より</v>
          </cell>
          <cell r="S1002">
            <v>2</v>
          </cell>
          <cell r="T1002">
            <v>2</v>
          </cell>
          <cell r="U1002" t="str">
            <v>ヶ所</v>
          </cell>
          <cell r="V1002">
            <v>463800</v>
          </cell>
          <cell r="W1002">
            <v>927600</v>
          </cell>
          <cell r="X1002" t="str">
            <v>見積単価</v>
          </cell>
          <cell r="Y1002" t="str">
            <v>見積単価</v>
          </cell>
          <cell r="Z1002">
            <v>927600</v>
          </cell>
          <cell r="AA1002">
            <v>2</v>
          </cell>
          <cell r="AB1002">
            <v>927600</v>
          </cell>
          <cell r="AC1002">
            <v>0</v>
          </cell>
          <cell r="AD1002">
            <v>0</v>
          </cell>
        </row>
        <row r="1003">
          <cell r="G1003" t="str">
            <v>11/AW　ﾗﾝﾏ･袖付</v>
          </cell>
          <cell r="H1003" t="str">
            <v>　100ｍｍﾀｲﾌﾟ</v>
          </cell>
          <cell r="I1003" t="str">
            <v>　100ｍｍﾀｲﾌﾟ</v>
          </cell>
        </row>
        <row r="1004">
          <cell r="G1004" t="str">
            <v>2連引違いｻｯｼ</v>
          </cell>
          <cell r="H1004">
            <v>4110</v>
          </cell>
          <cell r="I1004">
            <v>4110</v>
          </cell>
          <cell r="J1004" t="str">
            <v>×</v>
          </cell>
          <cell r="K1004">
            <v>2525</v>
          </cell>
          <cell r="L1004">
            <v>3</v>
          </cell>
          <cell r="M1004">
            <v>3</v>
          </cell>
          <cell r="N1004" t="str">
            <v>ヶ所</v>
          </cell>
          <cell r="O1004">
            <v>290500</v>
          </cell>
          <cell r="P1004">
            <v>871500</v>
          </cell>
          <cell r="Q1004" t="str">
            <v>見積単価</v>
          </cell>
          <cell r="R1004" t="str">
            <v>図面より</v>
          </cell>
          <cell r="S1004">
            <v>3</v>
          </cell>
          <cell r="T1004">
            <v>3</v>
          </cell>
          <cell r="U1004" t="str">
            <v>ヶ所</v>
          </cell>
          <cell r="V1004">
            <v>290500</v>
          </cell>
          <cell r="W1004">
            <v>871500</v>
          </cell>
          <cell r="X1004" t="str">
            <v>見積単価</v>
          </cell>
          <cell r="Y1004" t="str">
            <v>見積単価</v>
          </cell>
          <cell r="Z1004">
            <v>871500</v>
          </cell>
          <cell r="AA1004">
            <v>3</v>
          </cell>
          <cell r="AB1004">
            <v>871500</v>
          </cell>
          <cell r="AC1004">
            <v>0</v>
          </cell>
          <cell r="AD1004">
            <v>0</v>
          </cell>
        </row>
        <row r="1005">
          <cell r="G1005" t="str">
            <v>13/AW　ﾗﾝﾏ付</v>
          </cell>
          <cell r="H1005" t="str">
            <v>　100ｍｍﾀｲﾌﾟ</v>
          </cell>
          <cell r="I1005" t="str">
            <v>　100ｍｍﾀｲﾌﾟ</v>
          </cell>
        </row>
        <row r="1006">
          <cell r="G1006" t="str">
            <v>2連引違いｻｯｼ</v>
          </cell>
          <cell r="H1006">
            <v>3300</v>
          </cell>
          <cell r="I1006">
            <v>3300</v>
          </cell>
          <cell r="J1006" t="str">
            <v>×</v>
          </cell>
          <cell r="K1006">
            <v>2625</v>
          </cell>
          <cell r="L1006">
            <v>1</v>
          </cell>
          <cell r="M1006">
            <v>1</v>
          </cell>
          <cell r="N1006" t="str">
            <v>ヶ所</v>
          </cell>
          <cell r="O1006">
            <v>199100</v>
          </cell>
          <cell r="P1006">
            <v>199100</v>
          </cell>
          <cell r="Q1006" t="str">
            <v>見積単価</v>
          </cell>
          <cell r="R1006" t="str">
            <v>図面より</v>
          </cell>
          <cell r="S1006">
            <v>1</v>
          </cell>
          <cell r="T1006">
            <v>1</v>
          </cell>
          <cell r="U1006" t="str">
            <v>ヶ所</v>
          </cell>
          <cell r="V1006">
            <v>199100</v>
          </cell>
          <cell r="W1006">
            <v>199100</v>
          </cell>
          <cell r="X1006" t="str">
            <v>見積単価</v>
          </cell>
          <cell r="Y1006" t="str">
            <v>見積単価</v>
          </cell>
          <cell r="Z1006">
            <v>199100</v>
          </cell>
          <cell r="AA1006">
            <v>1</v>
          </cell>
          <cell r="AB1006">
            <v>199100</v>
          </cell>
          <cell r="AC1006">
            <v>0</v>
          </cell>
          <cell r="AD1006">
            <v>0</v>
          </cell>
        </row>
        <row r="1007">
          <cell r="G1007" t="str">
            <v>14/AW　ﾗﾝﾏ・両袖付</v>
          </cell>
          <cell r="H1007" t="str">
            <v>　100ｍｍﾀｲﾌﾟ</v>
          </cell>
          <cell r="I1007" t="str">
            <v>　100ｍｍﾀｲﾌﾟ</v>
          </cell>
        </row>
        <row r="1008">
          <cell r="G1008" t="str">
            <v>3連引違いｻｯｼ</v>
          </cell>
          <cell r="H1008">
            <v>6850</v>
          </cell>
          <cell r="I1008">
            <v>6850</v>
          </cell>
          <cell r="J1008" t="str">
            <v>×</v>
          </cell>
          <cell r="K1008">
            <v>2625</v>
          </cell>
          <cell r="L1008">
            <v>1</v>
          </cell>
          <cell r="M1008">
            <v>1</v>
          </cell>
          <cell r="N1008" t="str">
            <v>ヶ所</v>
          </cell>
          <cell r="O1008">
            <v>403700</v>
          </cell>
          <cell r="P1008">
            <v>403700</v>
          </cell>
          <cell r="Q1008" t="str">
            <v>見積単価</v>
          </cell>
          <cell r="R1008" t="str">
            <v>図面より</v>
          </cell>
          <cell r="S1008">
            <v>1</v>
          </cell>
          <cell r="T1008">
            <v>1</v>
          </cell>
          <cell r="U1008" t="str">
            <v>ヶ所</v>
          </cell>
          <cell r="V1008">
            <v>403700</v>
          </cell>
          <cell r="W1008">
            <v>403700</v>
          </cell>
          <cell r="X1008" t="str">
            <v>見積単価</v>
          </cell>
          <cell r="Y1008" t="str">
            <v>見積単価</v>
          </cell>
          <cell r="Z1008">
            <v>403700</v>
          </cell>
          <cell r="AA1008">
            <v>1</v>
          </cell>
          <cell r="AB1008">
            <v>403700</v>
          </cell>
          <cell r="AC1008">
            <v>0</v>
          </cell>
          <cell r="AD1008">
            <v>0</v>
          </cell>
        </row>
        <row r="1009">
          <cell r="G1009" t="str">
            <v>15-1/AW　ﾗﾝﾏ付</v>
          </cell>
          <cell r="H1009" t="str">
            <v>　100ｍｍﾀｲﾌﾟ</v>
          </cell>
          <cell r="I1009" t="str">
            <v>　100ｍｍﾀｲﾌﾟ</v>
          </cell>
        </row>
        <row r="1010">
          <cell r="G1010" t="str">
            <v>4連引違いｻｯｼ</v>
          </cell>
          <cell r="H1010">
            <v>6850</v>
          </cell>
          <cell r="I1010">
            <v>6850</v>
          </cell>
          <cell r="J1010" t="str">
            <v>×</v>
          </cell>
          <cell r="K1010">
            <v>2525</v>
          </cell>
          <cell r="L1010">
            <v>1</v>
          </cell>
          <cell r="M1010">
            <v>1</v>
          </cell>
          <cell r="N1010" t="str">
            <v>ヶ所</v>
          </cell>
          <cell r="O1010">
            <v>396900</v>
          </cell>
          <cell r="P1010">
            <v>396900</v>
          </cell>
          <cell r="Q1010" t="str">
            <v>見積単価</v>
          </cell>
          <cell r="R1010" t="str">
            <v>図面より</v>
          </cell>
          <cell r="S1010">
            <v>1</v>
          </cell>
          <cell r="T1010">
            <v>1</v>
          </cell>
          <cell r="U1010" t="str">
            <v>ヶ所</v>
          </cell>
          <cell r="V1010">
            <v>396900</v>
          </cell>
          <cell r="W1010">
            <v>396900</v>
          </cell>
          <cell r="X1010" t="str">
            <v>見積単価</v>
          </cell>
          <cell r="Y1010" t="str">
            <v>見積単価</v>
          </cell>
          <cell r="Z1010">
            <v>396900</v>
          </cell>
          <cell r="AA1010">
            <v>1</v>
          </cell>
          <cell r="AB1010">
            <v>396900</v>
          </cell>
          <cell r="AC1010">
            <v>0</v>
          </cell>
          <cell r="AD1010">
            <v>0</v>
          </cell>
        </row>
        <row r="1011">
          <cell r="G1011" t="str">
            <v>15-2/AW　ﾗﾝﾏ付</v>
          </cell>
          <cell r="H1011" t="str">
            <v>　100ｍｍﾀｲﾌﾟ</v>
          </cell>
          <cell r="I1011" t="str">
            <v>　100ｍｍﾀｲﾌﾟ</v>
          </cell>
        </row>
        <row r="1012">
          <cell r="G1012" t="str">
            <v>4連引違いｻｯｼ</v>
          </cell>
          <cell r="H1012">
            <v>6500</v>
          </cell>
          <cell r="I1012">
            <v>6500</v>
          </cell>
          <cell r="J1012" t="str">
            <v>×</v>
          </cell>
          <cell r="K1012">
            <v>2525</v>
          </cell>
          <cell r="L1012">
            <v>1</v>
          </cell>
          <cell r="M1012">
            <v>1</v>
          </cell>
          <cell r="N1012" t="str">
            <v>ヶ所</v>
          </cell>
          <cell r="O1012">
            <v>391800</v>
          </cell>
          <cell r="P1012">
            <v>391800</v>
          </cell>
          <cell r="Q1012" t="str">
            <v>見積単価</v>
          </cell>
          <cell r="R1012" t="str">
            <v>図面より</v>
          </cell>
          <cell r="S1012">
            <v>1</v>
          </cell>
          <cell r="T1012">
            <v>1</v>
          </cell>
          <cell r="U1012" t="str">
            <v>ヶ所</v>
          </cell>
          <cell r="V1012">
            <v>391800</v>
          </cell>
          <cell r="W1012">
            <v>391800</v>
          </cell>
          <cell r="X1012" t="str">
            <v>見積単価</v>
          </cell>
          <cell r="Y1012" t="str">
            <v>見積単価</v>
          </cell>
          <cell r="Z1012">
            <v>391800</v>
          </cell>
          <cell r="AA1012">
            <v>1</v>
          </cell>
          <cell r="AB1012">
            <v>391800</v>
          </cell>
          <cell r="AC1012">
            <v>0</v>
          </cell>
          <cell r="AD1012">
            <v>0</v>
          </cell>
        </row>
        <row r="1013">
          <cell r="G1013" t="str">
            <v>16/AW　ﾗﾝﾏ付</v>
          </cell>
          <cell r="H1013" t="str">
            <v>　100ｍｍﾀｲﾌﾟ</v>
          </cell>
          <cell r="I1013" t="str">
            <v>　100ｍｍﾀｲﾌﾟ</v>
          </cell>
        </row>
        <row r="1014">
          <cell r="G1014" t="str">
            <v>2連引違いｻｯｼ</v>
          </cell>
          <cell r="H1014">
            <v>2700</v>
          </cell>
          <cell r="I1014">
            <v>2700</v>
          </cell>
          <cell r="J1014" t="str">
            <v>×</v>
          </cell>
          <cell r="K1014">
            <v>2625</v>
          </cell>
          <cell r="L1014">
            <v>1</v>
          </cell>
          <cell r="M1014">
            <v>1</v>
          </cell>
          <cell r="N1014" t="str">
            <v>ヶ所</v>
          </cell>
          <cell r="O1014">
            <v>203200</v>
          </cell>
          <cell r="P1014">
            <v>203200</v>
          </cell>
          <cell r="Q1014" t="str">
            <v>見積単価</v>
          </cell>
          <cell r="R1014" t="str">
            <v>図面より</v>
          </cell>
          <cell r="S1014">
            <v>1</v>
          </cell>
          <cell r="T1014">
            <v>1</v>
          </cell>
          <cell r="U1014" t="str">
            <v>ヶ所</v>
          </cell>
          <cell r="V1014">
            <v>203200</v>
          </cell>
          <cell r="W1014">
            <v>203200</v>
          </cell>
          <cell r="X1014" t="str">
            <v>見積単価</v>
          </cell>
          <cell r="Y1014" t="str">
            <v>見積単価</v>
          </cell>
          <cell r="Z1014">
            <v>203200</v>
          </cell>
          <cell r="AA1014">
            <v>1</v>
          </cell>
          <cell r="AB1014">
            <v>203200</v>
          </cell>
          <cell r="AC1014">
            <v>0</v>
          </cell>
          <cell r="AD1014">
            <v>0</v>
          </cell>
        </row>
        <row r="1015">
          <cell r="G1015" t="str">
            <v>17-1,17-1a/AW　ﾗﾝﾏ付</v>
          </cell>
          <cell r="H1015" t="str">
            <v>　100ｍｍﾀｲﾌﾟ</v>
          </cell>
          <cell r="I1015" t="str">
            <v>　100ｍｍﾀｲﾌﾟ</v>
          </cell>
        </row>
        <row r="1016">
          <cell r="G1016" t="str">
            <v>引違いｱﾙﾐｻｯｼ</v>
          </cell>
          <cell r="H1016">
            <v>2100</v>
          </cell>
          <cell r="I1016">
            <v>2100</v>
          </cell>
          <cell r="J1016" t="str">
            <v>×</v>
          </cell>
          <cell r="K1016">
            <v>2625</v>
          </cell>
          <cell r="L1016">
            <v>2</v>
          </cell>
          <cell r="M1016">
            <v>2</v>
          </cell>
          <cell r="N1016" t="str">
            <v>ヶ所</v>
          </cell>
          <cell r="O1016">
            <v>108800</v>
          </cell>
          <cell r="P1016">
            <v>217600</v>
          </cell>
          <cell r="Q1016" t="str">
            <v>見積単価</v>
          </cell>
          <cell r="R1016" t="str">
            <v>図面より</v>
          </cell>
          <cell r="S1016">
            <v>2</v>
          </cell>
          <cell r="T1016">
            <v>2</v>
          </cell>
          <cell r="U1016" t="str">
            <v>ヶ所</v>
          </cell>
          <cell r="V1016">
            <v>108800</v>
          </cell>
          <cell r="W1016">
            <v>217600</v>
          </cell>
          <cell r="X1016" t="str">
            <v>見積単価</v>
          </cell>
          <cell r="Y1016" t="str">
            <v>見積単価</v>
          </cell>
          <cell r="Z1016">
            <v>217600</v>
          </cell>
          <cell r="AA1016">
            <v>2</v>
          </cell>
          <cell r="AB1016">
            <v>217600</v>
          </cell>
          <cell r="AC1016">
            <v>0</v>
          </cell>
          <cell r="AD1016">
            <v>0</v>
          </cell>
        </row>
        <row r="1017">
          <cell r="G1017" t="str">
            <v>17-2,17-2a/AW　ﾗﾝﾏ付</v>
          </cell>
          <cell r="H1017" t="str">
            <v>　100ｍｍﾀｲﾌﾟ</v>
          </cell>
          <cell r="I1017" t="str">
            <v>　100ｍｍﾀｲﾌﾟ</v>
          </cell>
        </row>
        <row r="1018">
          <cell r="G1018" t="str">
            <v>引違いｻｯｼ</v>
          </cell>
          <cell r="H1018">
            <v>2000</v>
          </cell>
          <cell r="I1018">
            <v>2000</v>
          </cell>
          <cell r="J1018" t="str">
            <v>×</v>
          </cell>
          <cell r="K1018">
            <v>2625</v>
          </cell>
          <cell r="L1018">
            <v>2</v>
          </cell>
          <cell r="M1018">
            <v>2</v>
          </cell>
          <cell r="N1018" t="str">
            <v>ヶ所</v>
          </cell>
          <cell r="O1018">
            <v>107200</v>
          </cell>
          <cell r="P1018">
            <v>214400</v>
          </cell>
          <cell r="Q1018" t="str">
            <v>見積単価</v>
          </cell>
          <cell r="R1018" t="str">
            <v>図面より</v>
          </cell>
          <cell r="S1018">
            <v>2</v>
          </cell>
          <cell r="T1018">
            <v>2</v>
          </cell>
          <cell r="U1018" t="str">
            <v>ヶ所</v>
          </cell>
          <cell r="V1018">
            <v>107200</v>
          </cell>
          <cell r="W1018">
            <v>214400</v>
          </cell>
          <cell r="X1018" t="str">
            <v>見積単価</v>
          </cell>
          <cell r="Y1018" t="str">
            <v>見積単価</v>
          </cell>
          <cell r="Z1018">
            <v>214400</v>
          </cell>
          <cell r="AA1018">
            <v>2</v>
          </cell>
          <cell r="AB1018">
            <v>214400</v>
          </cell>
          <cell r="AC1018">
            <v>0</v>
          </cell>
          <cell r="AD1018">
            <v>0</v>
          </cell>
        </row>
        <row r="1022">
          <cell r="G1022">
            <v>0</v>
          </cell>
          <cell r="H1022" t="str">
            <v/>
          </cell>
          <cell r="I1022" t="str">
            <v/>
          </cell>
          <cell r="J1022" t="str">
            <v/>
          </cell>
          <cell r="K1022" t="str">
            <v/>
          </cell>
          <cell r="L1022" t="str">
            <v/>
          </cell>
          <cell r="M1022" t="str">
            <v/>
          </cell>
          <cell r="N1022" t="str">
            <v/>
          </cell>
          <cell r="O1022" t="str">
            <v/>
          </cell>
          <cell r="P1022" t="str">
            <v/>
          </cell>
          <cell r="Q1022" t="str">
            <v/>
          </cell>
          <cell r="R1022" t="str">
            <v/>
          </cell>
          <cell r="S1022" t="str">
            <v/>
          </cell>
          <cell r="T1022" t="str">
            <v/>
          </cell>
          <cell r="U1022" t="str">
            <v/>
          </cell>
          <cell r="V1022" t="str">
            <v/>
          </cell>
          <cell r="W1022" t="str">
            <v/>
          </cell>
          <cell r="X1022" t="str">
            <v/>
          </cell>
          <cell r="Y1022" t="str">
            <v/>
          </cell>
        </row>
        <row r="1023">
          <cell r="AE1023" t="str">
            <v>那覇市教育委員会</v>
          </cell>
          <cell r="AF1023" t="str">
            <v>頁25</v>
          </cell>
        </row>
        <row r="1024">
          <cell r="P1024">
            <v>0</v>
          </cell>
          <cell r="Q1024" t="str">
            <v>数　量　集　計　表</v>
          </cell>
          <cell r="R1024" t="str">
            <v>数　量　集　計　表</v>
          </cell>
          <cell r="S1024" t="str">
            <v xml:space="preserve"> 訳</v>
          </cell>
          <cell r="T1024" t="str">
            <v>内</v>
          </cell>
          <cell r="U1024" t="str">
            <v>頁26</v>
          </cell>
          <cell r="V1024" t="str">
            <v xml:space="preserve"> 訳</v>
          </cell>
          <cell r="W1024" t="str">
            <v>書</v>
          </cell>
          <cell r="X1024" t="str">
            <v>頁26</v>
          </cell>
          <cell r="Y1024" t="str">
            <v>頁26</v>
          </cell>
          <cell r="Z1024" t="str">
            <v>頁26</v>
          </cell>
          <cell r="AA1024" t="str">
            <v>頁26</v>
          </cell>
          <cell r="AB1024" t="str">
            <v>頁26</v>
          </cell>
          <cell r="AC1024" t="str">
            <v>頁26</v>
          </cell>
          <cell r="AD1024" t="str">
            <v>頁26</v>
          </cell>
          <cell r="AF1024" t="str">
            <v>頁26</v>
          </cell>
        </row>
        <row r="1026">
          <cell r="T1026">
            <v>0</v>
          </cell>
          <cell r="U1026" t="str">
            <v>宇栄原小学校（1工区建築）</v>
          </cell>
          <cell r="V1026" t="str">
            <v>P-23/42</v>
          </cell>
          <cell r="W1026" t="str">
            <v>宇栄原小学校（1工区建築）</v>
          </cell>
          <cell r="X1026" t="str">
            <v>P-23/42</v>
          </cell>
          <cell r="Y1026" t="str">
            <v>宇栄原小学校（1工区建築）</v>
          </cell>
          <cell r="Z1026" t="str">
            <v>P-23/42</v>
          </cell>
          <cell r="AA1026" t="str">
            <v>宇栄原小学校（1工区建築）</v>
          </cell>
          <cell r="AB1026" t="str">
            <v>P-23/42</v>
          </cell>
          <cell r="AC1026" t="str">
            <v>宇栄原小学校（1工区建築）</v>
          </cell>
          <cell r="AD1026" t="str">
            <v>P-23/42</v>
          </cell>
          <cell r="AE1026" t="str">
            <v>P-23/42</v>
          </cell>
        </row>
        <row r="1028">
          <cell r="G1028" t="str">
            <v>　　　　　　　　　　工　事　別</v>
          </cell>
          <cell r="H1028" t="str">
            <v>計</v>
          </cell>
          <cell r="I1028" t="str">
            <v>　実　施　工　事　費</v>
          </cell>
          <cell r="J1028" t="str">
            <v>　　 対 象 経 費</v>
          </cell>
          <cell r="K1028" t="str">
            <v>　　対 象 外 経 費</v>
          </cell>
          <cell r="L1028" t="str">
            <v>計</v>
          </cell>
          <cell r="M1028" t="str">
            <v>　実　施　工　事　費</v>
          </cell>
          <cell r="N1028" t="str">
            <v>　　 対 象 経 費</v>
          </cell>
          <cell r="O1028" t="str">
            <v>　　対 象 外 経 費</v>
          </cell>
          <cell r="P1028" t="str">
            <v>計</v>
          </cell>
          <cell r="Q1028" t="str">
            <v>　実　施　工　事　費</v>
          </cell>
          <cell r="R1028" t="str">
            <v>　　 対 象 経 費</v>
          </cell>
          <cell r="S1028" t="str">
            <v>計</v>
          </cell>
          <cell r="T1028" t="str">
            <v>　実　施　工　事　費</v>
          </cell>
          <cell r="U1028" t="str">
            <v>　　 対 象 経 費</v>
          </cell>
          <cell r="V1028" t="str">
            <v>　実　施　工　事　費</v>
          </cell>
          <cell r="W1028" t="str">
            <v>　　 対 象 経 費</v>
          </cell>
          <cell r="X1028" t="str">
            <v>　　対 象 外 経 費</v>
          </cell>
          <cell r="Y1028" t="str">
            <v>　　 対 象 経 費</v>
          </cell>
          <cell r="Z1028" t="str">
            <v>　　対 象 外 経 費</v>
          </cell>
          <cell r="AA1028" t="str">
            <v>　　 対 象 経 費</v>
          </cell>
          <cell r="AB1028" t="str">
            <v>　　対 象 外 経 費</v>
          </cell>
          <cell r="AC1028" t="str">
            <v>　　対 象 外 経 費</v>
          </cell>
        </row>
        <row r="1030">
          <cell r="E1030" t="str">
            <v>No</v>
          </cell>
          <cell r="F1030" t="str">
            <v>名 称</v>
          </cell>
          <cell r="G1030" t="str">
            <v>名 称</v>
          </cell>
          <cell r="H1030" t="str">
            <v>頁</v>
          </cell>
          <cell r="I1030" t="str">
            <v>参　照</v>
          </cell>
          <cell r="J1030" t="str">
            <v>計算値</v>
          </cell>
          <cell r="K1030" t="str">
            <v xml:space="preserve"> 　規 格</v>
          </cell>
          <cell r="L1030" t="str">
            <v>単 位</v>
          </cell>
          <cell r="M1030" t="str">
            <v>単 価</v>
          </cell>
          <cell r="N1030" t="str">
            <v>金 額</v>
          </cell>
          <cell r="O1030" t="str">
            <v xml:space="preserve">   　 備 考</v>
          </cell>
          <cell r="P1030" t="str">
            <v>頁</v>
          </cell>
          <cell r="Q1030" t="str">
            <v>金 額</v>
          </cell>
          <cell r="R1030" t="str">
            <v>参　照</v>
          </cell>
          <cell r="S1030" t="str">
            <v>計算値</v>
          </cell>
          <cell r="T1030" t="str">
            <v>数 量</v>
          </cell>
          <cell r="U1030" t="str">
            <v>単 位</v>
          </cell>
          <cell r="V1030" t="str">
            <v>単 価</v>
          </cell>
          <cell r="W1030" t="str">
            <v>金 額</v>
          </cell>
          <cell r="X1030" t="str">
            <v xml:space="preserve">   　 備 考</v>
          </cell>
          <cell r="Y1030" t="str">
            <v xml:space="preserve">   　 備 考</v>
          </cell>
          <cell r="Z1030" t="str">
            <v>金 額</v>
          </cell>
          <cell r="AA1030" t="str">
            <v>数 量</v>
          </cell>
          <cell r="AB1030" t="str">
            <v>金 額</v>
          </cell>
          <cell r="AC1030" t="str">
            <v>数 量</v>
          </cell>
          <cell r="AD1030" t="str">
            <v>金 額</v>
          </cell>
        </row>
        <row r="1032">
          <cell r="G1032">
            <v>0</v>
          </cell>
        </row>
        <row r="1033">
          <cell r="G1033" t="str">
            <v>19/AW　ﾗﾝﾏ付</v>
          </cell>
          <cell r="H1033" t="str">
            <v>　100ｍｍﾀｲﾌﾟ</v>
          </cell>
          <cell r="I1033" t="str">
            <v>　100ｍｍﾀｲﾌﾟ</v>
          </cell>
        </row>
        <row r="1034">
          <cell r="E1034">
            <v>2</v>
          </cell>
          <cell r="F1034" t="str">
            <v>引違いｻｯｼ</v>
          </cell>
          <cell r="G1034" t="str">
            <v>引違いｻｯｼ</v>
          </cell>
          <cell r="H1034" t="str">
            <v>×</v>
          </cell>
          <cell r="I1034">
            <v>2000</v>
          </cell>
          <cell r="J1034" t="str">
            <v>×</v>
          </cell>
          <cell r="K1034">
            <v>2525</v>
          </cell>
          <cell r="L1034">
            <v>1</v>
          </cell>
          <cell r="M1034" t="str">
            <v>ヶ所</v>
          </cell>
          <cell r="N1034">
            <v>106400</v>
          </cell>
          <cell r="O1034">
            <v>106400</v>
          </cell>
          <cell r="P1034" t="str">
            <v>見積単価</v>
          </cell>
          <cell r="Q1034">
            <v>1</v>
          </cell>
          <cell r="R1034" t="str">
            <v>図面より</v>
          </cell>
          <cell r="S1034">
            <v>1</v>
          </cell>
          <cell r="T1034">
            <v>1</v>
          </cell>
          <cell r="U1034" t="str">
            <v>ヶ所</v>
          </cell>
          <cell r="V1034">
            <v>106400</v>
          </cell>
          <cell r="W1034">
            <v>106400</v>
          </cell>
          <cell r="X1034" t="str">
            <v>見積単価</v>
          </cell>
          <cell r="Y1034" t="str">
            <v>見積単価</v>
          </cell>
          <cell r="Z1034">
            <v>106400</v>
          </cell>
          <cell r="AA1034">
            <v>1</v>
          </cell>
          <cell r="AB1034">
            <v>106400</v>
          </cell>
          <cell r="AC1034">
            <v>0</v>
          </cell>
          <cell r="AD1034">
            <v>0</v>
          </cell>
        </row>
        <row r="1035">
          <cell r="G1035" t="str">
            <v>20/AW　ﾗﾝﾏ付</v>
          </cell>
          <cell r="H1035" t="str">
            <v>　100ｍｍﾀｲﾌﾟ</v>
          </cell>
          <cell r="I1035" t="str">
            <v>　100ｍｍﾀｲﾌﾟ</v>
          </cell>
        </row>
        <row r="1036">
          <cell r="G1036" t="str">
            <v>引違いｻｯｼ</v>
          </cell>
          <cell r="H1036">
            <v>1800</v>
          </cell>
          <cell r="I1036">
            <v>1800</v>
          </cell>
          <cell r="J1036" t="str">
            <v>×</v>
          </cell>
          <cell r="K1036">
            <v>2625</v>
          </cell>
          <cell r="L1036">
            <v>1</v>
          </cell>
          <cell r="M1036">
            <v>1</v>
          </cell>
          <cell r="N1036" t="str">
            <v>ヶ所</v>
          </cell>
          <cell r="O1036">
            <v>104000</v>
          </cell>
          <cell r="P1036">
            <v>104000</v>
          </cell>
          <cell r="Q1036" t="str">
            <v>見積単価</v>
          </cell>
          <cell r="R1036" t="str">
            <v>図面より</v>
          </cell>
          <cell r="S1036">
            <v>1</v>
          </cell>
          <cell r="T1036">
            <v>1</v>
          </cell>
          <cell r="U1036" t="str">
            <v>ヶ所</v>
          </cell>
          <cell r="V1036">
            <v>104000</v>
          </cell>
          <cell r="W1036">
            <v>104000</v>
          </cell>
          <cell r="X1036" t="str">
            <v>見積単価</v>
          </cell>
          <cell r="Y1036" t="str">
            <v>見積単価</v>
          </cell>
          <cell r="Z1036">
            <v>104000</v>
          </cell>
          <cell r="AA1036">
            <v>1</v>
          </cell>
          <cell r="AB1036">
            <v>104000</v>
          </cell>
          <cell r="AC1036">
            <v>0</v>
          </cell>
          <cell r="AD1036">
            <v>0</v>
          </cell>
        </row>
        <row r="1037">
          <cell r="G1037" t="str">
            <v>21/AW　ﾗﾝﾏ付</v>
          </cell>
          <cell r="H1037" t="str">
            <v>　100ｍｍﾀｲﾌﾟ</v>
          </cell>
          <cell r="I1037" t="str">
            <v>　100ｍｍﾀｲﾌﾟ</v>
          </cell>
        </row>
        <row r="1038">
          <cell r="G1038" t="str">
            <v>引違い防音ｻｯｼ</v>
          </cell>
          <cell r="H1038">
            <v>1800</v>
          </cell>
          <cell r="I1038">
            <v>1800</v>
          </cell>
          <cell r="J1038" t="str">
            <v>×</v>
          </cell>
          <cell r="K1038">
            <v>2625</v>
          </cell>
          <cell r="L1038">
            <v>6</v>
          </cell>
          <cell r="M1038">
            <v>6</v>
          </cell>
          <cell r="N1038" t="str">
            <v>ヶ所</v>
          </cell>
          <cell r="O1038">
            <v>125500</v>
          </cell>
          <cell r="P1038">
            <v>753000</v>
          </cell>
          <cell r="Q1038" t="str">
            <v>見積単価</v>
          </cell>
          <cell r="R1038" t="str">
            <v>図面より</v>
          </cell>
          <cell r="S1038">
            <v>6</v>
          </cell>
          <cell r="T1038">
            <v>6</v>
          </cell>
          <cell r="U1038" t="str">
            <v>ヶ所</v>
          </cell>
          <cell r="V1038">
            <v>125500</v>
          </cell>
          <cell r="W1038">
            <v>753000</v>
          </cell>
          <cell r="X1038" t="str">
            <v>見積単価</v>
          </cell>
          <cell r="Y1038" t="str">
            <v>見積単価</v>
          </cell>
          <cell r="Z1038">
            <v>753000</v>
          </cell>
          <cell r="AA1038">
            <v>6</v>
          </cell>
          <cell r="AB1038">
            <v>753000</v>
          </cell>
          <cell r="AC1038">
            <v>0</v>
          </cell>
          <cell r="AD1038">
            <v>0</v>
          </cell>
        </row>
        <row r="1039">
          <cell r="G1039" t="str">
            <v>22/AW　ﾗﾝﾏ付</v>
          </cell>
          <cell r="H1039" t="str">
            <v>　100ｍｍﾀｲﾌﾟ</v>
          </cell>
          <cell r="I1039" t="str">
            <v>　100ｍｍﾀｲﾌﾟ</v>
          </cell>
        </row>
        <row r="1040">
          <cell r="G1040" t="str">
            <v>引違いｻｯｼ</v>
          </cell>
          <cell r="H1040">
            <v>1600</v>
          </cell>
          <cell r="I1040">
            <v>1600</v>
          </cell>
          <cell r="J1040" t="str">
            <v>×</v>
          </cell>
          <cell r="K1040">
            <v>2625</v>
          </cell>
          <cell r="L1040">
            <v>3</v>
          </cell>
          <cell r="M1040">
            <v>3</v>
          </cell>
          <cell r="N1040" t="str">
            <v>ヶ所</v>
          </cell>
          <cell r="O1040">
            <v>100800</v>
          </cell>
          <cell r="P1040">
            <v>302400</v>
          </cell>
          <cell r="Q1040" t="str">
            <v>見積単価</v>
          </cell>
          <cell r="R1040" t="str">
            <v>図面より</v>
          </cell>
          <cell r="S1040">
            <v>3</v>
          </cell>
          <cell r="T1040">
            <v>3</v>
          </cell>
          <cell r="U1040" t="str">
            <v>ヶ所</v>
          </cell>
          <cell r="V1040">
            <v>100800</v>
          </cell>
          <cell r="W1040">
            <v>302400</v>
          </cell>
          <cell r="X1040" t="str">
            <v>見積単価</v>
          </cell>
          <cell r="Y1040" t="str">
            <v>見積単価</v>
          </cell>
          <cell r="Z1040">
            <v>302400</v>
          </cell>
          <cell r="AA1040">
            <v>3</v>
          </cell>
          <cell r="AB1040">
            <v>302400</v>
          </cell>
          <cell r="AC1040">
            <v>0</v>
          </cell>
          <cell r="AD1040">
            <v>0</v>
          </cell>
        </row>
        <row r="1041">
          <cell r="G1041" t="str">
            <v>24/AW　ﾗﾝﾏ付</v>
          </cell>
          <cell r="H1041" t="str">
            <v>　70ｍｍﾀｲﾌﾟ</v>
          </cell>
          <cell r="I1041" t="str">
            <v>　70ｍｍﾀｲﾌﾟ</v>
          </cell>
        </row>
        <row r="1042">
          <cell r="G1042" t="str">
            <v>4連引違いｻｯｼ</v>
          </cell>
          <cell r="H1042">
            <v>6850</v>
          </cell>
          <cell r="I1042">
            <v>6850</v>
          </cell>
          <cell r="J1042" t="str">
            <v>×</v>
          </cell>
          <cell r="K1042">
            <v>1825</v>
          </cell>
          <cell r="L1042">
            <v>4</v>
          </cell>
          <cell r="M1042">
            <v>4</v>
          </cell>
          <cell r="N1042" t="str">
            <v>ヶ所</v>
          </cell>
          <cell r="O1042">
            <v>260000</v>
          </cell>
          <cell r="P1042">
            <v>1040000</v>
          </cell>
          <cell r="Q1042" t="str">
            <v>見積単価</v>
          </cell>
          <cell r="R1042" t="str">
            <v>図面より</v>
          </cell>
          <cell r="S1042">
            <v>4</v>
          </cell>
          <cell r="T1042">
            <v>4</v>
          </cell>
          <cell r="U1042" t="str">
            <v>ヶ所</v>
          </cell>
          <cell r="V1042">
            <v>260000</v>
          </cell>
          <cell r="W1042">
            <v>1040000</v>
          </cell>
          <cell r="X1042" t="str">
            <v>見積単価</v>
          </cell>
          <cell r="Y1042" t="str">
            <v>見積単価</v>
          </cell>
          <cell r="Z1042">
            <v>1040000</v>
          </cell>
          <cell r="AA1042">
            <v>4</v>
          </cell>
          <cell r="AB1042">
            <v>1040000</v>
          </cell>
          <cell r="AC1042">
            <v>0</v>
          </cell>
          <cell r="AD1042">
            <v>0</v>
          </cell>
        </row>
        <row r="1043">
          <cell r="G1043" t="str">
            <v>26/AW　ﾗﾝﾏ付</v>
          </cell>
          <cell r="H1043" t="str">
            <v>　70ｍｍﾀｲﾌﾟ</v>
          </cell>
          <cell r="I1043" t="str">
            <v>　70ｍｍﾀｲﾌﾟ</v>
          </cell>
        </row>
        <row r="1044">
          <cell r="G1044" t="str">
            <v>4連引違いｻｯｼ</v>
          </cell>
          <cell r="H1044">
            <v>6600</v>
          </cell>
          <cell r="I1044">
            <v>6600</v>
          </cell>
          <cell r="J1044" t="str">
            <v>×</v>
          </cell>
          <cell r="K1044">
            <v>2625</v>
          </cell>
          <cell r="L1044">
            <v>1</v>
          </cell>
          <cell r="M1044">
            <v>1</v>
          </cell>
          <cell r="N1044" t="str">
            <v>ヶ所</v>
          </cell>
          <cell r="O1044">
            <v>274700</v>
          </cell>
          <cell r="P1044">
            <v>274700</v>
          </cell>
          <cell r="Q1044" t="str">
            <v>見積単価</v>
          </cell>
          <cell r="R1044" t="str">
            <v>図面より</v>
          </cell>
          <cell r="S1044">
            <v>1</v>
          </cell>
          <cell r="T1044">
            <v>1</v>
          </cell>
          <cell r="U1044" t="str">
            <v>ヶ所</v>
          </cell>
          <cell r="V1044">
            <v>274700</v>
          </cell>
          <cell r="W1044">
            <v>274700</v>
          </cell>
          <cell r="X1044" t="str">
            <v>見積単価</v>
          </cell>
          <cell r="Y1044" t="str">
            <v>見積単価</v>
          </cell>
          <cell r="Z1044">
            <v>274700</v>
          </cell>
          <cell r="AA1044">
            <v>1</v>
          </cell>
          <cell r="AB1044">
            <v>274700</v>
          </cell>
          <cell r="AC1044">
            <v>0</v>
          </cell>
          <cell r="AD1044">
            <v>0</v>
          </cell>
        </row>
        <row r="1045">
          <cell r="G1045" t="str">
            <v>27/AW　ﾗﾝﾏ付</v>
          </cell>
          <cell r="H1045" t="str">
            <v>　70ｍｍﾀｲﾌﾟ</v>
          </cell>
          <cell r="I1045" t="str">
            <v>　70ｍｍﾀｲﾌﾟ</v>
          </cell>
        </row>
        <row r="1046">
          <cell r="G1046" t="str">
            <v>4連引違いｻｯｼ</v>
          </cell>
          <cell r="H1046">
            <v>6100</v>
          </cell>
          <cell r="I1046">
            <v>6100</v>
          </cell>
          <cell r="J1046" t="str">
            <v>×</v>
          </cell>
          <cell r="K1046">
            <v>1825</v>
          </cell>
          <cell r="L1046">
            <v>3</v>
          </cell>
          <cell r="M1046">
            <v>3</v>
          </cell>
          <cell r="N1046" t="str">
            <v>ヶ所</v>
          </cell>
          <cell r="O1046">
            <v>251900</v>
          </cell>
          <cell r="P1046">
            <v>755700</v>
          </cell>
          <cell r="Q1046" t="str">
            <v>見積単価</v>
          </cell>
          <cell r="R1046" t="str">
            <v>図面より</v>
          </cell>
          <cell r="S1046">
            <v>3</v>
          </cell>
          <cell r="T1046">
            <v>3</v>
          </cell>
          <cell r="U1046" t="str">
            <v>ヶ所</v>
          </cell>
          <cell r="V1046">
            <v>251900</v>
          </cell>
          <cell r="W1046">
            <v>755700</v>
          </cell>
          <cell r="X1046" t="str">
            <v>見積単価</v>
          </cell>
          <cell r="Y1046" t="str">
            <v>見積単価</v>
          </cell>
          <cell r="Z1046">
            <v>755700</v>
          </cell>
          <cell r="AA1046">
            <v>3</v>
          </cell>
          <cell r="AB1046">
            <v>755700</v>
          </cell>
          <cell r="AC1046">
            <v>0</v>
          </cell>
          <cell r="AD1046">
            <v>0</v>
          </cell>
        </row>
        <row r="1047">
          <cell r="G1047" t="str">
            <v>28-1/AW　ﾗﾝﾏ付</v>
          </cell>
          <cell r="H1047" t="str">
            <v>　70ｍｍﾀｲﾌﾟ</v>
          </cell>
          <cell r="I1047" t="str">
            <v>　70ｍｍﾀｲﾌﾟ</v>
          </cell>
        </row>
        <row r="1048">
          <cell r="G1048" t="str">
            <v>4連引違いｻｯｼ</v>
          </cell>
          <cell r="H1048">
            <v>6450</v>
          </cell>
          <cell r="I1048">
            <v>6450</v>
          </cell>
          <cell r="J1048" t="str">
            <v>×</v>
          </cell>
          <cell r="K1048">
            <v>1825</v>
          </cell>
          <cell r="L1048">
            <v>1</v>
          </cell>
          <cell r="M1048">
            <v>1</v>
          </cell>
          <cell r="N1048" t="str">
            <v>ヶ所</v>
          </cell>
          <cell r="O1048">
            <v>255500</v>
          </cell>
          <cell r="P1048">
            <v>255500</v>
          </cell>
          <cell r="Q1048" t="str">
            <v>見積単価</v>
          </cell>
          <cell r="R1048" t="str">
            <v>図面より</v>
          </cell>
          <cell r="S1048">
            <v>1</v>
          </cell>
          <cell r="T1048">
            <v>1</v>
          </cell>
          <cell r="U1048" t="str">
            <v>ヶ所</v>
          </cell>
          <cell r="V1048">
            <v>255500</v>
          </cell>
          <cell r="W1048">
            <v>255500</v>
          </cell>
          <cell r="X1048" t="str">
            <v>見積単価</v>
          </cell>
          <cell r="Y1048" t="str">
            <v>見積単価</v>
          </cell>
          <cell r="Z1048">
            <v>255500</v>
          </cell>
          <cell r="AA1048">
            <v>1</v>
          </cell>
          <cell r="AB1048">
            <v>255500</v>
          </cell>
          <cell r="AC1048">
            <v>0</v>
          </cell>
          <cell r="AD1048">
            <v>0</v>
          </cell>
        </row>
        <row r="1049">
          <cell r="G1049" t="str">
            <v>28-2/AW　ﾗﾝﾏ付</v>
          </cell>
          <cell r="H1049" t="str">
            <v>　70ｍｍﾀｲﾌﾟ</v>
          </cell>
          <cell r="I1049" t="str">
            <v>　70ｍｍﾀｲﾌﾟ</v>
          </cell>
        </row>
        <row r="1050">
          <cell r="G1050" t="str">
            <v>4連引違いｻｯｼ</v>
          </cell>
          <cell r="H1050">
            <v>5950</v>
          </cell>
          <cell r="I1050">
            <v>5950</v>
          </cell>
          <cell r="J1050" t="str">
            <v>×</v>
          </cell>
          <cell r="K1050">
            <v>1825</v>
          </cell>
          <cell r="L1050">
            <v>2</v>
          </cell>
          <cell r="M1050">
            <v>2</v>
          </cell>
          <cell r="N1050" t="str">
            <v>ヶ所</v>
          </cell>
          <cell r="O1050">
            <v>250200</v>
          </cell>
          <cell r="P1050">
            <v>500400</v>
          </cell>
          <cell r="Q1050" t="str">
            <v>見積単価</v>
          </cell>
          <cell r="R1050" t="str">
            <v>図面より</v>
          </cell>
          <cell r="S1050">
            <v>2</v>
          </cell>
          <cell r="T1050">
            <v>2</v>
          </cell>
          <cell r="U1050" t="str">
            <v>ヶ所</v>
          </cell>
          <cell r="V1050">
            <v>250200</v>
          </cell>
          <cell r="W1050">
            <v>500400</v>
          </cell>
          <cell r="X1050" t="str">
            <v>見積単価</v>
          </cell>
          <cell r="Y1050" t="str">
            <v>見積単価</v>
          </cell>
          <cell r="Z1050">
            <v>500400</v>
          </cell>
          <cell r="AA1050">
            <v>2</v>
          </cell>
          <cell r="AB1050">
            <v>500400</v>
          </cell>
          <cell r="AC1050">
            <v>0</v>
          </cell>
          <cell r="AD1050">
            <v>0</v>
          </cell>
        </row>
        <row r="1051">
          <cell r="G1051" t="str">
            <v>31/AW　ﾗﾝﾏ・腰付</v>
          </cell>
          <cell r="H1051" t="str">
            <v>　100ｍｍﾀｲﾌﾟ</v>
          </cell>
          <cell r="I1051" t="str">
            <v>　100ｍｍﾀｲﾌﾟ</v>
          </cell>
        </row>
        <row r="1052">
          <cell r="G1052" t="str">
            <v>6連ｽﾍﾞﾘ出しｻｯｼ</v>
          </cell>
          <cell r="H1052">
            <v>4000</v>
          </cell>
          <cell r="I1052">
            <v>4000</v>
          </cell>
          <cell r="J1052" t="str">
            <v>×</v>
          </cell>
          <cell r="K1052">
            <v>3155</v>
          </cell>
          <cell r="L1052">
            <v>3</v>
          </cell>
          <cell r="M1052">
            <v>3</v>
          </cell>
          <cell r="N1052" t="str">
            <v>ヶ所</v>
          </cell>
          <cell r="O1052">
            <v>318600</v>
          </cell>
          <cell r="P1052">
            <v>955800</v>
          </cell>
          <cell r="Q1052" t="str">
            <v>見積単価</v>
          </cell>
          <cell r="R1052" t="str">
            <v>図面より</v>
          </cell>
          <cell r="S1052">
            <v>3</v>
          </cell>
          <cell r="T1052">
            <v>3</v>
          </cell>
          <cell r="U1052" t="str">
            <v>ヶ所</v>
          </cell>
          <cell r="V1052">
            <v>318600</v>
          </cell>
          <cell r="W1052">
            <v>955800</v>
          </cell>
          <cell r="X1052" t="str">
            <v>見積単価</v>
          </cell>
          <cell r="Y1052" t="str">
            <v>見積単価</v>
          </cell>
          <cell r="Z1052">
            <v>955800</v>
          </cell>
          <cell r="AA1052">
            <v>3</v>
          </cell>
          <cell r="AB1052">
            <v>955800</v>
          </cell>
          <cell r="AC1052">
            <v>0</v>
          </cell>
          <cell r="AD1052">
            <v>0</v>
          </cell>
        </row>
        <row r="1053">
          <cell r="G1053" t="str">
            <v>32/AW　ﾗﾝﾏ・腰付</v>
          </cell>
          <cell r="H1053" t="str">
            <v>　100ｍｍﾀｲﾌﾟ</v>
          </cell>
          <cell r="I1053" t="str">
            <v>　100ｍｍﾀｲﾌﾟ</v>
          </cell>
        </row>
        <row r="1054">
          <cell r="G1054" t="str">
            <v>2連引違いｻｯｼ</v>
          </cell>
          <cell r="H1054">
            <v>3800</v>
          </cell>
          <cell r="I1054">
            <v>3800</v>
          </cell>
          <cell r="J1054" t="str">
            <v>×</v>
          </cell>
          <cell r="K1054">
            <v>2525</v>
          </cell>
          <cell r="L1054">
            <v>6</v>
          </cell>
          <cell r="M1054">
            <v>6</v>
          </cell>
          <cell r="N1054" t="str">
            <v>ヶ所</v>
          </cell>
          <cell r="O1054">
            <v>293900</v>
          </cell>
          <cell r="P1054">
            <v>1763400</v>
          </cell>
          <cell r="Q1054" t="str">
            <v>見積単価</v>
          </cell>
          <cell r="R1054" t="str">
            <v>図面より</v>
          </cell>
          <cell r="S1054">
            <v>6</v>
          </cell>
          <cell r="T1054">
            <v>6</v>
          </cell>
          <cell r="U1054" t="str">
            <v>ヶ所</v>
          </cell>
          <cell r="V1054">
            <v>293900</v>
          </cell>
          <cell r="W1054">
            <v>1763400</v>
          </cell>
          <cell r="X1054" t="str">
            <v>見積単価</v>
          </cell>
          <cell r="Y1054" t="str">
            <v>見積単価</v>
          </cell>
          <cell r="Z1054">
            <v>1763400</v>
          </cell>
          <cell r="AA1054">
            <v>6</v>
          </cell>
          <cell r="AB1054">
            <v>1763400</v>
          </cell>
          <cell r="AC1054">
            <v>0</v>
          </cell>
          <cell r="AD1054">
            <v>0</v>
          </cell>
        </row>
        <row r="1055">
          <cell r="G1055" t="str">
            <v>33,33a/AW　ﾗﾝﾏ・腰付</v>
          </cell>
          <cell r="H1055" t="str">
            <v>　100ｍｍﾀｲﾌﾟ</v>
          </cell>
          <cell r="I1055" t="str">
            <v>　100ｍｍﾀｲﾌﾟ</v>
          </cell>
        </row>
        <row r="1056">
          <cell r="G1056" t="str">
            <v>引違いｻｯｼ</v>
          </cell>
          <cell r="H1056">
            <v>2100</v>
          </cell>
          <cell r="I1056">
            <v>2100</v>
          </cell>
          <cell r="J1056" t="str">
            <v>×</v>
          </cell>
          <cell r="K1056">
            <v>2525</v>
          </cell>
          <cell r="L1056">
            <v>4</v>
          </cell>
          <cell r="M1056">
            <v>4</v>
          </cell>
          <cell r="N1056" t="str">
            <v>ヶ所</v>
          </cell>
          <cell r="O1056">
            <v>138300</v>
          </cell>
          <cell r="P1056">
            <v>553200</v>
          </cell>
          <cell r="Q1056" t="str">
            <v>見積単価</v>
          </cell>
          <cell r="R1056" t="str">
            <v>図面より</v>
          </cell>
          <cell r="S1056">
            <v>4</v>
          </cell>
          <cell r="T1056">
            <v>4</v>
          </cell>
          <cell r="U1056" t="str">
            <v>ヶ所</v>
          </cell>
          <cell r="V1056">
            <v>138300</v>
          </cell>
          <cell r="W1056">
            <v>553200</v>
          </cell>
          <cell r="X1056" t="str">
            <v>見積単価</v>
          </cell>
          <cell r="Y1056" t="str">
            <v>見積単価</v>
          </cell>
          <cell r="Z1056">
            <v>553200</v>
          </cell>
          <cell r="AA1056">
            <v>4</v>
          </cell>
          <cell r="AB1056">
            <v>553200</v>
          </cell>
          <cell r="AC1056">
            <v>0</v>
          </cell>
          <cell r="AD1056">
            <v>0</v>
          </cell>
        </row>
        <row r="1057">
          <cell r="G1057" t="str">
            <v>34/AW　ﾗﾝﾏ・腰付</v>
          </cell>
          <cell r="H1057" t="str">
            <v>　100ｍｍﾀｲﾌﾟ</v>
          </cell>
          <cell r="I1057" t="str">
            <v>　100ｍｍﾀｲﾌﾟ</v>
          </cell>
        </row>
        <row r="1058">
          <cell r="G1058" t="str">
            <v>引違いｻｯｼ</v>
          </cell>
          <cell r="H1058">
            <v>1600</v>
          </cell>
          <cell r="I1058">
            <v>1600</v>
          </cell>
          <cell r="J1058" t="str">
            <v>×</v>
          </cell>
          <cell r="K1058">
            <v>2525</v>
          </cell>
          <cell r="L1058">
            <v>9</v>
          </cell>
          <cell r="M1058">
            <v>9</v>
          </cell>
          <cell r="N1058" t="str">
            <v>ヶ所</v>
          </cell>
          <cell r="O1058">
            <v>136200</v>
          </cell>
          <cell r="P1058">
            <v>1225800</v>
          </cell>
          <cell r="Q1058" t="str">
            <v>見積単価</v>
          </cell>
          <cell r="R1058" t="str">
            <v>図面より</v>
          </cell>
          <cell r="S1058">
            <v>9</v>
          </cell>
          <cell r="T1058">
            <v>9</v>
          </cell>
          <cell r="U1058" t="str">
            <v>ヶ所</v>
          </cell>
          <cell r="V1058">
            <v>136200</v>
          </cell>
          <cell r="W1058">
            <v>1225800</v>
          </cell>
          <cell r="X1058" t="str">
            <v>見積単価</v>
          </cell>
          <cell r="Y1058" t="str">
            <v>見積単価</v>
          </cell>
          <cell r="Z1058">
            <v>1225800</v>
          </cell>
          <cell r="AA1058">
            <v>9</v>
          </cell>
          <cell r="AB1058">
            <v>1225800</v>
          </cell>
          <cell r="AC1058">
            <v>0</v>
          </cell>
          <cell r="AD1058">
            <v>0</v>
          </cell>
        </row>
        <row r="1059">
          <cell r="G1059" t="str">
            <v>35,35a/AW　ﾗﾝﾏ付</v>
          </cell>
          <cell r="H1059" t="str">
            <v>　70ｍｍﾀｲﾌﾟ</v>
          </cell>
          <cell r="I1059" t="str">
            <v>　70ｍｍﾀｲﾌﾟ</v>
          </cell>
        </row>
        <row r="1060">
          <cell r="G1060" t="str">
            <v>2連引違いｻｯｼ</v>
          </cell>
          <cell r="H1060">
            <v>3800</v>
          </cell>
          <cell r="I1060">
            <v>3800</v>
          </cell>
          <cell r="J1060" t="str">
            <v>×</v>
          </cell>
          <cell r="K1060">
            <v>1825</v>
          </cell>
          <cell r="L1060">
            <v>1</v>
          </cell>
          <cell r="M1060">
            <v>1</v>
          </cell>
          <cell r="N1060" t="str">
            <v>ヶ所</v>
          </cell>
          <cell r="O1060">
            <v>131300</v>
          </cell>
          <cell r="P1060">
            <v>131300</v>
          </cell>
          <cell r="Q1060" t="str">
            <v>見積単価</v>
          </cell>
          <cell r="R1060" t="str">
            <v>図面より</v>
          </cell>
          <cell r="S1060">
            <v>1</v>
          </cell>
          <cell r="T1060">
            <v>1</v>
          </cell>
          <cell r="U1060" t="str">
            <v>ヶ所</v>
          </cell>
          <cell r="V1060">
            <v>131300</v>
          </cell>
          <cell r="W1060">
            <v>131300</v>
          </cell>
          <cell r="X1060" t="str">
            <v>見積単価</v>
          </cell>
          <cell r="Y1060" t="str">
            <v>見積単価</v>
          </cell>
          <cell r="Z1060">
            <v>131300</v>
          </cell>
          <cell r="AA1060">
            <v>1</v>
          </cell>
          <cell r="AB1060">
            <v>131300</v>
          </cell>
          <cell r="AC1060">
            <v>0</v>
          </cell>
          <cell r="AD1060">
            <v>0</v>
          </cell>
        </row>
        <row r="1061">
          <cell r="G1061" t="str">
            <v>37/AW　ﾗﾝﾏ付</v>
          </cell>
          <cell r="H1061" t="str">
            <v>　70ｍｍﾀｲﾌﾟ</v>
          </cell>
          <cell r="I1061" t="str">
            <v>　70ｍｍﾀｲﾌﾟ</v>
          </cell>
        </row>
        <row r="1062">
          <cell r="G1062" t="str">
            <v>2連引違いｻｯｼ</v>
          </cell>
          <cell r="H1062">
            <v>3670</v>
          </cell>
          <cell r="I1062">
            <v>3670</v>
          </cell>
          <cell r="J1062" t="str">
            <v>×</v>
          </cell>
          <cell r="K1062">
            <v>1825</v>
          </cell>
          <cell r="L1062">
            <v>2</v>
          </cell>
          <cell r="M1062">
            <v>2</v>
          </cell>
          <cell r="N1062" t="str">
            <v>ヶ所</v>
          </cell>
          <cell r="O1062">
            <v>216700</v>
          </cell>
          <cell r="P1062">
            <v>433400</v>
          </cell>
          <cell r="Q1062" t="str">
            <v>見積単価</v>
          </cell>
          <cell r="R1062" t="str">
            <v>図面より</v>
          </cell>
          <cell r="S1062">
            <v>2</v>
          </cell>
          <cell r="T1062">
            <v>2</v>
          </cell>
          <cell r="U1062" t="str">
            <v>ヶ所</v>
          </cell>
          <cell r="V1062">
            <v>216700</v>
          </cell>
          <cell r="W1062">
            <v>433400</v>
          </cell>
          <cell r="X1062" t="str">
            <v>見積単価</v>
          </cell>
          <cell r="Y1062" t="str">
            <v>見積単価</v>
          </cell>
          <cell r="Z1062">
            <v>433400</v>
          </cell>
          <cell r="AA1062">
            <v>2</v>
          </cell>
          <cell r="AB1062">
            <v>433400</v>
          </cell>
          <cell r="AC1062">
            <v>0</v>
          </cell>
          <cell r="AD1062">
            <v>0</v>
          </cell>
        </row>
        <row r="1063">
          <cell r="G1063" t="str">
            <v>38/AW　ﾗﾝﾏ付</v>
          </cell>
          <cell r="H1063" t="str">
            <v>　70ｍｍﾀｲﾌﾟ</v>
          </cell>
          <cell r="I1063" t="str">
            <v>　70ｍｍﾀｲﾌﾟ</v>
          </cell>
        </row>
        <row r="1064">
          <cell r="G1064" t="str">
            <v>2連引違いｻｯｼ</v>
          </cell>
          <cell r="H1064">
            <v>3400</v>
          </cell>
          <cell r="I1064">
            <v>3400</v>
          </cell>
          <cell r="J1064" t="str">
            <v>×</v>
          </cell>
          <cell r="K1064">
            <v>1825</v>
          </cell>
          <cell r="L1064">
            <v>1</v>
          </cell>
          <cell r="M1064">
            <v>1</v>
          </cell>
          <cell r="N1064" t="str">
            <v>ヶ所</v>
          </cell>
          <cell r="O1064">
            <v>126900</v>
          </cell>
          <cell r="P1064">
            <v>126900</v>
          </cell>
          <cell r="Q1064" t="str">
            <v>見積単価</v>
          </cell>
          <cell r="R1064" t="str">
            <v>図面より</v>
          </cell>
          <cell r="S1064">
            <v>1</v>
          </cell>
          <cell r="T1064">
            <v>1</v>
          </cell>
          <cell r="U1064" t="str">
            <v>ヶ所</v>
          </cell>
          <cell r="V1064">
            <v>126900</v>
          </cell>
          <cell r="W1064">
            <v>126900</v>
          </cell>
          <cell r="X1064" t="str">
            <v>見積単価</v>
          </cell>
          <cell r="Y1064" t="str">
            <v>見積単価</v>
          </cell>
          <cell r="Z1064">
            <v>126900</v>
          </cell>
          <cell r="AA1064">
            <v>1</v>
          </cell>
          <cell r="AB1064">
            <v>126900</v>
          </cell>
          <cell r="AC1064">
            <v>0</v>
          </cell>
          <cell r="AD1064">
            <v>0</v>
          </cell>
        </row>
        <row r="1065">
          <cell r="G1065" t="str">
            <v>39/AW　ﾗﾝﾏ･袖付</v>
          </cell>
          <cell r="H1065" t="str">
            <v>　70ｍｍﾀｲﾌﾟ</v>
          </cell>
          <cell r="I1065" t="str">
            <v>　70ｍｍﾀｲﾌﾟ</v>
          </cell>
        </row>
        <row r="1066">
          <cell r="G1066" t="str">
            <v>引違いｻｯｼ</v>
          </cell>
          <cell r="H1066">
            <v>2950</v>
          </cell>
          <cell r="I1066">
            <v>2950</v>
          </cell>
          <cell r="J1066" t="str">
            <v>×</v>
          </cell>
          <cell r="K1066">
            <v>1825</v>
          </cell>
          <cell r="L1066">
            <v>1</v>
          </cell>
          <cell r="M1066">
            <v>1</v>
          </cell>
          <cell r="N1066" t="str">
            <v>ヶ所</v>
          </cell>
          <cell r="O1066">
            <v>101500</v>
          </cell>
          <cell r="P1066">
            <v>101500</v>
          </cell>
          <cell r="Q1066" t="str">
            <v>見積単価</v>
          </cell>
          <cell r="R1066" t="str">
            <v>図面より</v>
          </cell>
          <cell r="S1066">
            <v>1</v>
          </cell>
          <cell r="T1066">
            <v>1</v>
          </cell>
          <cell r="U1066" t="str">
            <v>ヶ所</v>
          </cell>
          <cell r="V1066">
            <v>101500</v>
          </cell>
          <cell r="W1066">
            <v>101500</v>
          </cell>
          <cell r="X1066" t="str">
            <v>見積単価</v>
          </cell>
          <cell r="Y1066" t="str">
            <v>見積単価</v>
          </cell>
          <cell r="Z1066">
            <v>101500</v>
          </cell>
          <cell r="AA1066">
            <v>1</v>
          </cell>
          <cell r="AB1066">
            <v>101500</v>
          </cell>
          <cell r="AC1066">
            <v>0</v>
          </cell>
          <cell r="AD1066">
            <v>0</v>
          </cell>
        </row>
        <row r="1068">
          <cell r="G1068">
            <v>0</v>
          </cell>
          <cell r="H1068" t="str">
            <v/>
          </cell>
          <cell r="I1068" t="str">
            <v/>
          </cell>
          <cell r="J1068" t="str">
            <v/>
          </cell>
          <cell r="K1068" t="str">
            <v/>
          </cell>
          <cell r="L1068" t="str">
            <v/>
          </cell>
          <cell r="M1068" t="str">
            <v/>
          </cell>
          <cell r="N1068" t="str">
            <v/>
          </cell>
          <cell r="O1068" t="str">
            <v/>
          </cell>
          <cell r="P1068" t="str">
            <v/>
          </cell>
          <cell r="Q1068" t="str">
            <v/>
          </cell>
          <cell r="R1068" t="str">
            <v/>
          </cell>
          <cell r="S1068" t="str">
            <v/>
          </cell>
          <cell r="T1068" t="str">
            <v/>
          </cell>
          <cell r="U1068" t="str">
            <v/>
          </cell>
          <cell r="V1068" t="str">
            <v/>
          </cell>
          <cell r="W1068" t="str">
            <v/>
          </cell>
          <cell r="X1068" t="str">
            <v/>
          </cell>
          <cell r="Y1068" t="str">
            <v/>
          </cell>
        </row>
        <row r="1069">
          <cell r="AE1069" t="str">
            <v>那覇市教育委員会</v>
          </cell>
          <cell r="AF1069" t="str">
            <v>頁26</v>
          </cell>
        </row>
        <row r="1070">
          <cell r="P1070">
            <v>0</v>
          </cell>
          <cell r="Q1070" t="str">
            <v>数　量　集　計　表</v>
          </cell>
          <cell r="R1070" t="str">
            <v>数　量　集　計　表</v>
          </cell>
          <cell r="S1070" t="str">
            <v xml:space="preserve"> 訳</v>
          </cell>
          <cell r="T1070" t="str">
            <v>内</v>
          </cell>
          <cell r="U1070" t="str">
            <v>頁27</v>
          </cell>
          <cell r="V1070" t="str">
            <v xml:space="preserve"> 訳</v>
          </cell>
          <cell r="W1070" t="str">
            <v>書</v>
          </cell>
          <cell r="X1070" t="str">
            <v>頁27</v>
          </cell>
          <cell r="Y1070" t="str">
            <v>頁27</v>
          </cell>
          <cell r="Z1070" t="str">
            <v>頁27</v>
          </cell>
          <cell r="AA1070" t="str">
            <v>頁27</v>
          </cell>
          <cell r="AB1070" t="str">
            <v>頁27</v>
          </cell>
          <cell r="AC1070" t="str">
            <v>頁27</v>
          </cell>
          <cell r="AD1070" t="str">
            <v>頁27</v>
          </cell>
          <cell r="AF1070" t="str">
            <v>頁27</v>
          </cell>
        </row>
        <row r="1072">
          <cell r="T1072">
            <v>0</v>
          </cell>
          <cell r="U1072" t="str">
            <v>宇栄原小学校（1工区建築）</v>
          </cell>
          <cell r="V1072" t="str">
            <v>P-24/42</v>
          </cell>
          <cell r="W1072" t="str">
            <v>宇栄原小学校（1工区建築）</v>
          </cell>
          <cell r="X1072" t="str">
            <v>P-24/42</v>
          </cell>
          <cell r="Y1072" t="str">
            <v>宇栄原小学校（1工区建築）</v>
          </cell>
          <cell r="Z1072" t="str">
            <v>P-24/42</v>
          </cell>
          <cell r="AA1072" t="str">
            <v>宇栄原小学校（1工区建築）</v>
          </cell>
          <cell r="AB1072" t="str">
            <v>P-24/42</v>
          </cell>
          <cell r="AC1072" t="str">
            <v>宇栄原小学校（1工区建築）</v>
          </cell>
          <cell r="AD1072" t="str">
            <v>P-24/42</v>
          </cell>
          <cell r="AE1072" t="str">
            <v>P-24/42</v>
          </cell>
        </row>
        <row r="1074">
          <cell r="G1074" t="str">
            <v>　　　　　　　　　　工　事　別</v>
          </cell>
          <cell r="H1074" t="str">
            <v>計</v>
          </cell>
          <cell r="I1074" t="str">
            <v>　実　施　工　事　費</v>
          </cell>
          <cell r="J1074" t="str">
            <v>　　 対 象 経 費</v>
          </cell>
          <cell r="K1074" t="str">
            <v>　　対 象 外 経 費</v>
          </cell>
          <cell r="L1074" t="str">
            <v>計</v>
          </cell>
          <cell r="M1074" t="str">
            <v>　実　施　工　事　費</v>
          </cell>
          <cell r="N1074" t="str">
            <v>　　 対 象 経 費</v>
          </cell>
          <cell r="O1074" t="str">
            <v>　　対 象 外 経 費</v>
          </cell>
          <cell r="P1074" t="str">
            <v>計</v>
          </cell>
          <cell r="Q1074" t="str">
            <v>　実　施　工　事　費</v>
          </cell>
          <cell r="R1074" t="str">
            <v>　　 対 象 経 費</v>
          </cell>
          <cell r="S1074" t="str">
            <v>計</v>
          </cell>
          <cell r="T1074" t="str">
            <v>　実　施　工　事　費</v>
          </cell>
          <cell r="U1074" t="str">
            <v>　　 対 象 経 費</v>
          </cell>
          <cell r="V1074" t="str">
            <v>　実　施　工　事　費</v>
          </cell>
          <cell r="W1074" t="str">
            <v>　　 対 象 経 費</v>
          </cell>
          <cell r="X1074" t="str">
            <v>　　対 象 外 経 費</v>
          </cell>
          <cell r="Y1074" t="str">
            <v>　　 対 象 経 費</v>
          </cell>
          <cell r="Z1074" t="str">
            <v>　　対 象 外 経 費</v>
          </cell>
          <cell r="AA1074" t="str">
            <v>　　 対 象 経 費</v>
          </cell>
          <cell r="AB1074" t="str">
            <v>　　対 象 外 経 費</v>
          </cell>
          <cell r="AC1074" t="str">
            <v>　　対 象 外 経 費</v>
          </cell>
        </row>
        <row r="1076">
          <cell r="E1076" t="str">
            <v>No</v>
          </cell>
          <cell r="F1076" t="str">
            <v>名 称</v>
          </cell>
          <cell r="G1076" t="str">
            <v>名 称</v>
          </cell>
          <cell r="H1076" t="str">
            <v>頁</v>
          </cell>
          <cell r="I1076" t="str">
            <v>参　照</v>
          </cell>
          <cell r="J1076" t="str">
            <v>計算値</v>
          </cell>
          <cell r="K1076" t="str">
            <v xml:space="preserve"> 　規 格</v>
          </cell>
          <cell r="L1076" t="str">
            <v>単 位</v>
          </cell>
          <cell r="M1076" t="str">
            <v>単 価</v>
          </cell>
          <cell r="N1076" t="str">
            <v>金 額</v>
          </cell>
          <cell r="O1076" t="str">
            <v xml:space="preserve">   　 備 考</v>
          </cell>
          <cell r="P1076" t="str">
            <v>頁</v>
          </cell>
          <cell r="Q1076" t="str">
            <v>金 額</v>
          </cell>
          <cell r="R1076" t="str">
            <v>参　照</v>
          </cell>
          <cell r="S1076" t="str">
            <v>計算値</v>
          </cell>
          <cell r="T1076" t="str">
            <v>数 量</v>
          </cell>
          <cell r="U1076" t="str">
            <v>単 位</v>
          </cell>
          <cell r="V1076" t="str">
            <v>単 価</v>
          </cell>
          <cell r="W1076" t="str">
            <v>金 額</v>
          </cell>
          <cell r="X1076" t="str">
            <v xml:space="preserve">   　 備 考</v>
          </cell>
          <cell r="Y1076" t="str">
            <v xml:space="preserve">   　 備 考</v>
          </cell>
          <cell r="Z1076" t="str">
            <v>金 額</v>
          </cell>
          <cell r="AA1076" t="str">
            <v>数 量</v>
          </cell>
          <cell r="AB1076" t="str">
            <v>金 額</v>
          </cell>
          <cell r="AC1076" t="str">
            <v>数 量</v>
          </cell>
          <cell r="AD1076" t="str">
            <v>金 額</v>
          </cell>
        </row>
        <row r="1078">
          <cell r="G1078">
            <v>0</v>
          </cell>
        </row>
        <row r="1079">
          <cell r="G1079" t="str">
            <v>40/AW　ﾗﾝﾏ付</v>
          </cell>
          <cell r="H1079" t="str">
            <v>　70ｍｍﾀｲﾌﾟ</v>
          </cell>
          <cell r="I1079" t="str">
            <v>　70ｍｍﾀｲﾌﾟ</v>
          </cell>
        </row>
        <row r="1080">
          <cell r="E1080">
            <v>3</v>
          </cell>
          <cell r="F1080" t="str">
            <v>引違いｻｯｼ</v>
          </cell>
          <cell r="G1080" t="str">
            <v>引違いｻｯｼ</v>
          </cell>
          <cell r="H1080" t="str">
            <v>×</v>
          </cell>
          <cell r="I1080">
            <v>1800</v>
          </cell>
          <cell r="J1080" t="str">
            <v>×</v>
          </cell>
          <cell r="K1080">
            <v>1825</v>
          </cell>
          <cell r="L1080">
            <v>3</v>
          </cell>
          <cell r="M1080" t="str">
            <v>ヶ所</v>
          </cell>
          <cell r="N1080">
            <v>61500</v>
          </cell>
          <cell r="O1080">
            <v>184500</v>
          </cell>
          <cell r="P1080" t="str">
            <v>見積単価</v>
          </cell>
          <cell r="Q1080">
            <v>3</v>
          </cell>
          <cell r="R1080" t="str">
            <v>図面より</v>
          </cell>
          <cell r="S1080">
            <v>3</v>
          </cell>
          <cell r="T1080">
            <v>3</v>
          </cell>
          <cell r="U1080" t="str">
            <v>ヶ所</v>
          </cell>
          <cell r="V1080">
            <v>61500</v>
          </cell>
          <cell r="W1080">
            <v>184500</v>
          </cell>
          <cell r="X1080" t="str">
            <v>見積単価</v>
          </cell>
          <cell r="Y1080" t="str">
            <v>見積単価</v>
          </cell>
          <cell r="Z1080">
            <v>184500</v>
          </cell>
          <cell r="AA1080">
            <v>3</v>
          </cell>
          <cell r="AB1080">
            <v>184500</v>
          </cell>
          <cell r="AC1080">
            <v>0</v>
          </cell>
          <cell r="AD1080">
            <v>0</v>
          </cell>
        </row>
        <row r="1081">
          <cell r="G1081" t="str">
            <v>41/AW　ﾗﾝﾏ付</v>
          </cell>
          <cell r="H1081" t="str">
            <v>　70ｍｍﾀｲﾌﾟ</v>
          </cell>
          <cell r="I1081" t="str">
            <v>　70ｍｍﾀｲﾌﾟ</v>
          </cell>
        </row>
        <row r="1082">
          <cell r="G1082" t="str">
            <v>引違いｻｯｼ</v>
          </cell>
          <cell r="H1082">
            <v>1600</v>
          </cell>
          <cell r="I1082">
            <v>1600</v>
          </cell>
          <cell r="J1082" t="str">
            <v>×</v>
          </cell>
          <cell r="K1082">
            <v>1825</v>
          </cell>
          <cell r="L1082">
            <v>1</v>
          </cell>
          <cell r="M1082">
            <v>1</v>
          </cell>
          <cell r="N1082" t="str">
            <v>ヶ所</v>
          </cell>
          <cell r="O1082">
            <v>68800</v>
          </cell>
          <cell r="P1082">
            <v>68800</v>
          </cell>
          <cell r="Q1082" t="str">
            <v>見積単価</v>
          </cell>
          <cell r="R1082" t="str">
            <v>図面より</v>
          </cell>
          <cell r="S1082">
            <v>1</v>
          </cell>
          <cell r="T1082">
            <v>1</v>
          </cell>
          <cell r="U1082" t="str">
            <v>ヶ所</v>
          </cell>
          <cell r="V1082">
            <v>68800</v>
          </cell>
          <cell r="W1082">
            <v>68800</v>
          </cell>
          <cell r="X1082" t="str">
            <v>見積単価</v>
          </cell>
          <cell r="Y1082" t="str">
            <v>見積単価</v>
          </cell>
          <cell r="Z1082">
            <v>68800</v>
          </cell>
          <cell r="AA1082">
            <v>1</v>
          </cell>
          <cell r="AB1082">
            <v>68800</v>
          </cell>
          <cell r="AC1082">
            <v>0</v>
          </cell>
          <cell r="AD1082">
            <v>0</v>
          </cell>
        </row>
        <row r="1083">
          <cell r="G1083" t="str">
            <v>42-1/AW　</v>
          </cell>
          <cell r="H1083" t="str">
            <v>　70ｍｍﾀｲﾌﾟ</v>
          </cell>
          <cell r="I1083" t="str">
            <v>　70ｍｍﾀｲﾌﾟ</v>
          </cell>
        </row>
        <row r="1084">
          <cell r="G1084" t="str">
            <v>引違いｻｯｼ</v>
          </cell>
          <cell r="H1084">
            <v>1500</v>
          </cell>
          <cell r="I1084">
            <v>1500</v>
          </cell>
          <cell r="J1084" t="str">
            <v>×</v>
          </cell>
          <cell r="K1084">
            <v>1500</v>
          </cell>
          <cell r="L1084">
            <v>1</v>
          </cell>
          <cell r="M1084">
            <v>1</v>
          </cell>
          <cell r="N1084" t="str">
            <v>ヶ所</v>
          </cell>
          <cell r="O1084">
            <v>31300</v>
          </cell>
          <cell r="P1084">
            <v>31300</v>
          </cell>
          <cell r="Q1084" t="str">
            <v>見積単価</v>
          </cell>
          <cell r="R1084" t="str">
            <v>図面より</v>
          </cell>
          <cell r="S1084">
            <v>1</v>
          </cell>
          <cell r="T1084">
            <v>1</v>
          </cell>
          <cell r="U1084" t="str">
            <v>ヶ所</v>
          </cell>
          <cell r="V1084">
            <v>31300</v>
          </cell>
          <cell r="W1084">
            <v>31300</v>
          </cell>
          <cell r="X1084" t="str">
            <v>見積単価</v>
          </cell>
          <cell r="Y1084" t="str">
            <v>見積単価</v>
          </cell>
          <cell r="Z1084">
            <v>31300</v>
          </cell>
          <cell r="AA1084">
            <v>1</v>
          </cell>
          <cell r="AB1084">
            <v>31300</v>
          </cell>
          <cell r="AC1084">
            <v>0</v>
          </cell>
          <cell r="AD1084">
            <v>0</v>
          </cell>
        </row>
        <row r="1085">
          <cell r="G1085" t="str">
            <v>43/AW　</v>
          </cell>
          <cell r="H1085" t="str">
            <v>　70ｍｍﾀｲﾌﾟ</v>
          </cell>
          <cell r="I1085" t="str">
            <v>　70ｍｍﾀｲﾌﾟ</v>
          </cell>
        </row>
        <row r="1086">
          <cell r="G1086" t="str">
            <v>引違いｱﾙﾐｻｯｼ</v>
          </cell>
          <cell r="H1086">
            <v>1700</v>
          </cell>
          <cell r="I1086">
            <v>1700</v>
          </cell>
          <cell r="J1086" t="str">
            <v>×</v>
          </cell>
          <cell r="K1086">
            <v>1325</v>
          </cell>
          <cell r="L1086">
            <v>2</v>
          </cell>
          <cell r="M1086">
            <v>2</v>
          </cell>
          <cell r="N1086" t="str">
            <v>ヶ所</v>
          </cell>
          <cell r="O1086">
            <v>31400</v>
          </cell>
          <cell r="P1086">
            <v>62800</v>
          </cell>
          <cell r="Q1086" t="str">
            <v>見積単価</v>
          </cell>
          <cell r="R1086" t="str">
            <v>図面より</v>
          </cell>
          <cell r="S1086">
            <v>2</v>
          </cell>
          <cell r="T1086">
            <v>2</v>
          </cell>
          <cell r="U1086" t="str">
            <v>ヶ所</v>
          </cell>
          <cell r="V1086">
            <v>31400</v>
          </cell>
          <cell r="W1086">
            <v>62800</v>
          </cell>
          <cell r="X1086" t="str">
            <v>見積単価</v>
          </cell>
          <cell r="Y1086" t="str">
            <v>見積単価</v>
          </cell>
          <cell r="Z1086">
            <v>62800</v>
          </cell>
          <cell r="AA1086">
            <v>2</v>
          </cell>
          <cell r="AB1086">
            <v>62800</v>
          </cell>
          <cell r="AC1086">
            <v>0</v>
          </cell>
          <cell r="AD1086">
            <v>0</v>
          </cell>
        </row>
        <row r="1087">
          <cell r="G1087" t="str">
            <v>44/AW　</v>
          </cell>
          <cell r="H1087" t="str">
            <v>　70ｍｍﾀｲﾌﾟ</v>
          </cell>
          <cell r="I1087" t="str">
            <v>　70ｍｍﾀｲﾌﾟ</v>
          </cell>
        </row>
        <row r="1088">
          <cell r="G1088" t="str">
            <v>4連引違いｻｯｼ</v>
          </cell>
          <cell r="H1088">
            <v>5950</v>
          </cell>
          <cell r="I1088">
            <v>5950</v>
          </cell>
          <cell r="J1088" t="str">
            <v>×</v>
          </cell>
          <cell r="K1088">
            <v>1325</v>
          </cell>
          <cell r="L1088">
            <v>2</v>
          </cell>
          <cell r="M1088">
            <v>2</v>
          </cell>
          <cell r="N1088" t="str">
            <v>ヶ所</v>
          </cell>
          <cell r="O1088">
            <v>139800</v>
          </cell>
          <cell r="P1088">
            <v>279600</v>
          </cell>
          <cell r="Q1088" t="str">
            <v>見積単価</v>
          </cell>
          <cell r="R1088" t="str">
            <v>図面より</v>
          </cell>
          <cell r="S1088">
            <v>2</v>
          </cell>
          <cell r="T1088">
            <v>2</v>
          </cell>
          <cell r="U1088" t="str">
            <v>ヶ所</v>
          </cell>
          <cell r="V1088">
            <v>139800</v>
          </cell>
          <cell r="W1088">
            <v>279600</v>
          </cell>
          <cell r="X1088" t="str">
            <v>見積単価</v>
          </cell>
          <cell r="Y1088" t="str">
            <v>見積単価</v>
          </cell>
          <cell r="Z1088">
            <v>279600</v>
          </cell>
          <cell r="AA1088">
            <v>2</v>
          </cell>
          <cell r="AB1088">
            <v>279600</v>
          </cell>
          <cell r="AC1088">
            <v>0</v>
          </cell>
          <cell r="AD1088">
            <v>0</v>
          </cell>
        </row>
        <row r="1089">
          <cell r="G1089" t="str">
            <v>45/AW　袖付</v>
          </cell>
          <cell r="H1089" t="str">
            <v>　70ｍｍﾀｲﾌﾟ</v>
          </cell>
          <cell r="I1089" t="str">
            <v>　70ｍｍﾀｲﾌﾟ</v>
          </cell>
        </row>
        <row r="1090">
          <cell r="G1090" t="str">
            <v>2連引違いｻｯｼ</v>
          </cell>
          <cell r="H1090">
            <v>4300</v>
          </cell>
          <cell r="I1090">
            <v>4300</v>
          </cell>
          <cell r="J1090" t="str">
            <v>×</v>
          </cell>
          <cell r="K1090">
            <v>1325</v>
          </cell>
          <cell r="L1090">
            <v>2</v>
          </cell>
          <cell r="M1090">
            <v>2</v>
          </cell>
          <cell r="N1090" t="str">
            <v>ヶ所</v>
          </cell>
          <cell r="O1090">
            <v>89100</v>
          </cell>
          <cell r="P1090">
            <v>178200</v>
          </cell>
          <cell r="Q1090" t="str">
            <v>見積単価</v>
          </cell>
          <cell r="R1090" t="str">
            <v>図面より</v>
          </cell>
          <cell r="S1090">
            <v>2</v>
          </cell>
          <cell r="T1090">
            <v>2</v>
          </cell>
          <cell r="U1090" t="str">
            <v>ヶ所</v>
          </cell>
          <cell r="V1090">
            <v>89100</v>
          </cell>
          <cell r="W1090">
            <v>178200</v>
          </cell>
          <cell r="X1090" t="str">
            <v>見積単価</v>
          </cell>
          <cell r="Y1090" t="str">
            <v>見積単価</v>
          </cell>
          <cell r="Z1090">
            <v>178200</v>
          </cell>
          <cell r="AA1090">
            <v>2</v>
          </cell>
          <cell r="AB1090">
            <v>178200</v>
          </cell>
          <cell r="AC1090">
            <v>0</v>
          </cell>
          <cell r="AD1090">
            <v>0</v>
          </cell>
        </row>
        <row r="1091">
          <cell r="G1091" t="str">
            <v>46/AW　腰付</v>
          </cell>
          <cell r="H1091" t="str">
            <v>　70ｍｍﾀｲﾌﾟ</v>
          </cell>
          <cell r="I1091" t="str">
            <v>　70ｍｍﾀｲﾌﾟ</v>
          </cell>
        </row>
        <row r="1092">
          <cell r="G1092" t="str">
            <v>2段ｽﾍﾞﾘ出しｻｯｼ</v>
          </cell>
          <cell r="H1092">
            <v>1200</v>
          </cell>
          <cell r="I1092">
            <v>1200</v>
          </cell>
          <cell r="J1092" t="str">
            <v>×</v>
          </cell>
          <cell r="K1092">
            <v>2200</v>
          </cell>
          <cell r="L1092">
            <v>6</v>
          </cell>
          <cell r="M1092">
            <v>6</v>
          </cell>
          <cell r="N1092" t="str">
            <v>ヶ所</v>
          </cell>
          <cell r="O1092">
            <v>111800</v>
          </cell>
          <cell r="P1092">
            <v>670800</v>
          </cell>
          <cell r="Q1092" t="str">
            <v>見積単価</v>
          </cell>
          <cell r="R1092" t="str">
            <v>図面より</v>
          </cell>
          <cell r="S1092">
            <v>6</v>
          </cell>
          <cell r="T1092">
            <v>6</v>
          </cell>
          <cell r="U1092" t="str">
            <v>ヶ所</v>
          </cell>
          <cell r="V1092">
            <v>111800</v>
          </cell>
          <cell r="W1092">
            <v>670800</v>
          </cell>
          <cell r="X1092" t="str">
            <v>見積単価</v>
          </cell>
          <cell r="Y1092" t="str">
            <v>見積単価</v>
          </cell>
          <cell r="Z1092">
            <v>670800</v>
          </cell>
          <cell r="AA1092">
            <v>6</v>
          </cell>
          <cell r="AB1092">
            <v>670800</v>
          </cell>
          <cell r="AC1092">
            <v>0</v>
          </cell>
          <cell r="AD1092">
            <v>0</v>
          </cell>
        </row>
        <row r="1093">
          <cell r="G1093" t="str">
            <v>47/AW　腰付</v>
          </cell>
          <cell r="H1093" t="str">
            <v>　70ｍｍﾀｲﾌﾟ</v>
          </cell>
          <cell r="I1093" t="str">
            <v>　70ｍｍﾀｲﾌﾟ</v>
          </cell>
        </row>
        <row r="1094">
          <cell r="G1094" t="str">
            <v>2段ｽﾍﾞﾘ出しｻｯｼ</v>
          </cell>
          <cell r="H1094">
            <v>900</v>
          </cell>
          <cell r="I1094">
            <v>900</v>
          </cell>
          <cell r="J1094" t="str">
            <v>×</v>
          </cell>
          <cell r="K1094">
            <v>2200</v>
          </cell>
          <cell r="L1094">
            <v>2</v>
          </cell>
          <cell r="M1094">
            <v>2</v>
          </cell>
          <cell r="N1094" t="str">
            <v>ヶ所</v>
          </cell>
          <cell r="O1094">
            <v>105000</v>
          </cell>
          <cell r="P1094">
            <v>210000</v>
          </cell>
          <cell r="Q1094" t="str">
            <v>見積単価</v>
          </cell>
          <cell r="R1094" t="str">
            <v>図面より</v>
          </cell>
          <cell r="S1094">
            <v>2</v>
          </cell>
          <cell r="T1094">
            <v>2</v>
          </cell>
          <cell r="U1094" t="str">
            <v>ヶ所</v>
          </cell>
          <cell r="V1094">
            <v>105000</v>
          </cell>
          <cell r="W1094">
            <v>210000</v>
          </cell>
          <cell r="X1094" t="str">
            <v>見積単価</v>
          </cell>
          <cell r="Y1094" t="str">
            <v>見積単価</v>
          </cell>
          <cell r="Z1094">
            <v>210000</v>
          </cell>
          <cell r="AA1094">
            <v>2</v>
          </cell>
          <cell r="AB1094">
            <v>210000</v>
          </cell>
          <cell r="AC1094">
            <v>0</v>
          </cell>
          <cell r="AD1094">
            <v>0</v>
          </cell>
        </row>
        <row r="1095">
          <cell r="G1095" t="str">
            <v>48/AW　</v>
          </cell>
          <cell r="H1095" t="str">
            <v>　70ｍｍﾀｲﾌﾟ</v>
          </cell>
          <cell r="I1095" t="str">
            <v>　70ｍｍﾀｲﾌﾟ</v>
          </cell>
        </row>
        <row r="1096">
          <cell r="G1096" t="str">
            <v>ﾊﾒ殺しｻｯｼ</v>
          </cell>
          <cell r="H1096">
            <v>6700</v>
          </cell>
          <cell r="I1096">
            <v>6700</v>
          </cell>
          <cell r="J1096" t="str">
            <v>×</v>
          </cell>
          <cell r="K1096">
            <v>700</v>
          </cell>
          <cell r="L1096">
            <v>2</v>
          </cell>
          <cell r="M1096">
            <v>2</v>
          </cell>
          <cell r="N1096" t="str">
            <v>ヶ所</v>
          </cell>
          <cell r="O1096">
            <v>91600</v>
          </cell>
          <cell r="P1096">
            <v>183200</v>
          </cell>
          <cell r="Q1096" t="str">
            <v>見積単価</v>
          </cell>
          <cell r="R1096" t="str">
            <v>図面より</v>
          </cell>
          <cell r="S1096">
            <v>2</v>
          </cell>
          <cell r="T1096">
            <v>2</v>
          </cell>
          <cell r="U1096" t="str">
            <v>ヶ所</v>
          </cell>
          <cell r="V1096">
            <v>91600</v>
          </cell>
          <cell r="W1096">
            <v>183200</v>
          </cell>
          <cell r="X1096" t="str">
            <v>見積単価</v>
          </cell>
          <cell r="Y1096" t="str">
            <v>見積単価</v>
          </cell>
          <cell r="Z1096">
            <v>183200</v>
          </cell>
          <cell r="AA1096">
            <v>2</v>
          </cell>
          <cell r="AB1096">
            <v>183200</v>
          </cell>
          <cell r="AC1096">
            <v>0</v>
          </cell>
          <cell r="AD1096">
            <v>0</v>
          </cell>
        </row>
        <row r="1097">
          <cell r="G1097" t="str">
            <v>49/AW　</v>
          </cell>
          <cell r="H1097" t="str">
            <v>　70ｍｍﾀｲﾌﾟ</v>
          </cell>
          <cell r="I1097" t="str">
            <v>　70ｍｍﾀｲﾌﾟ</v>
          </cell>
        </row>
        <row r="1098">
          <cell r="G1098" t="str">
            <v>ﾊﾒ殺しｻｯｼ</v>
          </cell>
          <cell r="H1098">
            <v>2100</v>
          </cell>
          <cell r="I1098">
            <v>2100</v>
          </cell>
          <cell r="J1098" t="str">
            <v>×</v>
          </cell>
          <cell r="K1098">
            <v>2525</v>
          </cell>
          <cell r="L1098">
            <v>1</v>
          </cell>
          <cell r="M1098">
            <v>1</v>
          </cell>
          <cell r="N1098" t="str">
            <v>ヶ所</v>
          </cell>
          <cell r="O1098">
            <v>51500</v>
          </cell>
          <cell r="P1098">
            <v>51500</v>
          </cell>
          <cell r="Q1098" t="str">
            <v>見積単価</v>
          </cell>
          <cell r="R1098" t="str">
            <v>図面より</v>
          </cell>
          <cell r="S1098">
            <v>1</v>
          </cell>
          <cell r="T1098">
            <v>1</v>
          </cell>
          <cell r="U1098" t="str">
            <v>ヶ所</v>
          </cell>
          <cell r="V1098">
            <v>51500</v>
          </cell>
          <cell r="W1098">
            <v>51500</v>
          </cell>
          <cell r="X1098" t="str">
            <v>見積単価</v>
          </cell>
          <cell r="Y1098" t="str">
            <v>見積単価</v>
          </cell>
          <cell r="Z1098">
            <v>51500</v>
          </cell>
          <cell r="AA1098">
            <v>1</v>
          </cell>
          <cell r="AB1098">
            <v>51500</v>
          </cell>
          <cell r="AC1098">
            <v>0</v>
          </cell>
          <cell r="AD1098">
            <v>0</v>
          </cell>
        </row>
        <row r="1099">
          <cell r="G1099" t="str">
            <v>51/AW　</v>
          </cell>
          <cell r="H1099" t="str">
            <v>　70ｍｍﾀｲﾌﾟ</v>
          </cell>
          <cell r="I1099" t="str">
            <v>　70ｍｍﾀｲﾌﾟ</v>
          </cell>
        </row>
        <row r="1100">
          <cell r="G1100" t="str">
            <v>ﾊﾒ殺しｻｯｼ</v>
          </cell>
          <cell r="H1100">
            <v>1600</v>
          </cell>
          <cell r="I1100">
            <v>1600</v>
          </cell>
          <cell r="J1100" t="str">
            <v>×</v>
          </cell>
          <cell r="K1100">
            <v>2525</v>
          </cell>
          <cell r="L1100">
            <v>1</v>
          </cell>
          <cell r="M1100">
            <v>1</v>
          </cell>
          <cell r="N1100" t="str">
            <v>ヶ所</v>
          </cell>
          <cell r="O1100">
            <v>42900</v>
          </cell>
          <cell r="P1100">
            <v>42900</v>
          </cell>
          <cell r="Q1100" t="str">
            <v>見積単価</v>
          </cell>
          <cell r="R1100" t="str">
            <v>図面より</v>
          </cell>
          <cell r="S1100">
            <v>1</v>
          </cell>
          <cell r="T1100">
            <v>1</v>
          </cell>
          <cell r="U1100" t="str">
            <v>ヶ所</v>
          </cell>
          <cell r="V1100">
            <v>42900</v>
          </cell>
          <cell r="W1100">
            <v>42900</v>
          </cell>
          <cell r="X1100" t="str">
            <v>見積単価</v>
          </cell>
          <cell r="Y1100" t="str">
            <v>見積単価</v>
          </cell>
          <cell r="Z1100">
            <v>42900</v>
          </cell>
          <cell r="AA1100">
            <v>1</v>
          </cell>
          <cell r="AB1100">
            <v>42900</v>
          </cell>
          <cell r="AC1100">
            <v>0</v>
          </cell>
          <cell r="AD1100">
            <v>0</v>
          </cell>
        </row>
        <row r="1101">
          <cell r="G1101" t="str">
            <v>53/AW　</v>
          </cell>
          <cell r="H1101" t="str">
            <v>　70ｍｍﾀｲﾌﾟ</v>
          </cell>
          <cell r="I1101" t="str">
            <v>　70ｍｍﾀｲﾌﾟ</v>
          </cell>
        </row>
        <row r="1102">
          <cell r="G1102" t="str">
            <v>ﾊﾒ殺しｻｯｼ</v>
          </cell>
          <cell r="H1102">
            <v>1000</v>
          </cell>
          <cell r="I1102">
            <v>1000</v>
          </cell>
          <cell r="J1102" t="str">
            <v>×</v>
          </cell>
          <cell r="K1102">
            <v>2525</v>
          </cell>
          <cell r="L1102">
            <v>1</v>
          </cell>
          <cell r="M1102">
            <v>1</v>
          </cell>
          <cell r="N1102" t="str">
            <v>ヶ所</v>
          </cell>
          <cell r="O1102">
            <v>47400</v>
          </cell>
          <cell r="P1102">
            <v>47400</v>
          </cell>
          <cell r="Q1102" t="str">
            <v>見積単価</v>
          </cell>
          <cell r="R1102" t="str">
            <v>図面より</v>
          </cell>
          <cell r="S1102">
            <v>1</v>
          </cell>
          <cell r="T1102">
            <v>1</v>
          </cell>
          <cell r="U1102" t="str">
            <v>ヶ所</v>
          </cell>
          <cell r="V1102">
            <v>47400</v>
          </cell>
          <cell r="W1102">
            <v>47400</v>
          </cell>
          <cell r="X1102" t="str">
            <v>見積単価</v>
          </cell>
          <cell r="Y1102" t="str">
            <v>見積単価</v>
          </cell>
          <cell r="Z1102">
            <v>47400</v>
          </cell>
          <cell r="AA1102">
            <v>1</v>
          </cell>
          <cell r="AB1102">
            <v>47400</v>
          </cell>
          <cell r="AC1102">
            <v>0</v>
          </cell>
          <cell r="AD1102">
            <v>0</v>
          </cell>
        </row>
        <row r="1103">
          <cell r="G1103" t="str">
            <v>55/AW　</v>
          </cell>
          <cell r="H1103" t="str">
            <v>　70ｍｍﾀｲﾌﾟ</v>
          </cell>
          <cell r="I1103" t="str">
            <v>　70ｍｍﾀｲﾌﾟ</v>
          </cell>
        </row>
        <row r="1104">
          <cell r="G1104" t="str">
            <v>ﾊﾒ殺しｻｯｼ</v>
          </cell>
          <cell r="H1104">
            <v>800</v>
          </cell>
          <cell r="I1104">
            <v>800</v>
          </cell>
          <cell r="J1104" t="str">
            <v>×</v>
          </cell>
          <cell r="K1104">
            <v>1625</v>
          </cell>
          <cell r="L1104">
            <v>2</v>
          </cell>
          <cell r="M1104">
            <v>2</v>
          </cell>
          <cell r="N1104" t="str">
            <v>ヶ所</v>
          </cell>
          <cell r="O1104">
            <v>14600</v>
          </cell>
          <cell r="P1104">
            <v>29200</v>
          </cell>
          <cell r="Q1104" t="str">
            <v>見積単価</v>
          </cell>
          <cell r="R1104" t="str">
            <v>図面より</v>
          </cell>
          <cell r="S1104">
            <v>2</v>
          </cell>
          <cell r="T1104">
            <v>2</v>
          </cell>
          <cell r="U1104" t="str">
            <v>ヶ所</v>
          </cell>
          <cell r="V1104">
            <v>14600</v>
          </cell>
          <cell r="W1104">
            <v>29200</v>
          </cell>
          <cell r="X1104" t="str">
            <v>見積単価</v>
          </cell>
          <cell r="Y1104" t="str">
            <v>見積単価</v>
          </cell>
          <cell r="Z1104">
            <v>29200</v>
          </cell>
          <cell r="AA1104">
            <v>2</v>
          </cell>
          <cell r="AB1104">
            <v>29200</v>
          </cell>
          <cell r="AC1104">
            <v>0</v>
          </cell>
          <cell r="AD1104">
            <v>0</v>
          </cell>
        </row>
        <row r="1105">
          <cell r="G1105" t="str">
            <v>56/AW　</v>
          </cell>
          <cell r="H1105" t="str">
            <v>　70ｍｍﾀｲﾌﾟ</v>
          </cell>
          <cell r="I1105" t="str">
            <v>　70ｍｍﾀｲﾌﾟ</v>
          </cell>
        </row>
        <row r="1106">
          <cell r="G1106" t="str">
            <v>ﾊﾒ殺しｻｯｼ</v>
          </cell>
          <cell r="H1106" t="str">
            <v>φ1,500</v>
          </cell>
          <cell r="I1106" t="str">
            <v>φ1,500</v>
          </cell>
          <cell r="J1106">
            <v>2</v>
          </cell>
          <cell r="K1106">
            <v>2</v>
          </cell>
          <cell r="L1106" t="str">
            <v>ヶ所</v>
          </cell>
          <cell r="M1106">
            <v>73400</v>
          </cell>
          <cell r="N1106">
            <v>146800</v>
          </cell>
          <cell r="O1106" t="str">
            <v>見積単価</v>
          </cell>
          <cell r="P1106">
            <v>2</v>
          </cell>
          <cell r="Q1106">
            <v>146800</v>
          </cell>
          <cell r="R1106" t="str">
            <v>図面より</v>
          </cell>
          <cell r="S1106">
            <v>2</v>
          </cell>
          <cell r="T1106">
            <v>2</v>
          </cell>
          <cell r="U1106" t="str">
            <v>ヶ所</v>
          </cell>
          <cell r="V1106">
            <v>73400</v>
          </cell>
          <cell r="W1106">
            <v>146800</v>
          </cell>
          <cell r="X1106" t="str">
            <v>見積単価</v>
          </cell>
          <cell r="Y1106" t="str">
            <v>見積単価</v>
          </cell>
          <cell r="Z1106">
            <v>146800</v>
          </cell>
          <cell r="AA1106">
            <v>2</v>
          </cell>
          <cell r="AB1106">
            <v>146800</v>
          </cell>
          <cell r="AC1106">
            <v>0</v>
          </cell>
          <cell r="AD1106">
            <v>0</v>
          </cell>
        </row>
        <row r="1107">
          <cell r="G1107" t="str">
            <v>57/AW　</v>
          </cell>
          <cell r="H1107" t="str">
            <v>　70ｍｍﾀｲﾌﾟ</v>
          </cell>
          <cell r="I1107" t="str">
            <v>　70ｍｍﾀｲﾌﾟ</v>
          </cell>
        </row>
        <row r="1108">
          <cell r="G1108" t="str">
            <v>ﾊﾒ殺しｻｯｼ</v>
          </cell>
          <cell r="H1108">
            <v>600</v>
          </cell>
          <cell r="I1108">
            <v>600</v>
          </cell>
          <cell r="J1108" t="str">
            <v>×</v>
          </cell>
          <cell r="K1108">
            <v>1200</v>
          </cell>
          <cell r="L1108">
            <v>2</v>
          </cell>
          <cell r="M1108">
            <v>2</v>
          </cell>
          <cell r="N1108" t="str">
            <v>ヶ所</v>
          </cell>
          <cell r="O1108">
            <v>12800</v>
          </cell>
          <cell r="P1108">
            <v>25600</v>
          </cell>
          <cell r="Q1108" t="str">
            <v>見積単価</v>
          </cell>
          <cell r="R1108" t="str">
            <v>図面より</v>
          </cell>
          <cell r="S1108">
            <v>2</v>
          </cell>
          <cell r="T1108">
            <v>2</v>
          </cell>
          <cell r="U1108" t="str">
            <v>ヶ所</v>
          </cell>
          <cell r="V1108">
            <v>12800</v>
          </cell>
          <cell r="W1108">
            <v>25600</v>
          </cell>
          <cell r="X1108" t="str">
            <v>見積単価</v>
          </cell>
          <cell r="Y1108" t="str">
            <v>見積単価</v>
          </cell>
          <cell r="Z1108">
            <v>25600</v>
          </cell>
          <cell r="AA1108">
            <v>2</v>
          </cell>
          <cell r="AB1108">
            <v>25600</v>
          </cell>
          <cell r="AC1108">
            <v>0</v>
          </cell>
          <cell r="AD1108">
            <v>0</v>
          </cell>
        </row>
        <row r="1109">
          <cell r="G1109" t="str">
            <v>58/AW　</v>
          </cell>
          <cell r="H1109" t="str">
            <v>　70ｍｍﾀｲﾌﾟ</v>
          </cell>
          <cell r="I1109" t="str">
            <v>　70ｍｍﾀｲﾌﾟ</v>
          </cell>
        </row>
        <row r="1110">
          <cell r="G1110" t="str">
            <v>ﾊﾒ殺しｻｯｼ</v>
          </cell>
          <cell r="H1110">
            <v>1000</v>
          </cell>
          <cell r="I1110">
            <v>1000</v>
          </cell>
          <cell r="J1110" t="str">
            <v>×</v>
          </cell>
          <cell r="K1110">
            <v>1500</v>
          </cell>
          <cell r="L1110">
            <v>2</v>
          </cell>
          <cell r="M1110">
            <v>2</v>
          </cell>
          <cell r="N1110" t="str">
            <v>ヶ所</v>
          </cell>
          <cell r="O1110">
            <v>14000</v>
          </cell>
          <cell r="P1110">
            <v>28000</v>
          </cell>
          <cell r="Q1110" t="str">
            <v>見積単価</v>
          </cell>
          <cell r="R1110" t="str">
            <v>図面より</v>
          </cell>
          <cell r="S1110">
            <v>2</v>
          </cell>
          <cell r="T1110">
            <v>2</v>
          </cell>
          <cell r="U1110" t="str">
            <v>ヶ所</v>
          </cell>
          <cell r="V1110">
            <v>14000</v>
          </cell>
          <cell r="W1110">
            <v>28000</v>
          </cell>
          <cell r="X1110" t="str">
            <v>見積単価</v>
          </cell>
          <cell r="Y1110" t="str">
            <v>見積単価</v>
          </cell>
          <cell r="Z1110">
            <v>28000</v>
          </cell>
          <cell r="AA1110">
            <v>2</v>
          </cell>
          <cell r="AB1110">
            <v>28000</v>
          </cell>
          <cell r="AC1110">
            <v>0</v>
          </cell>
          <cell r="AD1110">
            <v>0</v>
          </cell>
        </row>
        <row r="1111">
          <cell r="G1111" t="str">
            <v>60/AW　</v>
          </cell>
          <cell r="H1111" t="str">
            <v>　70ｍｍﾀｲﾌﾟ</v>
          </cell>
          <cell r="I1111" t="str">
            <v>　70ｍｍﾀｲﾌﾟ</v>
          </cell>
        </row>
        <row r="1112">
          <cell r="G1112" t="str">
            <v>8連ｽﾍﾞﾘ出しｻｯｼ</v>
          </cell>
          <cell r="H1112">
            <v>7210</v>
          </cell>
          <cell r="I1112">
            <v>7210</v>
          </cell>
          <cell r="J1112" t="str">
            <v>×</v>
          </cell>
          <cell r="K1112">
            <v>700</v>
          </cell>
          <cell r="L1112">
            <v>3</v>
          </cell>
          <cell r="M1112">
            <v>3</v>
          </cell>
          <cell r="N1112" t="str">
            <v>ヶ所</v>
          </cell>
          <cell r="O1112">
            <v>482700</v>
          </cell>
          <cell r="P1112">
            <v>1448100</v>
          </cell>
          <cell r="Q1112" t="str">
            <v>見積単価</v>
          </cell>
          <cell r="R1112" t="str">
            <v>図面より</v>
          </cell>
          <cell r="S1112">
            <v>3</v>
          </cell>
          <cell r="T1112">
            <v>3</v>
          </cell>
          <cell r="U1112" t="str">
            <v>ヶ所</v>
          </cell>
          <cell r="V1112">
            <v>482700</v>
          </cell>
          <cell r="W1112">
            <v>1448100</v>
          </cell>
          <cell r="X1112" t="str">
            <v>見積単価</v>
          </cell>
          <cell r="Y1112" t="str">
            <v>見積単価</v>
          </cell>
          <cell r="Z1112">
            <v>1448100</v>
          </cell>
          <cell r="AA1112">
            <v>3</v>
          </cell>
          <cell r="AB1112">
            <v>1448100</v>
          </cell>
          <cell r="AC1112">
            <v>0</v>
          </cell>
          <cell r="AD1112">
            <v>0</v>
          </cell>
        </row>
        <row r="1114">
          <cell r="G1114">
            <v>0</v>
          </cell>
          <cell r="H1114" t="str">
            <v/>
          </cell>
          <cell r="I1114" t="str">
            <v/>
          </cell>
          <cell r="J1114" t="str">
            <v/>
          </cell>
          <cell r="K1114" t="str">
            <v/>
          </cell>
          <cell r="L1114" t="str">
            <v/>
          </cell>
          <cell r="M1114" t="str">
            <v/>
          </cell>
          <cell r="N1114" t="str">
            <v/>
          </cell>
          <cell r="O1114" t="str">
            <v/>
          </cell>
          <cell r="P1114" t="str">
            <v/>
          </cell>
          <cell r="Q1114" t="str">
            <v/>
          </cell>
          <cell r="R1114" t="str">
            <v/>
          </cell>
          <cell r="S1114" t="str">
            <v/>
          </cell>
          <cell r="T1114" t="str">
            <v/>
          </cell>
          <cell r="U1114" t="str">
            <v/>
          </cell>
          <cell r="V1114" t="str">
            <v/>
          </cell>
          <cell r="W1114" t="str">
            <v/>
          </cell>
          <cell r="X1114" t="str">
            <v/>
          </cell>
          <cell r="Y1114" t="str">
            <v/>
          </cell>
        </row>
        <row r="1115">
          <cell r="AE1115" t="str">
            <v>那覇市教育委員会</v>
          </cell>
          <cell r="AF1115" t="str">
            <v>頁27</v>
          </cell>
        </row>
        <row r="1116">
          <cell r="P1116">
            <v>0</v>
          </cell>
          <cell r="Q1116" t="str">
            <v>数　量　集　計　表</v>
          </cell>
          <cell r="R1116" t="str">
            <v>数　量　集　計　表</v>
          </cell>
          <cell r="S1116" t="str">
            <v xml:space="preserve"> 訳</v>
          </cell>
          <cell r="T1116" t="str">
            <v>内</v>
          </cell>
          <cell r="U1116" t="str">
            <v>頁28</v>
          </cell>
          <cell r="V1116" t="str">
            <v xml:space="preserve"> 訳</v>
          </cell>
          <cell r="W1116" t="str">
            <v>書</v>
          </cell>
          <cell r="X1116" t="str">
            <v>頁28</v>
          </cell>
          <cell r="Y1116" t="str">
            <v>頁28</v>
          </cell>
          <cell r="Z1116" t="str">
            <v>頁28</v>
          </cell>
          <cell r="AA1116" t="str">
            <v>頁28</v>
          </cell>
          <cell r="AB1116" t="str">
            <v>頁28</v>
          </cell>
          <cell r="AC1116" t="str">
            <v>頁28</v>
          </cell>
          <cell r="AD1116" t="str">
            <v>頁28</v>
          </cell>
          <cell r="AF1116" t="str">
            <v>頁28</v>
          </cell>
        </row>
        <row r="1118">
          <cell r="T1118">
            <v>0</v>
          </cell>
          <cell r="U1118" t="str">
            <v>宇栄原小学校（1工区建築）</v>
          </cell>
          <cell r="V1118" t="str">
            <v>P-25/42</v>
          </cell>
          <cell r="W1118" t="str">
            <v>宇栄原小学校（1工区建築）</v>
          </cell>
          <cell r="X1118" t="str">
            <v>P-25/42</v>
          </cell>
          <cell r="Y1118" t="str">
            <v>宇栄原小学校（1工区建築）</v>
          </cell>
          <cell r="Z1118" t="str">
            <v>P-25/42</v>
          </cell>
          <cell r="AA1118" t="str">
            <v>宇栄原小学校（1工区建築）</v>
          </cell>
          <cell r="AB1118" t="str">
            <v>P-25/42</v>
          </cell>
          <cell r="AC1118" t="str">
            <v>宇栄原小学校（1工区建築）</v>
          </cell>
          <cell r="AD1118" t="str">
            <v>P-25/42</v>
          </cell>
          <cell r="AE1118" t="str">
            <v>P-25/42</v>
          </cell>
        </row>
        <row r="1120">
          <cell r="G1120" t="str">
            <v>　　　　　　　　　　工　事　別</v>
          </cell>
          <cell r="H1120" t="str">
            <v>計</v>
          </cell>
          <cell r="I1120" t="str">
            <v>　実　施　工　事　費</v>
          </cell>
          <cell r="J1120" t="str">
            <v>　　 対 象 経 費</v>
          </cell>
          <cell r="K1120" t="str">
            <v>　　対 象 外 経 費</v>
          </cell>
          <cell r="L1120" t="str">
            <v>計</v>
          </cell>
          <cell r="M1120" t="str">
            <v>　実　施　工　事　費</v>
          </cell>
          <cell r="N1120" t="str">
            <v>　　 対 象 経 費</v>
          </cell>
          <cell r="O1120" t="str">
            <v>　　対 象 外 経 費</v>
          </cell>
          <cell r="P1120" t="str">
            <v>計</v>
          </cell>
          <cell r="Q1120" t="str">
            <v>　実　施　工　事　費</v>
          </cell>
          <cell r="R1120" t="str">
            <v>　　 対 象 経 費</v>
          </cell>
          <cell r="S1120" t="str">
            <v>計</v>
          </cell>
          <cell r="T1120" t="str">
            <v>　実　施　工　事　費</v>
          </cell>
          <cell r="U1120" t="str">
            <v>　　 対 象 経 費</v>
          </cell>
          <cell r="V1120" t="str">
            <v>　実　施　工　事　費</v>
          </cell>
          <cell r="W1120" t="str">
            <v>　　 対 象 経 費</v>
          </cell>
          <cell r="X1120" t="str">
            <v>　　対 象 外 経 費</v>
          </cell>
          <cell r="Y1120" t="str">
            <v>　　 対 象 経 費</v>
          </cell>
          <cell r="Z1120" t="str">
            <v>　　対 象 外 経 費</v>
          </cell>
          <cell r="AA1120" t="str">
            <v>　　 対 象 経 費</v>
          </cell>
          <cell r="AB1120" t="str">
            <v>　　対 象 外 経 費</v>
          </cell>
          <cell r="AC1120" t="str">
            <v>　　対 象 外 経 費</v>
          </cell>
        </row>
        <row r="1122">
          <cell r="E1122" t="str">
            <v>No</v>
          </cell>
          <cell r="F1122" t="str">
            <v>名 称</v>
          </cell>
          <cell r="G1122" t="str">
            <v>名 称</v>
          </cell>
          <cell r="H1122" t="str">
            <v>頁</v>
          </cell>
          <cell r="I1122" t="str">
            <v>参　照</v>
          </cell>
          <cell r="J1122" t="str">
            <v>計算値</v>
          </cell>
          <cell r="K1122" t="str">
            <v xml:space="preserve"> 　規 格</v>
          </cell>
          <cell r="L1122" t="str">
            <v>単 位</v>
          </cell>
          <cell r="M1122" t="str">
            <v>単 価</v>
          </cell>
          <cell r="N1122" t="str">
            <v>金 額</v>
          </cell>
          <cell r="O1122" t="str">
            <v xml:space="preserve">   　 備 考</v>
          </cell>
          <cell r="P1122" t="str">
            <v>頁</v>
          </cell>
          <cell r="Q1122" t="str">
            <v>金 額</v>
          </cell>
          <cell r="R1122" t="str">
            <v>参　照</v>
          </cell>
          <cell r="S1122" t="str">
            <v>計算値</v>
          </cell>
          <cell r="T1122" t="str">
            <v>数 量</v>
          </cell>
          <cell r="U1122" t="str">
            <v>単 位</v>
          </cell>
          <cell r="V1122" t="str">
            <v>単 価</v>
          </cell>
          <cell r="W1122" t="str">
            <v>金 額</v>
          </cell>
          <cell r="X1122" t="str">
            <v xml:space="preserve">   　 備 考</v>
          </cell>
          <cell r="Y1122" t="str">
            <v xml:space="preserve">   　 備 考</v>
          </cell>
          <cell r="Z1122" t="str">
            <v>金 額</v>
          </cell>
          <cell r="AA1122" t="str">
            <v>数 量</v>
          </cell>
          <cell r="AB1122" t="str">
            <v>金 額</v>
          </cell>
          <cell r="AC1122" t="str">
            <v>数 量</v>
          </cell>
          <cell r="AD1122" t="str">
            <v>金 額</v>
          </cell>
        </row>
        <row r="1124">
          <cell r="G1124">
            <v>0</v>
          </cell>
        </row>
        <row r="1125">
          <cell r="G1125" t="str">
            <v>61/AW　</v>
          </cell>
          <cell r="H1125" t="str">
            <v>　70ｍｍﾀｲﾌﾟ</v>
          </cell>
          <cell r="I1125" t="str">
            <v>　70ｍｍﾀｲﾌﾟ</v>
          </cell>
        </row>
        <row r="1126">
          <cell r="E1126">
            <v>4</v>
          </cell>
          <cell r="F1126" t="str">
            <v>8連ｽﾍﾞﾘ出しｻｯｼ</v>
          </cell>
          <cell r="G1126" t="str">
            <v>8連ｽﾍﾞﾘ出しｻｯｼ</v>
          </cell>
          <cell r="H1126" t="str">
            <v>×</v>
          </cell>
          <cell r="I1126">
            <v>6500</v>
          </cell>
          <cell r="J1126" t="str">
            <v>×</v>
          </cell>
          <cell r="K1126">
            <v>700</v>
          </cell>
          <cell r="L1126">
            <v>2</v>
          </cell>
          <cell r="M1126" t="str">
            <v>ヶ所</v>
          </cell>
          <cell r="N1126">
            <v>477900</v>
          </cell>
          <cell r="O1126">
            <v>955800</v>
          </cell>
          <cell r="P1126" t="str">
            <v>見積単価</v>
          </cell>
          <cell r="Q1126">
            <v>2</v>
          </cell>
          <cell r="R1126" t="str">
            <v>図面より</v>
          </cell>
          <cell r="S1126">
            <v>2</v>
          </cell>
          <cell r="T1126">
            <v>2</v>
          </cell>
          <cell r="U1126" t="str">
            <v>ヶ所</v>
          </cell>
          <cell r="V1126">
            <v>477900</v>
          </cell>
          <cell r="W1126">
            <v>955800</v>
          </cell>
          <cell r="X1126" t="str">
            <v>見積単価</v>
          </cell>
          <cell r="Y1126" t="str">
            <v>見積単価</v>
          </cell>
          <cell r="Z1126">
            <v>955800</v>
          </cell>
          <cell r="AA1126">
            <v>2</v>
          </cell>
          <cell r="AB1126">
            <v>955800</v>
          </cell>
          <cell r="AC1126">
            <v>0</v>
          </cell>
          <cell r="AD1126">
            <v>0</v>
          </cell>
        </row>
        <row r="1127">
          <cell r="G1127" t="str">
            <v>62/AW　</v>
          </cell>
          <cell r="H1127" t="str">
            <v>　70ｍｍﾀｲﾌﾟ</v>
          </cell>
          <cell r="I1127" t="str">
            <v>　70ｍｍﾀｲﾌﾟ</v>
          </cell>
        </row>
        <row r="1128">
          <cell r="G1128" t="str">
            <v>4連ｽﾍﾞﾘ出しｻｯｼ</v>
          </cell>
          <cell r="H1128">
            <v>3000</v>
          </cell>
          <cell r="I1128">
            <v>3000</v>
          </cell>
          <cell r="J1128" t="str">
            <v>×</v>
          </cell>
          <cell r="K1128">
            <v>700</v>
          </cell>
          <cell r="L1128">
            <v>2</v>
          </cell>
          <cell r="M1128">
            <v>2</v>
          </cell>
          <cell r="N1128" t="str">
            <v>ヶ所</v>
          </cell>
          <cell r="O1128">
            <v>237000</v>
          </cell>
          <cell r="P1128">
            <v>474000</v>
          </cell>
          <cell r="Q1128" t="str">
            <v>見積単価</v>
          </cell>
          <cell r="R1128" t="str">
            <v>図面より</v>
          </cell>
          <cell r="S1128">
            <v>2</v>
          </cell>
          <cell r="T1128">
            <v>2</v>
          </cell>
          <cell r="U1128" t="str">
            <v>ヶ所</v>
          </cell>
          <cell r="V1128">
            <v>237000</v>
          </cell>
          <cell r="W1128">
            <v>474000</v>
          </cell>
          <cell r="X1128" t="str">
            <v>見積単価</v>
          </cell>
          <cell r="Y1128" t="str">
            <v>見積単価</v>
          </cell>
          <cell r="Z1128">
            <v>474000</v>
          </cell>
          <cell r="AA1128">
            <v>2</v>
          </cell>
          <cell r="AB1128">
            <v>474000</v>
          </cell>
          <cell r="AC1128">
            <v>0</v>
          </cell>
          <cell r="AD1128">
            <v>0</v>
          </cell>
        </row>
        <row r="1160"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AD1160">
            <v>0</v>
          </cell>
        </row>
        <row r="1161">
          <cell r="AE1161" t="str">
            <v>那覇市教育委員会</v>
          </cell>
          <cell r="AF1161" t="str">
            <v>頁28</v>
          </cell>
        </row>
        <row r="1162">
          <cell r="P1162">
            <v>0</v>
          </cell>
          <cell r="Q1162" t="str">
            <v>数　量　集　計　表</v>
          </cell>
          <cell r="R1162" t="str">
            <v>数　量　集　計　表</v>
          </cell>
          <cell r="S1162" t="str">
            <v xml:space="preserve"> 訳</v>
          </cell>
          <cell r="T1162" t="str">
            <v>内</v>
          </cell>
          <cell r="U1162" t="str">
            <v>頁29</v>
          </cell>
          <cell r="V1162" t="str">
            <v xml:space="preserve"> 訳</v>
          </cell>
          <cell r="W1162" t="str">
            <v>書</v>
          </cell>
          <cell r="X1162" t="str">
            <v>頁29</v>
          </cell>
          <cell r="Y1162" t="str">
            <v>頁29</v>
          </cell>
          <cell r="Z1162" t="str">
            <v>頁29</v>
          </cell>
          <cell r="AA1162" t="str">
            <v>頁29</v>
          </cell>
          <cell r="AB1162" t="str">
            <v>頁29</v>
          </cell>
          <cell r="AC1162" t="str">
            <v>頁29</v>
          </cell>
          <cell r="AD1162" t="str">
            <v>頁29</v>
          </cell>
          <cell r="AF1162" t="str">
            <v>頁29</v>
          </cell>
        </row>
        <row r="1164">
          <cell r="T1164">
            <v>0</v>
          </cell>
          <cell r="U1164" t="str">
            <v>宇栄原小学校（1工区建築）</v>
          </cell>
          <cell r="V1164" t="str">
            <v>P-26/42</v>
          </cell>
          <cell r="W1164" t="str">
            <v>宇栄原小学校（1工区建築）</v>
          </cell>
          <cell r="X1164" t="str">
            <v>P-26/42</v>
          </cell>
          <cell r="Y1164" t="str">
            <v>宇栄原小学校（1工区建築）</v>
          </cell>
          <cell r="Z1164" t="str">
            <v>P-26/42</v>
          </cell>
          <cell r="AA1164" t="str">
            <v>宇栄原小学校（1工区建築）</v>
          </cell>
          <cell r="AB1164" t="str">
            <v>P-26/42</v>
          </cell>
          <cell r="AC1164" t="str">
            <v>宇栄原小学校（1工区建築）</v>
          </cell>
          <cell r="AD1164" t="str">
            <v>P-26/42</v>
          </cell>
          <cell r="AE1164" t="str">
            <v>P-26/42</v>
          </cell>
        </row>
        <row r="1166">
          <cell r="G1166" t="str">
            <v>　　　　　　　　　　工　事　別</v>
          </cell>
          <cell r="H1166" t="str">
            <v>計</v>
          </cell>
          <cell r="I1166" t="str">
            <v>　実　施　工　事　費</v>
          </cell>
          <cell r="J1166" t="str">
            <v>　　 対 象 経 費</v>
          </cell>
          <cell r="K1166" t="str">
            <v>　　対 象 外 経 費</v>
          </cell>
          <cell r="L1166" t="str">
            <v>計</v>
          </cell>
          <cell r="M1166" t="str">
            <v>　実　施　工　事　費</v>
          </cell>
          <cell r="N1166" t="str">
            <v>　　 対 象 経 費</v>
          </cell>
          <cell r="O1166" t="str">
            <v>　　対 象 外 経 費</v>
          </cell>
          <cell r="P1166" t="str">
            <v>計</v>
          </cell>
          <cell r="Q1166" t="str">
            <v>　実　施　工　事　費</v>
          </cell>
          <cell r="R1166" t="str">
            <v>　　 対 象 経 費</v>
          </cell>
          <cell r="S1166" t="str">
            <v>計</v>
          </cell>
          <cell r="T1166" t="str">
            <v>　実　施　工　事　費</v>
          </cell>
          <cell r="U1166" t="str">
            <v>　　 対 象 経 費</v>
          </cell>
          <cell r="V1166" t="str">
            <v>　実　施　工　事　費</v>
          </cell>
          <cell r="W1166" t="str">
            <v>　　 対 象 経 費</v>
          </cell>
          <cell r="X1166" t="str">
            <v>　　対 象 外 経 費</v>
          </cell>
          <cell r="Y1166" t="str">
            <v>　　 対 象 経 費</v>
          </cell>
          <cell r="Z1166" t="str">
            <v>　　対 象 外 経 費</v>
          </cell>
          <cell r="AA1166" t="str">
            <v>　　 対 象 経 費</v>
          </cell>
          <cell r="AB1166" t="str">
            <v>　　対 象 外 経 費</v>
          </cell>
          <cell r="AC1166" t="str">
            <v>　　対 象 外 経 費</v>
          </cell>
        </row>
        <row r="1168">
          <cell r="E1168" t="str">
            <v>No</v>
          </cell>
          <cell r="F1168" t="str">
            <v>名 称</v>
          </cell>
          <cell r="G1168" t="str">
            <v>名 称</v>
          </cell>
          <cell r="H1168" t="str">
            <v>頁</v>
          </cell>
          <cell r="I1168" t="str">
            <v>参　照</v>
          </cell>
          <cell r="J1168" t="str">
            <v>計算値</v>
          </cell>
          <cell r="K1168" t="str">
            <v xml:space="preserve"> 　規 格</v>
          </cell>
          <cell r="L1168" t="str">
            <v>単 位</v>
          </cell>
          <cell r="M1168" t="str">
            <v>単 価</v>
          </cell>
          <cell r="N1168" t="str">
            <v>金 額</v>
          </cell>
          <cell r="O1168" t="str">
            <v xml:space="preserve">   　 備 考</v>
          </cell>
          <cell r="P1168" t="str">
            <v>頁</v>
          </cell>
          <cell r="Q1168" t="str">
            <v>金 額</v>
          </cell>
          <cell r="R1168" t="str">
            <v>参　照</v>
          </cell>
          <cell r="S1168" t="str">
            <v>計算値</v>
          </cell>
          <cell r="T1168" t="str">
            <v>数 量</v>
          </cell>
          <cell r="U1168" t="str">
            <v>単 位</v>
          </cell>
          <cell r="V1168" t="str">
            <v>単 価</v>
          </cell>
          <cell r="W1168" t="str">
            <v>金 額</v>
          </cell>
          <cell r="X1168" t="str">
            <v xml:space="preserve">   　 備 考</v>
          </cell>
          <cell r="Y1168" t="str">
            <v xml:space="preserve">   　 備 考</v>
          </cell>
          <cell r="Z1168" t="str">
            <v>金 額</v>
          </cell>
          <cell r="AA1168" t="str">
            <v>数 量</v>
          </cell>
          <cell r="AB1168" t="str">
            <v>金 額</v>
          </cell>
          <cell r="AC1168" t="str">
            <v>数 量</v>
          </cell>
          <cell r="AD1168" t="str">
            <v>金 額</v>
          </cell>
        </row>
        <row r="1170">
          <cell r="G1170">
            <v>0</v>
          </cell>
        </row>
        <row r="1171">
          <cell r="G1171" t="str">
            <v>1/AD　</v>
          </cell>
          <cell r="H1171" t="str">
            <v>　100ｍｍﾀｲﾌﾟ</v>
          </cell>
          <cell r="I1171" t="str">
            <v>　100ｍｍﾀｲﾌﾟ</v>
          </cell>
        </row>
        <row r="1172">
          <cell r="E1172">
            <v>5</v>
          </cell>
          <cell r="F1172" t="str">
            <v>引違いﾄﾞｱ</v>
          </cell>
          <cell r="G1172" t="str">
            <v>引違いﾄﾞｱ</v>
          </cell>
          <cell r="H1172" t="str">
            <v>×</v>
          </cell>
          <cell r="I1172">
            <v>1800</v>
          </cell>
          <cell r="J1172" t="str">
            <v>×</v>
          </cell>
          <cell r="K1172">
            <v>2500</v>
          </cell>
          <cell r="L1172">
            <v>1</v>
          </cell>
          <cell r="M1172" t="str">
            <v>ヶ所</v>
          </cell>
          <cell r="N1172">
            <v>131400</v>
          </cell>
          <cell r="O1172">
            <v>131400</v>
          </cell>
          <cell r="P1172" t="str">
            <v>見積単価</v>
          </cell>
          <cell r="Q1172">
            <v>1</v>
          </cell>
          <cell r="R1172" t="str">
            <v>図面より</v>
          </cell>
          <cell r="S1172">
            <v>1</v>
          </cell>
          <cell r="T1172">
            <v>1</v>
          </cell>
          <cell r="U1172" t="str">
            <v>ヶ所</v>
          </cell>
          <cell r="V1172">
            <v>131400</v>
          </cell>
          <cell r="W1172">
            <v>131400</v>
          </cell>
          <cell r="X1172" t="str">
            <v>見積単価</v>
          </cell>
          <cell r="Y1172" t="str">
            <v>見積単価</v>
          </cell>
          <cell r="Z1172">
            <v>131400</v>
          </cell>
          <cell r="AA1172">
            <v>1</v>
          </cell>
          <cell r="AB1172">
            <v>131400</v>
          </cell>
          <cell r="AC1172">
            <v>0</v>
          </cell>
          <cell r="AD1172">
            <v>0</v>
          </cell>
        </row>
        <row r="1173">
          <cell r="G1173" t="str">
            <v>2/AD　</v>
          </cell>
          <cell r="H1173" t="str">
            <v>　70ｍｍﾀｲﾌﾟ</v>
          </cell>
          <cell r="I1173" t="str">
            <v>　70ｍｍﾀｲﾌﾟ</v>
          </cell>
        </row>
        <row r="1174">
          <cell r="G1174" t="str">
            <v>片開きｶﾏﾁﾄﾞｱ</v>
          </cell>
          <cell r="H1174">
            <v>600</v>
          </cell>
          <cell r="I1174">
            <v>600</v>
          </cell>
          <cell r="J1174" t="str">
            <v>×</v>
          </cell>
          <cell r="K1174">
            <v>2000</v>
          </cell>
          <cell r="L1174">
            <v>1</v>
          </cell>
          <cell r="M1174">
            <v>1</v>
          </cell>
          <cell r="N1174" t="str">
            <v>ヶ所</v>
          </cell>
          <cell r="O1174">
            <v>66400</v>
          </cell>
          <cell r="P1174">
            <v>66400</v>
          </cell>
          <cell r="Q1174" t="str">
            <v>見積単価</v>
          </cell>
          <cell r="R1174" t="str">
            <v>図面より</v>
          </cell>
          <cell r="S1174">
            <v>1</v>
          </cell>
          <cell r="T1174">
            <v>1</v>
          </cell>
          <cell r="U1174" t="str">
            <v>ヶ所</v>
          </cell>
          <cell r="V1174">
            <v>66400</v>
          </cell>
          <cell r="W1174">
            <v>66400</v>
          </cell>
          <cell r="X1174" t="str">
            <v>見積単価</v>
          </cell>
          <cell r="Y1174" t="str">
            <v>見積単価</v>
          </cell>
          <cell r="Z1174">
            <v>66400</v>
          </cell>
          <cell r="AA1174">
            <v>1</v>
          </cell>
          <cell r="AB1174">
            <v>66400</v>
          </cell>
          <cell r="AC1174">
            <v>0</v>
          </cell>
          <cell r="AD1174">
            <v>0</v>
          </cell>
        </row>
        <row r="1175">
          <cell r="G1175" t="str">
            <v>5/AD　</v>
          </cell>
          <cell r="H1175" t="str">
            <v>　70ｍｍﾀｲﾌﾟ</v>
          </cell>
          <cell r="I1175" t="str">
            <v>　70ｍｍﾀｲﾌﾟ</v>
          </cell>
        </row>
        <row r="1176">
          <cell r="G1176" t="str">
            <v>両開きﾌﾗｯｼｭﾄﾞｱ</v>
          </cell>
          <cell r="H1176">
            <v>1200</v>
          </cell>
          <cell r="I1176">
            <v>1200</v>
          </cell>
          <cell r="J1176" t="str">
            <v>×</v>
          </cell>
          <cell r="K1176">
            <v>1900</v>
          </cell>
          <cell r="L1176">
            <v>1</v>
          </cell>
          <cell r="M1176">
            <v>1</v>
          </cell>
          <cell r="N1176" t="str">
            <v>ヶ所</v>
          </cell>
          <cell r="O1176">
            <v>177700</v>
          </cell>
          <cell r="P1176">
            <v>177700</v>
          </cell>
          <cell r="Q1176" t="str">
            <v>見積単価</v>
          </cell>
          <cell r="R1176" t="str">
            <v>図面より</v>
          </cell>
          <cell r="S1176">
            <v>1</v>
          </cell>
          <cell r="T1176">
            <v>1</v>
          </cell>
          <cell r="U1176" t="str">
            <v>ヶ所</v>
          </cell>
          <cell r="V1176">
            <v>177700</v>
          </cell>
          <cell r="W1176">
            <v>177700</v>
          </cell>
          <cell r="X1176" t="str">
            <v>見積単価</v>
          </cell>
          <cell r="Y1176" t="str">
            <v>見積単価</v>
          </cell>
          <cell r="Z1176">
            <v>177700</v>
          </cell>
          <cell r="AA1176">
            <v>1</v>
          </cell>
          <cell r="AB1176">
            <v>177700</v>
          </cell>
          <cell r="AC1176">
            <v>0</v>
          </cell>
          <cell r="AD1176">
            <v>0</v>
          </cell>
        </row>
        <row r="1177">
          <cell r="G1177" t="str">
            <v>9/AD　</v>
          </cell>
          <cell r="H1177" t="str">
            <v>　100ｍｍﾀｲﾌﾟ</v>
          </cell>
          <cell r="I1177" t="str">
            <v>　100ｍｍﾀｲﾌﾟ</v>
          </cell>
        </row>
        <row r="1178">
          <cell r="G1178" t="str">
            <v>引違い防音ﾄﾞｱ</v>
          </cell>
          <cell r="H1178">
            <v>1800</v>
          </cell>
          <cell r="I1178">
            <v>1800</v>
          </cell>
          <cell r="J1178" t="str">
            <v>×</v>
          </cell>
          <cell r="K1178">
            <v>2000</v>
          </cell>
          <cell r="L1178">
            <v>1</v>
          </cell>
          <cell r="M1178">
            <v>1</v>
          </cell>
          <cell r="N1178" t="str">
            <v>ヶ所</v>
          </cell>
          <cell r="O1178">
            <v>503900</v>
          </cell>
          <cell r="P1178">
            <v>503900</v>
          </cell>
          <cell r="Q1178" t="str">
            <v>見積単価</v>
          </cell>
          <cell r="R1178" t="str">
            <v>図面より</v>
          </cell>
          <cell r="S1178">
            <v>1</v>
          </cell>
          <cell r="T1178">
            <v>1</v>
          </cell>
          <cell r="U1178" t="str">
            <v>ヶ所</v>
          </cell>
          <cell r="V1178">
            <v>503900</v>
          </cell>
          <cell r="W1178">
            <v>503900</v>
          </cell>
          <cell r="X1178" t="str">
            <v>見積単価</v>
          </cell>
          <cell r="Y1178" t="str">
            <v>見積単価</v>
          </cell>
          <cell r="Z1178">
            <v>503900</v>
          </cell>
          <cell r="AA1178">
            <v>1</v>
          </cell>
          <cell r="AB1178">
            <v>503900</v>
          </cell>
          <cell r="AC1178">
            <v>0</v>
          </cell>
          <cell r="AD1178">
            <v>0</v>
          </cell>
        </row>
        <row r="1179">
          <cell r="G1179" t="str">
            <v>10/AD　</v>
          </cell>
          <cell r="H1179" t="str">
            <v>　70ｍｍﾀｲﾌﾟ</v>
          </cell>
          <cell r="I1179" t="str">
            <v>　70ｍｍﾀｲﾌﾟ</v>
          </cell>
        </row>
        <row r="1180">
          <cell r="G1180" t="str">
            <v>片開きﾌﾗｯｼｭﾄﾞｱ</v>
          </cell>
          <cell r="H1180">
            <v>900</v>
          </cell>
          <cell r="I1180">
            <v>900</v>
          </cell>
          <cell r="J1180" t="str">
            <v>×</v>
          </cell>
          <cell r="K1180">
            <v>1900</v>
          </cell>
          <cell r="L1180">
            <v>1</v>
          </cell>
          <cell r="M1180">
            <v>1</v>
          </cell>
          <cell r="N1180" t="str">
            <v>ヶ所</v>
          </cell>
          <cell r="O1180">
            <v>139400</v>
          </cell>
          <cell r="P1180">
            <v>139400</v>
          </cell>
          <cell r="Q1180" t="str">
            <v>見積単価</v>
          </cell>
          <cell r="R1180" t="str">
            <v>図面より</v>
          </cell>
          <cell r="S1180">
            <v>1</v>
          </cell>
          <cell r="T1180">
            <v>1</v>
          </cell>
          <cell r="U1180" t="str">
            <v>ヶ所</v>
          </cell>
          <cell r="V1180">
            <v>139400</v>
          </cell>
          <cell r="W1180">
            <v>139400</v>
          </cell>
          <cell r="X1180" t="str">
            <v>見積単価</v>
          </cell>
          <cell r="Y1180" t="str">
            <v>見積単価</v>
          </cell>
          <cell r="Z1180">
            <v>139400</v>
          </cell>
          <cell r="AA1180">
            <v>1</v>
          </cell>
          <cell r="AB1180">
            <v>139400</v>
          </cell>
          <cell r="AC1180">
            <v>0</v>
          </cell>
          <cell r="AD1180">
            <v>0</v>
          </cell>
        </row>
        <row r="1181">
          <cell r="G1181" t="str">
            <v>11/AD　</v>
          </cell>
          <cell r="H1181" t="str">
            <v>　70ｍｍﾀｲﾌﾟ</v>
          </cell>
          <cell r="I1181" t="str">
            <v>　70ｍｍﾀｲﾌﾟ</v>
          </cell>
        </row>
        <row r="1182">
          <cell r="G1182" t="str">
            <v>片開きﾌﾗｯｼｭﾄﾞｱ</v>
          </cell>
          <cell r="H1182">
            <v>700</v>
          </cell>
          <cell r="I1182">
            <v>700</v>
          </cell>
          <cell r="J1182" t="str">
            <v>×</v>
          </cell>
          <cell r="K1182">
            <v>1900</v>
          </cell>
          <cell r="L1182">
            <v>2</v>
          </cell>
          <cell r="M1182">
            <v>2</v>
          </cell>
          <cell r="N1182" t="str">
            <v>ヶ所</v>
          </cell>
          <cell r="O1182">
            <v>132100</v>
          </cell>
          <cell r="P1182">
            <v>264200</v>
          </cell>
          <cell r="Q1182" t="str">
            <v>見積単価</v>
          </cell>
          <cell r="R1182" t="str">
            <v>図面より</v>
          </cell>
          <cell r="S1182">
            <v>2</v>
          </cell>
          <cell r="T1182">
            <v>2</v>
          </cell>
          <cell r="U1182" t="str">
            <v>ヶ所</v>
          </cell>
          <cell r="V1182">
            <v>132100</v>
          </cell>
          <cell r="W1182">
            <v>264200</v>
          </cell>
          <cell r="X1182" t="str">
            <v>見積単価</v>
          </cell>
          <cell r="Y1182" t="str">
            <v>見積単価</v>
          </cell>
          <cell r="Z1182">
            <v>264200</v>
          </cell>
          <cell r="AA1182">
            <v>2</v>
          </cell>
          <cell r="AB1182">
            <v>264200</v>
          </cell>
          <cell r="AC1182">
            <v>0</v>
          </cell>
          <cell r="AD1182">
            <v>0</v>
          </cell>
        </row>
        <row r="1183">
          <cell r="G1183" t="str">
            <v>12/AD　</v>
          </cell>
          <cell r="H1183" t="str">
            <v>　70ｍｍﾀｲﾌﾟ</v>
          </cell>
          <cell r="I1183" t="str">
            <v>　70ｍｍﾀｲﾌﾟ</v>
          </cell>
        </row>
        <row r="1184">
          <cell r="G1184" t="str">
            <v>片開きﾌﾗｯｼｭﾄﾞｱ</v>
          </cell>
          <cell r="H1184">
            <v>600</v>
          </cell>
          <cell r="I1184">
            <v>600</v>
          </cell>
          <cell r="J1184" t="str">
            <v>×</v>
          </cell>
          <cell r="K1184">
            <v>1200</v>
          </cell>
          <cell r="L1184">
            <v>1</v>
          </cell>
          <cell r="M1184">
            <v>1</v>
          </cell>
          <cell r="N1184" t="str">
            <v>ヶ所</v>
          </cell>
          <cell r="O1184">
            <v>79900</v>
          </cell>
          <cell r="P1184">
            <v>79900</v>
          </cell>
          <cell r="Q1184" t="str">
            <v>見積単価</v>
          </cell>
          <cell r="R1184" t="str">
            <v>図面より</v>
          </cell>
          <cell r="S1184">
            <v>1</v>
          </cell>
          <cell r="T1184">
            <v>1</v>
          </cell>
          <cell r="U1184" t="str">
            <v>ヶ所</v>
          </cell>
          <cell r="V1184">
            <v>79900</v>
          </cell>
          <cell r="W1184">
            <v>79900</v>
          </cell>
          <cell r="X1184" t="str">
            <v>見積単価</v>
          </cell>
          <cell r="Y1184" t="str">
            <v>見積単価</v>
          </cell>
          <cell r="Z1184">
            <v>79900</v>
          </cell>
          <cell r="AA1184">
            <v>1</v>
          </cell>
          <cell r="AB1184">
            <v>79900</v>
          </cell>
          <cell r="AC1184">
            <v>0</v>
          </cell>
          <cell r="AD1184">
            <v>0</v>
          </cell>
        </row>
        <row r="1195">
          <cell r="I1195" t="str">
            <v>ｶﾞﾗｽﾌﾞﾛｯｸ 190X190X95</v>
          </cell>
        </row>
        <row r="1196">
          <cell r="G1196" t="str">
            <v>3/GB　</v>
          </cell>
          <cell r="H1196">
            <v>1610</v>
          </cell>
          <cell r="I1196">
            <v>1610</v>
          </cell>
          <cell r="J1196" t="str">
            <v>×</v>
          </cell>
          <cell r="K1196">
            <v>1410</v>
          </cell>
          <cell r="L1196">
            <v>2</v>
          </cell>
          <cell r="M1196">
            <v>2</v>
          </cell>
          <cell r="N1196" t="str">
            <v>ヶ所</v>
          </cell>
          <cell r="O1196">
            <v>34000</v>
          </cell>
          <cell r="P1196">
            <v>68000</v>
          </cell>
          <cell r="Q1196" t="str">
            <v>見積単価</v>
          </cell>
          <cell r="R1196" t="str">
            <v>図面より</v>
          </cell>
          <cell r="S1196">
            <v>2</v>
          </cell>
          <cell r="T1196">
            <v>2</v>
          </cell>
          <cell r="U1196" t="str">
            <v>ヶ所</v>
          </cell>
          <cell r="V1196">
            <v>34000</v>
          </cell>
          <cell r="W1196">
            <v>68000</v>
          </cell>
          <cell r="X1196" t="str">
            <v>見積単価</v>
          </cell>
          <cell r="Y1196" t="str">
            <v>見積単価</v>
          </cell>
          <cell r="Z1196">
            <v>68000</v>
          </cell>
          <cell r="AA1196">
            <v>2</v>
          </cell>
          <cell r="AB1196">
            <v>68000</v>
          </cell>
          <cell r="AC1196">
            <v>0</v>
          </cell>
          <cell r="AD1196">
            <v>0</v>
          </cell>
        </row>
        <row r="1197">
          <cell r="I1197" t="str">
            <v>ｶﾞﾗｽﾌﾞﾛｯｸ 190X190X95</v>
          </cell>
        </row>
        <row r="1198">
          <cell r="G1198" t="str">
            <v>4/GB　</v>
          </cell>
          <cell r="H1198">
            <v>1610</v>
          </cell>
          <cell r="I1198">
            <v>1610</v>
          </cell>
          <cell r="J1198" t="str">
            <v>×</v>
          </cell>
          <cell r="K1198">
            <v>1410</v>
          </cell>
          <cell r="L1198">
            <v>3</v>
          </cell>
          <cell r="M1198">
            <v>3</v>
          </cell>
          <cell r="N1198" t="str">
            <v>ヶ所</v>
          </cell>
          <cell r="O1198">
            <v>34000</v>
          </cell>
          <cell r="P1198">
            <v>102000</v>
          </cell>
          <cell r="Q1198" t="str">
            <v>見積単価</v>
          </cell>
          <cell r="R1198" t="str">
            <v>図面より</v>
          </cell>
          <cell r="S1198">
            <v>3</v>
          </cell>
          <cell r="T1198">
            <v>3</v>
          </cell>
          <cell r="U1198" t="str">
            <v>ヶ所</v>
          </cell>
          <cell r="V1198">
            <v>34000</v>
          </cell>
          <cell r="W1198">
            <v>102000</v>
          </cell>
          <cell r="X1198" t="str">
            <v>見積単価</v>
          </cell>
          <cell r="Y1198" t="str">
            <v>見積単価</v>
          </cell>
          <cell r="Z1198">
            <v>102000</v>
          </cell>
          <cell r="AA1198">
            <v>3</v>
          </cell>
          <cell r="AB1198">
            <v>102000</v>
          </cell>
          <cell r="AC1198">
            <v>0</v>
          </cell>
          <cell r="AD1198">
            <v>0</v>
          </cell>
        </row>
        <row r="1199">
          <cell r="I1199" t="str">
            <v>ｶﾞﾗｽﾌﾞﾛｯｸ 190X190X95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S1199">
            <v>0</v>
          </cell>
        </row>
        <row r="1200">
          <cell r="G1200" t="str">
            <v>5/GB　</v>
          </cell>
          <cell r="H1200">
            <v>1210</v>
          </cell>
          <cell r="I1200">
            <v>1210</v>
          </cell>
          <cell r="J1200" t="str">
            <v>×</v>
          </cell>
          <cell r="K1200">
            <v>1410</v>
          </cell>
          <cell r="L1200">
            <v>3</v>
          </cell>
          <cell r="M1200">
            <v>3</v>
          </cell>
          <cell r="N1200" t="str">
            <v>ヶ所</v>
          </cell>
          <cell r="O1200">
            <v>29700</v>
          </cell>
          <cell r="P1200">
            <v>89100</v>
          </cell>
          <cell r="Q1200" t="str">
            <v>見積単価</v>
          </cell>
          <cell r="R1200" t="str">
            <v>図面より</v>
          </cell>
          <cell r="S1200">
            <v>3</v>
          </cell>
          <cell r="T1200">
            <v>3</v>
          </cell>
          <cell r="U1200" t="str">
            <v>ヶ所</v>
          </cell>
          <cell r="V1200">
            <v>29700</v>
          </cell>
          <cell r="W1200">
            <v>89100</v>
          </cell>
          <cell r="X1200" t="str">
            <v>見積単価</v>
          </cell>
          <cell r="Y1200" t="str">
            <v>見積単価</v>
          </cell>
          <cell r="Z1200">
            <v>89100</v>
          </cell>
          <cell r="AA1200">
            <v>3</v>
          </cell>
          <cell r="AB1200">
            <v>89100</v>
          </cell>
          <cell r="AC1200">
            <v>0</v>
          </cell>
          <cell r="AD1200">
            <v>0</v>
          </cell>
        </row>
        <row r="1201">
          <cell r="I1201" t="str">
            <v>ｶﾞﾗｽﾌﾞﾛｯｸ 190X190X95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S1201">
            <v>0</v>
          </cell>
        </row>
        <row r="1202">
          <cell r="G1202" t="str">
            <v>6/GB　</v>
          </cell>
          <cell r="H1202">
            <v>210</v>
          </cell>
          <cell r="I1202">
            <v>210</v>
          </cell>
          <cell r="J1202" t="str">
            <v>×</v>
          </cell>
          <cell r="K1202">
            <v>2010</v>
          </cell>
          <cell r="L1202">
            <v>1</v>
          </cell>
          <cell r="M1202">
            <v>1</v>
          </cell>
          <cell r="N1202" t="str">
            <v>ヶ所</v>
          </cell>
          <cell r="O1202">
            <v>18100</v>
          </cell>
          <cell r="P1202">
            <v>18100</v>
          </cell>
          <cell r="Q1202" t="str">
            <v>見積単価</v>
          </cell>
          <cell r="R1202" t="str">
            <v>図面より</v>
          </cell>
          <cell r="S1202">
            <v>1</v>
          </cell>
          <cell r="T1202">
            <v>1</v>
          </cell>
          <cell r="U1202" t="str">
            <v>ヶ所</v>
          </cell>
          <cell r="V1202">
            <v>18100</v>
          </cell>
          <cell r="W1202">
            <v>18100</v>
          </cell>
          <cell r="X1202" t="str">
            <v>見積単価</v>
          </cell>
          <cell r="Y1202" t="str">
            <v>見積単価</v>
          </cell>
          <cell r="Z1202">
            <v>18100</v>
          </cell>
          <cell r="AA1202">
            <v>1</v>
          </cell>
          <cell r="AB1202">
            <v>18100</v>
          </cell>
          <cell r="AC1202">
            <v>0</v>
          </cell>
          <cell r="AD1202">
            <v>0</v>
          </cell>
        </row>
        <row r="1203">
          <cell r="I1203" t="str">
            <v>ｶﾞﾗｽﾌﾞﾛｯｸ 190X190X95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S1203">
            <v>0</v>
          </cell>
        </row>
        <row r="1204">
          <cell r="G1204" t="str">
            <v>7/GB　</v>
          </cell>
          <cell r="H1204">
            <v>210</v>
          </cell>
          <cell r="I1204">
            <v>210</v>
          </cell>
          <cell r="J1204" t="str">
            <v>×</v>
          </cell>
          <cell r="K1204">
            <v>1210</v>
          </cell>
          <cell r="L1204">
            <v>1</v>
          </cell>
          <cell r="M1204">
            <v>1</v>
          </cell>
          <cell r="N1204" t="str">
            <v>ヶ所</v>
          </cell>
          <cell r="O1204">
            <v>12500</v>
          </cell>
          <cell r="P1204">
            <v>12500</v>
          </cell>
          <cell r="Q1204" t="str">
            <v>見積単価</v>
          </cell>
          <cell r="R1204" t="str">
            <v>図面より</v>
          </cell>
          <cell r="S1204">
            <v>1</v>
          </cell>
          <cell r="T1204">
            <v>1</v>
          </cell>
          <cell r="U1204" t="str">
            <v>ヶ所</v>
          </cell>
          <cell r="V1204">
            <v>12500</v>
          </cell>
          <cell r="W1204">
            <v>12500</v>
          </cell>
          <cell r="X1204" t="str">
            <v>見積単価</v>
          </cell>
          <cell r="Y1204" t="str">
            <v>見積単価</v>
          </cell>
          <cell r="Z1204">
            <v>12500</v>
          </cell>
          <cell r="AA1204">
            <v>1</v>
          </cell>
          <cell r="AB1204">
            <v>12500</v>
          </cell>
          <cell r="AC1204">
            <v>0</v>
          </cell>
          <cell r="AD1204">
            <v>0</v>
          </cell>
        </row>
        <row r="1205">
          <cell r="S1205">
            <v>0</v>
          </cell>
        </row>
        <row r="1206"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S1206">
            <v>0</v>
          </cell>
        </row>
        <row r="1207">
          <cell r="AE1207" t="str">
            <v>那覇市教育委員会</v>
          </cell>
          <cell r="AF1207" t="str">
            <v>頁29</v>
          </cell>
        </row>
        <row r="1208">
          <cell r="P1208">
            <v>0</v>
          </cell>
          <cell r="Q1208" t="str">
            <v>数　量　集　計　表</v>
          </cell>
          <cell r="R1208" t="str">
            <v>数　量　集　計　表</v>
          </cell>
          <cell r="S1208" t="str">
            <v xml:space="preserve"> 訳</v>
          </cell>
          <cell r="T1208" t="str">
            <v>内</v>
          </cell>
          <cell r="U1208" t="str">
            <v>頁30</v>
          </cell>
          <cell r="V1208" t="str">
            <v xml:space="preserve"> 訳</v>
          </cell>
          <cell r="W1208" t="str">
            <v>書</v>
          </cell>
          <cell r="X1208" t="str">
            <v>頁30</v>
          </cell>
          <cell r="Y1208" t="str">
            <v>頁30</v>
          </cell>
          <cell r="Z1208" t="str">
            <v>頁30</v>
          </cell>
          <cell r="AA1208" t="str">
            <v>頁30</v>
          </cell>
          <cell r="AB1208" t="str">
            <v>頁30</v>
          </cell>
          <cell r="AC1208" t="str">
            <v>頁30</v>
          </cell>
          <cell r="AD1208" t="str">
            <v>頁30</v>
          </cell>
          <cell r="AF1208" t="str">
            <v>頁30</v>
          </cell>
        </row>
        <row r="1210">
          <cell r="T1210">
            <v>0</v>
          </cell>
          <cell r="U1210" t="str">
            <v>宇栄原小学校（1工区建築）</v>
          </cell>
          <cell r="V1210" t="str">
            <v>P-27/42</v>
          </cell>
          <cell r="W1210" t="str">
            <v>宇栄原小学校（1工区建築）</v>
          </cell>
          <cell r="X1210" t="str">
            <v>P-27/42</v>
          </cell>
          <cell r="Y1210" t="str">
            <v>宇栄原小学校（1工区建築）</v>
          </cell>
          <cell r="Z1210" t="str">
            <v>P-27/42</v>
          </cell>
          <cell r="AA1210" t="str">
            <v>宇栄原小学校（1工区建築）</v>
          </cell>
          <cell r="AB1210" t="str">
            <v>P-27/42</v>
          </cell>
          <cell r="AC1210" t="str">
            <v>宇栄原小学校（1工区建築）</v>
          </cell>
          <cell r="AD1210" t="str">
            <v>P-27/42</v>
          </cell>
          <cell r="AE1210" t="str">
            <v>P-27/42</v>
          </cell>
        </row>
        <row r="1212">
          <cell r="G1212" t="str">
            <v>　　　　　　　　　　工　事　別</v>
          </cell>
          <cell r="H1212" t="str">
            <v>計</v>
          </cell>
          <cell r="I1212" t="str">
            <v>　実　施　工　事　費</v>
          </cell>
          <cell r="J1212" t="str">
            <v>　　 対 象 経 費</v>
          </cell>
          <cell r="K1212" t="str">
            <v>　　対 象 外 経 費</v>
          </cell>
          <cell r="L1212" t="str">
            <v>計</v>
          </cell>
          <cell r="M1212" t="str">
            <v>　実　施　工　事　費</v>
          </cell>
          <cell r="N1212" t="str">
            <v>　　 対 象 経 費</v>
          </cell>
          <cell r="O1212" t="str">
            <v>　　対 象 外 経 費</v>
          </cell>
          <cell r="P1212" t="str">
            <v>計</v>
          </cell>
          <cell r="Q1212" t="str">
            <v>　実　施　工　事　費</v>
          </cell>
          <cell r="R1212" t="str">
            <v>　　 対 象 経 費</v>
          </cell>
          <cell r="S1212" t="str">
            <v>計</v>
          </cell>
          <cell r="T1212" t="str">
            <v>　実　施　工　事　費</v>
          </cell>
          <cell r="U1212" t="str">
            <v>　　 対 象 経 費</v>
          </cell>
          <cell r="V1212" t="str">
            <v>　実　施　工　事　費</v>
          </cell>
          <cell r="W1212" t="str">
            <v>　　 対 象 経 費</v>
          </cell>
          <cell r="X1212" t="str">
            <v>　　対 象 外 経 費</v>
          </cell>
          <cell r="Y1212" t="str">
            <v>　　 対 象 経 費</v>
          </cell>
          <cell r="Z1212" t="str">
            <v>　　対 象 外 経 費</v>
          </cell>
          <cell r="AA1212" t="str">
            <v>　　 対 象 経 費</v>
          </cell>
          <cell r="AB1212" t="str">
            <v>　　対 象 外 経 費</v>
          </cell>
          <cell r="AC1212" t="str">
            <v>　　対 象 外 経 費</v>
          </cell>
        </row>
        <row r="1214">
          <cell r="E1214" t="str">
            <v>No</v>
          </cell>
          <cell r="F1214" t="str">
            <v>名 称</v>
          </cell>
          <cell r="G1214" t="str">
            <v>名 称</v>
          </cell>
          <cell r="H1214" t="str">
            <v>頁</v>
          </cell>
          <cell r="I1214" t="str">
            <v>参　照</v>
          </cell>
          <cell r="J1214" t="str">
            <v>計算値</v>
          </cell>
          <cell r="K1214" t="str">
            <v xml:space="preserve"> 　規 格</v>
          </cell>
          <cell r="L1214" t="str">
            <v>単 位</v>
          </cell>
          <cell r="M1214" t="str">
            <v>単 価</v>
          </cell>
          <cell r="N1214" t="str">
            <v>金 額</v>
          </cell>
          <cell r="O1214" t="str">
            <v xml:space="preserve">   　 備 考</v>
          </cell>
          <cell r="P1214" t="str">
            <v>頁</v>
          </cell>
          <cell r="Q1214" t="str">
            <v>金 額</v>
          </cell>
          <cell r="R1214" t="str">
            <v>参　照</v>
          </cell>
          <cell r="S1214" t="str">
            <v>計算値</v>
          </cell>
          <cell r="T1214" t="str">
            <v>数 量</v>
          </cell>
          <cell r="U1214" t="str">
            <v>単 位</v>
          </cell>
          <cell r="V1214" t="str">
            <v>単 価</v>
          </cell>
          <cell r="W1214" t="str">
            <v>金 額</v>
          </cell>
          <cell r="X1214" t="str">
            <v xml:space="preserve">   　 備 考</v>
          </cell>
          <cell r="Y1214" t="str">
            <v xml:space="preserve">   　 備 考</v>
          </cell>
          <cell r="Z1214" t="str">
            <v>金 額</v>
          </cell>
          <cell r="AA1214" t="str">
            <v>数 量</v>
          </cell>
          <cell r="AB1214" t="str">
            <v>金 額</v>
          </cell>
          <cell r="AC1214" t="str">
            <v>数 量</v>
          </cell>
          <cell r="AD1214" t="str">
            <v>金 額</v>
          </cell>
        </row>
        <row r="1216">
          <cell r="G1216">
            <v>0</v>
          </cell>
        </row>
        <row r="1217">
          <cell r="I1217" t="str">
            <v>ｶﾞﾗｽﾌﾞﾛｯｸ 190X190X95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T1217">
            <v>0</v>
          </cell>
        </row>
        <row r="1218">
          <cell r="E1218">
            <v>6</v>
          </cell>
          <cell r="F1218" t="str">
            <v>8/GB　</v>
          </cell>
          <cell r="G1218" t="str">
            <v>8/GB　</v>
          </cell>
          <cell r="H1218" t="str">
            <v>×</v>
          </cell>
          <cell r="I1218">
            <v>210</v>
          </cell>
          <cell r="J1218" t="str">
            <v>×</v>
          </cell>
          <cell r="K1218">
            <v>410</v>
          </cell>
          <cell r="L1218">
            <v>1</v>
          </cell>
          <cell r="M1218" t="str">
            <v>ヶ所</v>
          </cell>
          <cell r="N1218">
            <v>6900</v>
          </cell>
          <cell r="O1218">
            <v>6900</v>
          </cell>
          <cell r="P1218" t="str">
            <v>見積単価</v>
          </cell>
          <cell r="Q1218">
            <v>1</v>
          </cell>
          <cell r="R1218" t="str">
            <v>図面より</v>
          </cell>
          <cell r="S1218">
            <v>1</v>
          </cell>
          <cell r="T1218">
            <v>1</v>
          </cell>
          <cell r="U1218" t="str">
            <v>ヶ所</v>
          </cell>
          <cell r="V1218">
            <v>6900</v>
          </cell>
          <cell r="W1218">
            <v>6900</v>
          </cell>
          <cell r="X1218" t="str">
            <v>見積単価</v>
          </cell>
          <cell r="Y1218" t="str">
            <v>見積単価</v>
          </cell>
          <cell r="Z1218">
            <v>6900</v>
          </cell>
          <cell r="AA1218">
            <v>1</v>
          </cell>
          <cell r="AB1218">
            <v>6900</v>
          </cell>
          <cell r="AC1218">
            <v>0</v>
          </cell>
          <cell r="AD1218">
            <v>0</v>
          </cell>
        </row>
        <row r="1221">
          <cell r="T1221">
            <v>0</v>
          </cell>
        </row>
        <row r="1222">
          <cell r="S1222">
            <v>0</v>
          </cell>
          <cell r="T1222">
            <v>0</v>
          </cell>
        </row>
        <row r="1223">
          <cell r="T1223">
            <v>0</v>
          </cell>
        </row>
        <row r="1224">
          <cell r="G1224" t="str">
            <v>製品の計</v>
          </cell>
          <cell r="H1224">
            <v>0</v>
          </cell>
          <cell r="I1224">
            <v>0</v>
          </cell>
          <cell r="J1224">
            <v>35963700</v>
          </cell>
          <cell r="K1224">
            <v>35963700</v>
          </cell>
          <cell r="L1224">
            <v>0</v>
          </cell>
          <cell r="M1224">
            <v>0</v>
          </cell>
          <cell r="N1224">
            <v>0</v>
          </cell>
          <cell r="O1224">
            <v>35963700</v>
          </cell>
          <cell r="P1224">
            <v>35963700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35963700</v>
          </cell>
          <cell r="V1224">
            <v>0</v>
          </cell>
          <cell r="W1224">
            <v>35963700</v>
          </cell>
          <cell r="X1224">
            <v>35963700</v>
          </cell>
          <cell r="Y1224">
            <v>0</v>
          </cell>
          <cell r="Z1224">
            <v>35963700</v>
          </cell>
          <cell r="AA1224">
            <v>0</v>
          </cell>
          <cell r="AB1224">
            <v>35963700</v>
          </cell>
          <cell r="AC1224">
            <v>0</v>
          </cell>
          <cell r="AD1224">
            <v>0</v>
          </cell>
        </row>
        <row r="1226">
          <cell r="G1226" t="str">
            <v>建付費</v>
          </cell>
          <cell r="H1226">
            <v>0</v>
          </cell>
          <cell r="I1226">
            <v>1</v>
          </cell>
          <cell r="J1226" t="str">
            <v>式</v>
          </cell>
          <cell r="K1226">
            <v>3973710</v>
          </cell>
          <cell r="L1226" t="str">
            <v>見積単価</v>
          </cell>
          <cell r="M1226">
            <v>3973710</v>
          </cell>
          <cell r="N1226">
            <v>0</v>
          </cell>
          <cell r="O1226">
            <v>0</v>
          </cell>
          <cell r="P1226">
            <v>1</v>
          </cell>
          <cell r="Q1226" t="str">
            <v>式</v>
          </cell>
          <cell r="R1226">
            <v>3973710</v>
          </cell>
          <cell r="S1226">
            <v>0</v>
          </cell>
          <cell r="T1226">
            <v>1</v>
          </cell>
          <cell r="U1226" t="str">
            <v>式</v>
          </cell>
          <cell r="V1226">
            <v>3973710</v>
          </cell>
          <cell r="W1226">
            <v>3973710</v>
          </cell>
          <cell r="X1226">
            <v>3973710</v>
          </cell>
          <cell r="Y1226" t="str">
            <v>見積単価</v>
          </cell>
          <cell r="Z1226">
            <v>3973710</v>
          </cell>
          <cell r="AA1226">
            <v>0</v>
          </cell>
          <cell r="AB1226">
            <v>3973710</v>
          </cell>
          <cell r="AC1226">
            <v>0</v>
          </cell>
          <cell r="AD1226">
            <v>0</v>
          </cell>
        </row>
        <row r="1228">
          <cell r="G1228" t="str">
            <v>運搬費</v>
          </cell>
          <cell r="H1228">
            <v>0</v>
          </cell>
          <cell r="I1228">
            <v>1</v>
          </cell>
          <cell r="J1228" t="str">
            <v>式</v>
          </cell>
          <cell r="K1228">
            <v>1226500</v>
          </cell>
          <cell r="L1228" t="str">
            <v>見積単価</v>
          </cell>
          <cell r="M1228">
            <v>1226500</v>
          </cell>
          <cell r="N1228">
            <v>0</v>
          </cell>
          <cell r="O1228">
            <v>0</v>
          </cell>
          <cell r="P1228">
            <v>1</v>
          </cell>
          <cell r="Q1228" t="str">
            <v>式</v>
          </cell>
          <cell r="R1228">
            <v>1226500</v>
          </cell>
          <cell r="S1228">
            <v>0</v>
          </cell>
          <cell r="T1228">
            <v>1</v>
          </cell>
          <cell r="U1228" t="str">
            <v>式</v>
          </cell>
          <cell r="V1228">
            <v>1226500</v>
          </cell>
          <cell r="W1228">
            <v>1226500</v>
          </cell>
          <cell r="X1228">
            <v>1226500</v>
          </cell>
          <cell r="Y1228" t="str">
            <v>見積単価</v>
          </cell>
          <cell r="Z1228">
            <v>1226500</v>
          </cell>
          <cell r="AA1228">
            <v>0</v>
          </cell>
          <cell r="AB1228">
            <v>1226500</v>
          </cell>
          <cell r="AC1228">
            <v>0</v>
          </cell>
          <cell r="AD1228">
            <v>0</v>
          </cell>
        </row>
        <row r="1230">
          <cell r="G1230" t="str">
            <v>（ｱﾙﾐﾆｳﾑ製建具）の計</v>
          </cell>
          <cell r="H1230">
            <v>0</v>
          </cell>
          <cell r="I1230">
            <v>0</v>
          </cell>
          <cell r="J1230">
            <v>41163910</v>
          </cell>
          <cell r="K1230">
            <v>41163910</v>
          </cell>
          <cell r="L1230">
            <v>0</v>
          </cell>
          <cell r="M1230">
            <v>0</v>
          </cell>
          <cell r="N1230">
            <v>0</v>
          </cell>
          <cell r="O1230">
            <v>41163910</v>
          </cell>
          <cell r="P1230">
            <v>41163910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41163910</v>
          </cell>
          <cell r="V1230">
            <v>0</v>
          </cell>
          <cell r="W1230">
            <v>41163910</v>
          </cell>
          <cell r="X1230">
            <v>41163910</v>
          </cell>
          <cell r="Y1230">
            <v>0</v>
          </cell>
          <cell r="Z1230">
            <v>41163910</v>
          </cell>
          <cell r="AA1230">
            <v>0</v>
          </cell>
          <cell r="AB1230">
            <v>41163910</v>
          </cell>
          <cell r="AC1230">
            <v>0</v>
          </cell>
          <cell r="AD1230">
            <v>0</v>
          </cell>
        </row>
        <row r="1236">
          <cell r="S1236">
            <v>0</v>
          </cell>
        </row>
        <row r="1238">
          <cell r="S1238">
            <v>0</v>
          </cell>
        </row>
        <row r="1240">
          <cell r="S1240">
            <v>0</v>
          </cell>
        </row>
        <row r="1242">
          <cell r="S1242">
            <v>0</v>
          </cell>
        </row>
        <row r="1244">
          <cell r="S1244">
            <v>0</v>
          </cell>
        </row>
        <row r="1246">
          <cell r="S1246">
            <v>0</v>
          </cell>
        </row>
        <row r="1248">
          <cell r="S1248">
            <v>0</v>
          </cell>
        </row>
        <row r="1250">
          <cell r="S1250">
            <v>0</v>
          </cell>
        </row>
        <row r="1252"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W1252">
            <v>0</v>
          </cell>
        </row>
        <row r="1253">
          <cell r="AE1253" t="str">
            <v>那覇市教育委員会</v>
          </cell>
          <cell r="AF1253" t="str">
            <v>頁30</v>
          </cell>
        </row>
        <row r="1254">
          <cell r="P1254">
            <v>0</v>
          </cell>
          <cell r="Q1254" t="str">
            <v>数　量　集　計　表</v>
          </cell>
          <cell r="R1254" t="str">
            <v>数　量　集　計　表</v>
          </cell>
          <cell r="S1254" t="str">
            <v xml:space="preserve"> 訳</v>
          </cell>
          <cell r="T1254" t="str">
            <v>内</v>
          </cell>
          <cell r="U1254" t="str">
            <v>頁31</v>
          </cell>
          <cell r="V1254" t="str">
            <v xml:space="preserve"> 訳</v>
          </cell>
          <cell r="W1254" t="str">
            <v>書</v>
          </cell>
          <cell r="X1254" t="str">
            <v>頁31</v>
          </cell>
          <cell r="Y1254" t="str">
            <v>頁31</v>
          </cell>
          <cell r="Z1254" t="str">
            <v>頁31</v>
          </cell>
          <cell r="AA1254" t="str">
            <v>頁31</v>
          </cell>
          <cell r="AB1254" t="str">
            <v>頁31</v>
          </cell>
          <cell r="AC1254" t="str">
            <v>頁31</v>
          </cell>
          <cell r="AD1254" t="str">
            <v>頁31</v>
          </cell>
          <cell r="AF1254" t="str">
            <v>頁31</v>
          </cell>
        </row>
        <row r="1256">
          <cell r="T1256">
            <v>0</v>
          </cell>
          <cell r="U1256" t="str">
            <v>宇栄原小学校（1工区建築）</v>
          </cell>
          <cell r="V1256" t="str">
            <v>P-28/42</v>
          </cell>
          <cell r="W1256" t="str">
            <v>宇栄原小学校（1工区建築）</v>
          </cell>
          <cell r="X1256" t="str">
            <v>P-28/42</v>
          </cell>
          <cell r="Y1256" t="str">
            <v>宇栄原小学校（1工区建築）</v>
          </cell>
          <cell r="Z1256" t="str">
            <v>P-28/42</v>
          </cell>
          <cell r="AA1256" t="str">
            <v>宇栄原小学校（1工区建築）</v>
          </cell>
          <cell r="AB1256" t="str">
            <v>P-28/42</v>
          </cell>
          <cell r="AC1256" t="str">
            <v>宇栄原小学校（1工区建築）</v>
          </cell>
          <cell r="AD1256" t="str">
            <v>P-28/42</v>
          </cell>
          <cell r="AE1256" t="str">
            <v>P-28/42</v>
          </cell>
        </row>
        <row r="1258">
          <cell r="G1258" t="str">
            <v>　　　　　　　　　　工　事　別</v>
          </cell>
          <cell r="H1258" t="str">
            <v>計</v>
          </cell>
          <cell r="I1258" t="str">
            <v>　実　施　工　事　費</v>
          </cell>
          <cell r="J1258" t="str">
            <v>　　 対 象 経 費</v>
          </cell>
          <cell r="K1258" t="str">
            <v>　　対 象 外 経 費</v>
          </cell>
          <cell r="L1258" t="str">
            <v>計</v>
          </cell>
          <cell r="M1258" t="str">
            <v>　実　施　工　事　費</v>
          </cell>
          <cell r="N1258" t="str">
            <v>　　 対 象 経 費</v>
          </cell>
          <cell r="O1258" t="str">
            <v>　　対 象 外 経 費</v>
          </cell>
          <cell r="P1258" t="str">
            <v>計</v>
          </cell>
          <cell r="Q1258" t="str">
            <v>　実　施　工　事　費</v>
          </cell>
          <cell r="R1258" t="str">
            <v>　　 対 象 経 費</v>
          </cell>
          <cell r="S1258" t="str">
            <v>計</v>
          </cell>
          <cell r="T1258" t="str">
            <v>　実　施　工　事　費</v>
          </cell>
          <cell r="U1258" t="str">
            <v>　　 対 象 経 費</v>
          </cell>
          <cell r="V1258" t="str">
            <v>　実　施　工　事　費</v>
          </cell>
          <cell r="W1258" t="str">
            <v>　　 対 象 経 費</v>
          </cell>
          <cell r="X1258" t="str">
            <v>　　対 象 外 経 費</v>
          </cell>
          <cell r="Y1258" t="str">
            <v>　　 対 象 経 費</v>
          </cell>
          <cell r="Z1258" t="str">
            <v>　　対 象 外 経 費</v>
          </cell>
          <cell r="AA1258" t="str">
            <v>　　 対 象 経 費</v>
          </cell>
          <cell r="AB1258" t="str">
            <v>　　対 象 外 経 費</v>
          </cell>
          <cell r="AC1258" t="str">
            <v>　　対 象 外 経 費</v>
          </cell>
        </row>
        <row r="1260">
          <cell r="E1260" t="str">
            <v>No</v>
          </cell>
          <cell r="F1260" t="str">
            <v>名 称</v>
          </cell>
          <cell r="G1260" t="str">
            <v>名 称</v>
          </cell>
          <cell r="H1260" t="str">
            <v>頁</v>
          </cell>
          <cell r="I1260" t="str">
            <v>参　照</v>
          </cell>
          <cell r="J1260" t="str">
            <v>計算値</v>
          </cell>
          <cell r="K1260" t="str">
            <v xml:space="preserve"> 　規 格</v>
          </cell>
          <cell r="L1260" t="str">
            <v>単 位</v>
          </cell>
          <cell r="M1260" t="str">
            <v>単 価</v>
          </cell>
          <cell r="N1260" t="str">
            <v>金 額</v>
          </cell>
          <cell r="O1260" t="str">
            <v xml:space="preserve">   　 備 考</v>
          </cell>
          <cell r="P1260" t="str">
            <v>頁</v>
          </cell>
          <cell r="Q1260" t="str">
            <v>金 額</v>
          </cell>
          <cell r="R1260" t="str">
            <v>参　照</v>
          </cell>
          <cell r="S1260" t="str">
            <v>計算値</v>
          </cell>
          <cell r="T1260" t="str">
            <v>数 量</v>
          </cell>
          <cell r="U1260" t="str">
            <v>単 位</v>
          </cell>
          <cell r="V1260" t="str">
            <v>単 価</v>
          </cell>
          <cell r="W1260" t="str">
            <v>金 額</v>
          </cell>
          <cell r="X1260" t="str">
            <v xml:space="preserve">   　 備 考</v>
          </cell>
          <cell r="Y1260" t="str">
            <v xml:space="preserve">   　 備 考</v>
          </cell>
          <cell r="Z1260" t="str">
            <v>金 額</v>
          </cell>
          <cell r="AA1260" t="str">
            <v>数 量</v>
          </cell>
          <cell r="AB1260" t="str">
            <v>金 額</v>
          </cell>
          <cell r="AC1260" t="str">
            <v>数 量</v>
          </cell>
          <cell r="AD1260" t="str">
            <v>金 額</v>
          </cell>
        </row>
        <row r="1262">
          <cell r="G1262">
            <v>0</v>
          </cell>
        </row>
        <row r="1263">
          <cell r="T1263">
            <v>0</v>
          </cell>
        </row>
        <row r="1264">
          <cell r="G1264" t="str">
            <v>（鋼製建具）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</row>
        <row r="1265">
          <cell r="G1265" t="str">
            <v>1/SD　</v>
          </cell>
          <cell r="H1265" t="str">
            <v>　100ｍｍﾀｲﾌﾟ　　甲種</v>
          </cell>
          <cell r="I1265" t="str">
            <v>　100ｍｍﾀｲﾌﾟ　　甲種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T1265">
            <v>0</v>
          </cell>
        </row>
        <row r="1266">
          <cell r="G1266" t="str">
            <v>防火戸</v>
          </cell>
          <cell r="H1266">
            <v>2400</v>
          </cell>
          <cell r="I1266">
            <v>2400</v>
          </cell>
          <cell r="J1266" t="str">
            <v>×</v>
          </cell>
          <cell r="K1266">
            <v>2600</v>
          </cell>
          <cell r="L1266">
            <v>3</v>
          </cell>
          <cell r="M1266">
            <v>3</v>
          </cell>
          <cell r="N1266" t="str">
            <v>ヶ所</v>
          </cell>
          <cell r="O1266">
            <v>467000</v>
          </cell>
          <cell r="P1266">
            <v>1401000</v>
          </cell>
          <cell r="Q1266" t="str">
            <v>見積単価</v>
          </cell>
          <cell r="R1266" t="str">
            <v>図面より</v>
          </cell>
          <cell r="S1266">
            <v>3</v>
          </cell>
          <cell r="T1266">
            <v>3</v>
          </cell>
          <cell r="U1266" t="str">
            <v>ヶ所</v>
          </cell>
          <cell r="V1266">
            <v>467000</v>
          </cell>
          <cell r="W1266">
            <v>1401000</v>
          </cell>
          <cell r="X1266" t="str">
            <v>見積単価</v>
          </cell>
          <cell r="Y1266" t="str">
            <v>見積単価</v>
          </cell>
          <cell r="Z1266">
            <v>1401000</v>
          </cell>
          <cell r="AA1266">
            <v>3</v>
          </cell>
          <cell r="AB1266">
            <v>1401000</v>
          </cell>
          <cell r="AC1266">
            <v>0</v>
          </cell>
          <cell r="AD1266">
            <v>0</v>
          </cell>
        </row>
        <row r="1267">
          <cell r="G1267" t="str">
            <v>2/SD　</v>
          </cell>
          <cell r="H1267" t="str">
            <v>　100ｍｍﾀｲﾌﾟ　　甲種</v>
          </cell>
          <cell r="I1267" t="str">
            <v>　100ｍｍﾀｲﾌﾟ　　甲種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T1267">
            <v>0</v>
          </cell>
        </row>
        <row r="1268">
          <cell r="G1268" t="str">
            <v>防火戸</v>
          </cell>
          <cell r="H1268">
            <v>2800</v>
          </cell>
          <cell r="I1268">
            <v>2800</v>
          </cell>
          <cell r="J1268" t="str">
            <v>×</v>
          </cell>
          <cell r="K1268">
            <v>2600</v>
          </cell>
          <cell r="L1268">
            <v>1</v>
          </cell>
          <cell r="M1268">
            <v>1</v>
          </cell>
          <cell r="N1268" t="str">
            <v>ヶ所</v>
          </cell>
          <cell r="O1268">
            <v>639400</v>
          </cell>
          <cell r="P1268">
            <v>639400</v>
          </cell>
          <cell r="Q1268" t="str">
            <v>見積単価</v>
          </cell>
          <cell r="R1268" t="str">
            <v>図面より</v>
          </cell>
          <cell r="S1268">
            <v>1</v>
          </cell>
          <cell r="T1268">
            <v>1</v>
          </cell>
          <cell r="U1268" t="str">
            <v>ヶ所</v>
          </cell>
          <cell r="V1268">
            <v>639400</v>
          </cell>
          <cell r="W1268">
            <v>639400</v>
          </cell>
          <cell r="X1268" t="str">
            <v>見積単価</v>
          </cell>
          <cell r="Y1268" t="str">
            <v>見積単価</v>
          </cell>
          <cell r="Z1268">
            <v>639400</v>
          </cell>
          <cell r="AA1268">
            <v>1</v>
          </cell>
          <cell r="AB1268">
            <v>639400</v>
          </cell>
          <cell r="AC1268">
            <v>0</v>
          </cell>
          <cell r="AD1268">
            <v>0</v>
          </cell>
        </row>
        <row r="1269">
          <cell r="G1269" t="str">
            <v>4/SD　</v>
          </cell>
          <cell r="H1269" t="str">
            <v>　100ｍｍﾀｲﾌﾟ　　甲種</v>
          </cell>
          <cell r="I1269" t="str">
            <v>　100ｍｍﾀｲﾌﾟ　　甲種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T1269">
            <v>0</v>
          </cell>
        </row>
        <row r="1270">
          <cell r="G1270" t="str">
            <v>防火戸</v>
          </cell>
          <cell r="H1270">
            <v>1000</v>
          </cell>
          <cell r="I1270">
            <v>1000</v>
          </cell>
          <cell r="J1270" t="str">
            <v>×</v>
          </cell>
          <cell r="K1270">
            <v>1800</v>
          </cell>
          <cell r="L1270">
            <v>3</v>
          </cell>
          <cell r="M1270">
            <v>3</v>
          </cell>
          <cell r="N1270" t="str">
            <v>ヶ所</v>
          </cell>
          <cell r="O1270">
            <v>103400</v>
          </cell>
          <cell r="P1270">
            <v>310200</v>
          </cell>
          <cell r="Q1270" t="str">
            <v>見積単価</v>
          </cell>
          <cell r="R1270" t="str">
            <v>図面より</v>
          </cell>
          <cell r="S1270">
            <v>3</v>
          </cell>
          <cell r="T1270">
            <v>3</v>
          </cell>
          <cell r="U1270" t="str">
            <v>ヶ所</v>
          </cell>
          <cell r="V1270">
            <v>103400</v>
          </cell>
          <cell r="W1270">
            <v>310200</v>
          </cell>
          <cell r="X1270" t="str">
            <v>見積単価</v>
          </cell>
          <cell r="Y1270" t="str">
            <v>見積単価</v>
          </cell>
          <cell r="Z1270">
            <v>310200</v>
          </cell>
          <cell r="AA1270">
            <v>3</v>
          </cell>
          <cell r="AB1270">
            <v>310200</v>
          </cell>
          <cell r="AC1270">
            <v>0</v>
          </cell>
          <cell r="AD1270">
            <v>0</v>
          </cell>
        </row>
        <row r="1271">
          <cell r="I1271" t="str">
            <v>甲防ｶﾞﾗｽﾌﾞﾛｯｸF 190X190X95</v>
          </cell>
          <cell r="J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T1271">
            <v>0</v>
          </cell>
        </row>
        <row r="1272">
          <cell r="G1272" t="str">
            <v>1/GB　</v>
          </cell>
          <cell r="H1272">
            <v>1610</v>
          </cell>
          <cell r="I1272">
            <v>1610</v>
          </cell>
          <cell r="J1272" t="str">
            <v>×</v>
          </cell>
          <cell r="K1272">
            <v>2410</v>
          </cell>
          <cell r="L1272">
            <v>4</v>
          </cell>
          <cell r="M1272">
            <v>4</v>
          </cell>
          <cell r="N1272" t="str">
            <v>ヶ所</v>
          </cell>
          <cell r="O1272">
            <v>113900</v>
          </cell>
          <cell r="P1272">
            <v>455600</v>
          </cell>
          <cell r="Q1272" t="str">
            <v>見積単価</v>
          </cell>
          <cell r="R1272" t="str">
            <v>図面より</v>
          </cell>
          <cell r="S1272">
            <v>4</v>
          </cell>
          <cell r="T1272">
            <v>4</v>
          </cell>
          <cell r="U1272" t="str">
            <v>ヶ所</v>
          </cell>
          <cell r="V1272">
            <v>113900</v>
          </cell>
          <cell r="W1272">
            <v>455600</v>
          </cell>
          <cell r="X1272" t="str">
            <v>見積単価</v>
          </cell>
          <cell r="Y1272" t="str">
            <v>見積単価</v>
          </cell>
          <cell r="Z1272">
            <v>455600</v>
          </cell>
          <cell r="AA1272">
            <v>4</v>
          </cell>
          <cell r="AB1272">
            <v>455600</v>
          </cell>
          <cell r="AC1272">
            <v>0</v>
          </cell>
          <cell r="AD1272">
            <v>0</v>
          </cell>
        </row>
        <row r="1273">
          <cell r="I1273" t="str">
            <v>甲防ｶﾞﾗｽﾌﾞﾛｯｸF 190X190X95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T1273">
            <v>0</v>
          </cell>
        </row>
        <row r="1274">
          <cell r="G1274" t="str">
            <v>2/GB　</v>
          </cell>
          <cell r="H1274">
            <v>810</v>
          </cell>
          <cell r="I1274">
            <v>810</v>
          </cell>
          <cell r="J1274" t="str">
            <v>×</v>
          </cell>
          <cell r="K1274">
            <v>2410</v>
          </cell>
          <cell r="L1274">
            <v>4</v>
          </cell>
          <cell r="M1274">
            <v>4</v>
          </cell>
          <cell r="N1274" t="str">
            <v>ヶ所</v>
          </cell>
          <cell r="O1274">
            <v>78500</v>
          </cell>
          <cell r="P1274">
            <v>314000</v>
          </cell>
          <cell r="Q1274" t="str">
            <v>見積単価</v>
          </cell>
          <cell r="R1274" t="str">
            <v>図面より</v>
          </cell>
          <cell r="S1274">
            <v>4</v>
          </cell>
          <cell r="T1274">
            <v>4</v>
          </cell>
          <cell r="U1274" t="str">
            <v>ヶ所</v>
          </cell>
          <cell r="V1274">
            <v>78500</v>
          </cell>
          <cell r="W1274">
            <v>314000</v>
          </cell>
          <cell r="X1274" t="str">
            <v>見積単価</v>
          </cell>
          <cell r="Y1274" t="str">
            <v>見積単価</v>
          </cell>
          <cell r="Z1274">
            <v>314000</v>
          </cell>
          <cell r="AA1274">
            <v>4</v>
          </cell>
          <cell r="AB1274">
            <v>314000</v>
          </cell>
          <cell r="AC1274">
            <v>0</v>
          </cell>
          <cell r="AD1274">
            <v>0</v>
          </cell>
        </row>
        <row r="1277">
          <cell r="T1277">
            <v>0</v>
          </cell>
        </row>
        <row r="1278">
          <cell r="T1278">
            <v>0</v>
          </cell>
        </row>
        <row r="1279">
          <cell r="T1279">
            <v>0</v>
          </cell>
        </row>
        <row r="1280">
          <cell r="G1280" t="str">
            <v>製品の計</v>
          </cell>
          <cell r="H1280">
            <v>0</v>
          </cell>
          <cell r="I1280">
            <v>3120200</v>
          </cell>
          <cell r="J1280">
            <v>3120200</v>
          </cell>
          <cell r="K1280">
            <v>0</v>
          </cell>
          <cell r="L1280">
            <v>0</v>
          </cell>
          <cell r="M1280">
            <v>3120200</v>
          </cell>
          <cell r="N1280">
            <v>3120200</v>
          </cell>
          <cell r="O1280">
            <v>0</v>
          </cell>
          <cell r="P1280">
            <v>0</v>
          </cell>
          <cell r="Q1280">
            <v>3120200</v>
          </cell>
          <cell r="R1280">
            <v>3120200</v>
          </cell>
          <cell r="S1280">
            <v>0</v>
          </cell>
          <cell r="T1280">
            <v>0</v>
          </cell>
          <cell r="U1280">
            <v>3120200</v>
          </cell>
          <cell r="V1280">
            <v>3120200</v>
          </cell>
          <cell r="W1280">
            <v>3120200</v>
          </cell>
          <cell r="X1280">
            <v>3120200</v>
          </cell>
          <cell r="Y1280">
            <v>0</v>
          </cell>
          <cell r="Z1280">
            <v>3120200</v>
          </cell>
          <cell r="AA1280">
            <v>0</v>
          </cell>
          <cell r="AB1280">
            <v>3120200</v>
          </cell>
          <cell r="AC1280">
            <v>0</v>
          </cell>
          <cell r="AD1280">
            <v>0</v>
          </cell>
        </row>
        <row r="1282">
          <cell r="G1282" t="str">
            <v>建付費</v>
          </cell>
          <cell r="H1282">
            <v>1</v>
          </cell>
          <cell r="I1282">
            <v>1</v>
          </cell>
          <cell r="J1282" t="str">
            <v>式</v>
          </cell>
          <cell r="K1282">
            <v>458000</v>
          </cell>
          <cell r="L1282" t="str">
            <v>見積単価</v>
          </cell>
          <cell r="M1282">
            <v>458000</v>
          </cell>
          <cell r="N1282">
            <v>0</v>
          </cell>
          <cell r="O1282">
            <v>1</v>
          </cell>
          <cell r="P1282">
            <v>1</v>
          </cell>
          <cell r="Q1282" t="str">
            <v>式</v>
          </cell>
          <cell r="R1282">
            <v>458000</v>
          </cell>
          <cell r="S1282">
            <v>1</v>
          </cell>
          <cell r="T1282">
            <v>1</v>
          </cell>
          <cell r="U1282" t="str">
            <v>式</v>
          </cell>
          <cell r="V1282">
            <v>458000</v>
          </cell>
          <cell r="W1282">
            <v>458000</v>
          </cell>
          <cell r="X1282">
            <v>458000</v>
          </cell>
          <cell r="Y1282" t="str">
            <v>見積単価</v>
          </cell>
          <cell r="Z1282">
            <v>458000</v>
          </cell>
          <cell r="AA1282">
            <v>0</v>
          </cell>
          <cell r="AB1282">
            <v>458000</v>
          </cell>
          <cell r="AC1282">
            <v>0</v>
          </cell>
          <cell r="AD1282">
            <v>0</v>
          </cell>
        </row>
        <row r="1284">
          <cell r="G1284" t="str">
            <v>運搬費</v>
          </cell>
          <cell r="H1284">
            <v>1</v>
          </cell>
          <cell r="I1284">
            <v>1</v>
          </cell>
          <cell r="J1284" t="str">
            <v>式</v>
          </cell>
          <cell r="K1284">
            <v>144900</v>
          </cell>
          <cell r="L1284" t="str">
            <v>見積単価</v>
          </cell>
          <cell r="M1284">
            <v>144900</v>
          </cell>
          <cell r="N1284">
            <v>0</v>
          </cell>
          <cell r="O1284">
            <v>1</v>
          </cell>
          <cell r="P1284">
            <v>1</v>
          </cell>
          <cell r="Q1284" t="str">
            <v>式</v>
          </cell>
          <cell r="R1284">
            <v>144900</v>
          </cell>
          <cell r="S1284">
            <v>1</v>
          </cell>
          <cell r="T1284">
            <v>1</v>
          </cell>
          <cell r="U1284" t="str">
            <v>式</v>
          </cell>
          <cell r="V1284">
            <v>144900</v>
          </cell>
          <cell r="W1284">
            <v>144900</v>
          </cell>
          <cell r="X1284">
            <v>144900</v>
          </cell>
          <cell r="Y1284" t="str">
            <v>見積単価</v>
          </cell>
          <cell r="Z1284">
            <v>144900</v>
          </cell>
          <cell r="AA1284">
            <v>0</v>
          </cell>
          <cell r="AB1284">
            <v>144900</v>
          </cell>
          <cell r="AC1284">
            <v>0</v>
          </cell>
          <cell r="AD1284">
            <v>0</v>
          </cell>
        </row>
        <row r="1286">
          <cell r="G1286" t="str">
            <v>（鋼製建具）の計</v>
          </cell>
          <cell r="H1286">
            <v>0</v>
          </cell>
          <cell r="I1286">
            <v>0</v>
          </cell>
          <cell r="J1286">
            <v>3723100</v>
          </cell>
          <cell r="K1286">
            <v>3723100</v>
          </cell>
          <cell r="L1286">
            <v>0</v>
          </cell>
          <cell r="M1286">
            <v>0</v>
          </cell>
          <cell r="N1286">
            <v>0</v>
          </cell>
          <cell r="O1286">
            <v>3723100</v>
          </cell>
          <cell r="P1286">
            <v>3723100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3723100</v>
          </cell>
          <cell r="V1286">
            <v>0</v>
          </cell>
          <cell r="W1286">
            <v>3723100</v>
          </cell>
          <cell r="X1286">
            <v>3723100</v>
          </cell>
          <cell r="Y1286">
            <v>0</v>
          </cell>
          <cell r="Z1286">
            <v>3723100</v>
          </cell>
          <cell r="AA1286">
            <v>0</v>
          </cell>
          <cell r="AB1286">
            <v>3723100</v>
          </cell>
          <cell r="AC1286">
            <v>0</v>
          </cell>
          <cell r="AD1286">
            <v>0</v>
          </cell>
        </row>
        <row r="1288">
          <cell r="S1288">
            <v>0</v>
          </cell>
        </row>
        <row r="1290">
          <cell r="S1290">
            <v>0</v>
          </cell>
        </row>
        <row r="1292">
          <cell r="S1292">
            <v>0</v>
          </cell>
        </row>
        <row r="1294">
          <cell r="S1294">
            <v>0</v>
          </cell>
        </row>
        <row r="1296">
          <cell r="S1296">
            <v>0</v>
          </cell>
        </row>
        <row r="1298">
          <cell r="G1298">
            <v>0</v>
          </cell>
          <cell r="H1298" t="str">
            <v/>
          </cell>
          <cell r="I1298" t="str">
            <v/>
          </cell>
          <cell r="J1298" t="str">
            <v/>
          </cell>
          <cell r="K1298" t="str">
            <v/>
          </cell>
          <cell r="L1298" t="str">
            <v/>
          </cell>
          <cell r="M1298" t="str">
            <v/>
          </cell>
          <cell r="N1298" t="str">
            <v/>
          </cell>
          <cell r="O1298" t="str">
            <v/>
          </cell>
          <cell r="P1298" t="str">
            <v/>
          </cell>
          <cell r="Q1298" t="str">
            <v/>
          </cell>
          <cell r="R1298" t="str">
            <v/>
          </cell>
          <cell r="S1298" t="str">
            <v/>
          </cell>
          <cell r="T1298" t="str">
            <v/>
          </cell>
          <cell r="U1298" t="str">
            <v/>
          </cell>
          <cell r="V1298" t="str">
            <v/>
          </cell>
          <cell r="W1298" t="str">
            <v/>
          </cell>
          <cell r="X1298" t="str">
            <v/>
          </cell>
          <cell r="Y1298" t="str">
            <v/>
          </cell>
        </row>
        <row r="1299">
          <cell r="AE1299" t="str">
            <v>那覇市教育委員会</v>
          </cell>
          <cell r="AF1299" t="str">
            <v>頁31</v>
          </cell>
        </row>
        <row r="1300">
          <cell r="P1300">
            <v>0</v>
          </cell>
          <cell r="Q1300" t="str">
            <v>数　量　集　計　表</v>
          </cell>
          <cell r="R1300" t="str">
            <v>数　量　集　計　表</v>
          </cell>
          <cell r="S1300" t="str">
            <v xml:space="preserve"> 訳</v>
          </cell>
          <cell r="T1300" t="str">
            <v>内</v>
          </cell>
          <cell r="U1300" t="str">
            <v>頁32</v>
          </cell>
          <cell r="V1300" t="str">
            <v xml:space="preserve"> 訳</v>
          </cell>
          <cell r="W1300" t="str">
            <v>書</v>
          </cell>
          <cell r="X1300" t="str">
            <v>頁32</v>
          </cell>
          <cell r="Y1300" t="str">
            <v>頁32</v>
          </cell>
          <cell r="Z1300" t="str">
            <v>頁32</v>
          </cell>
          <cell r="AA1300" t="str">
            <v>頁32</v>
          </cell>
          <cell r="AB1300" t="str">
            <v>頁32</v>
          </cell>
          <cell r="AC1300" t="str">
            <v>頁32</v>
          </cell>
          <cell r="AD1300" t="str">
            <v>頁32</v>
          </cell>
          <cell r="AF1300" t="str">
            <v>頁32</v>
          </cell>
        </row>
        <row r="1302">
          <cell r="T1302">
            <v>0</v>
          </cell>
          <cell r="U1302" t="str">
            <v>宇栄原小学校（1工区建築）</v>
          </cell>
          <cell r="V1302" t="str">
            <v>P-29/42</v>
          </cell>
          <cell r="W1302" t="str">
            <v>宇栄原小学校（1工区建築）</v>
          </cell>
          <cell r="X1302" t="str">
            <v>P-29/42</v>
          </cell>
          <cell r="Y1302" t="str">
            <v>宇栄原小学校（1工区建築）</v>
          </cell>
          <cell r="Z1302" t="str">
            <v>P-29/42</v>
          </cell>
          <cell r="AA1302" t="str">
            <v>宇栄原小学校（1工区建築）</v>
          </cell>
          <cell r="AB1302" t="str">
            <v>P-29/42</v>
          </cell>
          <cell r="AC1302" t="str">
            <v>宇栄原小学校（1工区建築）</v>
          </cell>
          <cell r="AD1302" t="str">
            <v>P-29/42</v>
          </cell>
          <cell r="AE1302" t="str">
            <v>P-29/42</v>
          </cell>
        </row>
        <row r="1304">
          <cell r="G1304" t="str">
            <v>　　　　　　　　　　工　事　別</v>
          </cell>
          <cell r="H1304" t="str">
            <v>計</v>
          </cell>
          <cell r="I1304" t="str">
            <v>　実　施　工　事　費</v>
          </cell>
          <cell r="J1304" t="str">
            <v>　　 対 象 経 費</v>
          </cell>
          <cell r="K1304" t="str">
            <v>　　対 象 外 経 費</v>
          </cell>
          <cell r="L1304" t="str">
            <v>計</v>
          </cell>
          <cell r="M1304" t="str">
            <v>　実　施　工　事　費</v>
          </cell>
          <cell r="N1304" t="str">
            <v>　　 対 象 経 費</v>
          </cell>
          <cell r="O1304" t="str">
            <v>　　対 象 外 経 費</v>
          </cell>
          <cell r="P1304" t="str">
            <v>計</v>
          </cell>
          <cell r="Q1304" t="str">
            <v>　実　施　工　事　費</v>
          </cell>
          <cell r="R1304" t="str">
            <v>　　 対 象 経 費</v>
          </cell>
          <cell r="S1304" t="str">
            <v>計</v>
          </cell>
          <cell r="T1304" t="str">
            <v>　実　施　工　事　費</v>
          </cell>
          <cell r="U1304" t="str">
            <v>　　 対 象 経 費</v>
          </cell>
          <cell r="V1304" t="str">
            <v>　実　施　工　事　費</v>
          </cell>
          <cell r="W1304" t="str">
            <v>　　 対 象 経 費</v>
          </cell>
          <cell r="X1304" t="str">
            <v>　　対 象 外 経 費</v>
          </cell>
          <cell r="Y1304" t="str">
            <v>　　 対 象 経 費</v>
          </cell>
          <cell r="Z1304" t="str">
            <v>　　対 象 外 経 費</v>
          </cell>
          <cell r="AA1304" t="str">
            <v>　　 対 象 経 費</v>
          </cell>
          <cell r="AB1304" t="str">
            <v>　　対 象 外 経 費</v>
          </cell>
          <cell r="AC1304" t="str">
            <v>　　対 象 外 経 費</v>
          </cell>
        </row>
        <row r="1306">
          <cell r="E1306" t="str">
            <v>No</v>
          </cell>
          <cell r="F1306" t="str">
            <v>名 称</v>
          </cell>
          <cell r="G1306" t="str">
            <v>名 称</v>
          </cell>
          <cell r="H1306" t="str">
            <v>頁</v>
          </cell>
          <cell r="I1306" t="str">
            <v>参　照</v>
          </cell>
          <cell r="J1306" t="str">
            <v>計算値</v>
          </cell>
          <cell r="K1306" t="str">
            <v xml:space="preserve"> 　規 格</v>
          </cell>
          <cell r="L1306" t="str">
            <v>単 位</v>
          </cell>
          <cell r="M1306" t="str">
            <v>単 価</v>
          </cell>
          <cell r="N1306" t="str">
            <v>金 額</v>
          </cell>
          <cell r="O1306" t="str">
            <v xml:space="preserve">   　 備 考</v>
          </cell>
          <cell r="P1306" t="str">
            <v>頁</v>
          </cell>
          <cell r="Q1306" t="str">
            <v>金 額</v>
          </cell>
          <cell r="R1306" t="str">
            <v>参　照</v>
          </cell>
          <cell r="S1306" t="str">
            <v>計算値</v>
          </cell>
          <cell r="T1306" t="str">
            <v>数 量</v>
          </cell>
          <cell r="U1306" t="str">
            <v>単 位</v>
          </cell>
          <cell r="V1306" t="str">
            <v>単 価</v>
          </cell>
          <cell r="W1306" t="str">
            <v>金 額</v>
          </cell>
          <cell r="X1306" t="str">
            <v xml:space="preserve">   　 備 考</v>
          </cell>
          <cell r="Y1306" t="str">
            <v xml:space="preserve">   　 備 考</v>
          </cell>
          <cell r="Z1306" t="str">
            <v>金 額</v>
          </cell>
          <cell r="AA1306" t="str">
            <v>数 量</v>
          </cell>
          <cell r="AB1306" t="str">
            <v>金 額</v>
          </cell>
          <cell r="AC1306" t="str">
            <v>数 量</v>
          </cell>
          <cell r="AD1306" t="str">
            <v>金 額</v>
          </cell>
        </row>
        <row r="1308">
          <cell r="G1308">
            <v>0</v>
          </cell>
        </row>
        <row r="1309">
          <cell r="T1309">
            <v>0</v>
          </cell>
        </row>
        <row r="1310">
          <cell r="E1310">
            <v>7</v>
          </cell>
          <cell r="F1310" t="str">
            <v>（重量ｼｬｯﾀｰ）</v>
          </cell>
          <cell r="G1310" t="str">
            <v>（重量ｼｬｯﾀｰ）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0</v>
          </cell>
          <cell r="W1310">
            <v>0</v>
          </cell>
          <cell r="X1310">
            <v>0</v>
          </cell>
          <cell r="AD1310">
            <v>0</v>
          </cell>
        </row>
        <row r="1311">
          <cell r="G1311" t="str">
            <v>1/SS　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T1311">
            <v>0</v>
          </cell>
        </row>
        <row r="1312">
          <cell r="G1312" t="str">
            <v>防火防煙ｼｬｯﾀｰ</v>
          </cell>
          <cell r="H1312">
            <v>4500</v>
          </cell>
          <cell r="I1312">
            <v>4500</v>
          </cell>
          <cell r="J1312" t="str">
            <v>×</v>
          </cell>
          <cell r="K1312">
            <v>2650</v>
          </cell>
          <cell r="L1312">
            <v>1</v>
          </cell>
          <cell r="M1312">
            <v>1</v>
          </cell>
          <cell r="N1312" t="str">
            <v>ヶ所</v>
          </cell>
          <cell r="O1312">
            <v>856600</v>
          </cell>
          <cell r="P1312">
            <v>856600</v>
          </cell>
          <cell r="Q1312" t="str">
            <v>見積単価</v>
          </cell>
          <cell r="R1312" t="str">
            <v>図面より</v>
          </cell>
          <cell r="S1312">
            <v>1</v>
          </cell>
          <cell r="T1312">
            <v>1</v>
          </cell>
          <cell r="U1312" t="str">
            <v>ヶ所</v>
          </cell>
          <cell r="V1312">
            <v>856600</v>
          </cell>
          <cell r="W1312">
            <v>856600</v>
          </cell>
          <cell r="X1312" t="str">
            <v>見積単価</v>
          </cell>
          <cell r="Y1312" t="str">
            <v>見積単価</v>
          </cell>
          <cell r="Z1312">
            <v>856600</v>
          </cell>
          <cell r="AA1312">
            <v>1</v>
          </cell>
          <cell r="AB1312">
            <v>856600</v>
          </cell>
          <cell r="AC1312">
            <v>0</v>
          </cell>
          <cell r="AD1312">
            <v>0</v>
          </cell>
        </row>
        <row r="1313">
          <cell r="G1313" t="str">
            <v>2/SS　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T1313">
            <v>0</v>
          </cell>
        </row>
        <row r="1314">
          <cell r="G1314" t="str">
            <v>防火防煙ｼｬｯﾀｰ</v>
          </cell>
          <cell r="H1314">
            <v>4400</v>
          </cell>
          <cell r="I1314">
            <v>4400</v>
          </cell>
          <cell r="J1314" t="str">
            <v>×</v>
          </cell>
          <cell r="K1314">
            <v>2650</v>
          </cell>
          <cell r="L1314">
            <v>2</v>
          </cell>
          <cell r="M1314">
            <v>2</v>
          </cell>
          <cell r="N1314" t="str">
            <v>ヶ所</v>
          </cell>
          <cell r="O1314">
            <v>854900</v>
          </cell>
          <cell r="P1314">
            <v>1709800</v>
          </cell>
          <cell r="Q1314" t="str">
            <v>見積単価</v>
          </cell>
          <cell r="R1314" t="str">
            <v>図面より</v>
          </cell>
          <cell r="S1314">
            <v>2</v>
          </cell>
          <cell r="T1314">
            <v>2</v>
          </cell>
          <cell r="U1314" t="str">
            <v>ヶ所</v>
          </cell>
          <cell r="V1314">
            <v>854900</v>
          </cell>
          <cell r="W1314">
            <v>1709800</v>
          </cell>
          <cell r="X1314" t="str">
            <v>見積単価</v>
          </cell>
          <cell r="Y1314" t="str">
            <v>見積単価</v>
          </cell>
          <cell r="Z1314">
            <v>1709800</v>
          </cell>
          <cell r="AA1314">
            <v>2</v>
          </cell>
          <cell r="AB1314">
            <v>1709800</v>
          </cell>
          <cell r="AC1314">
            <v>0</v>
          </cell>
          <cell r="AD1314">
            <v>0</v>
          </cell>
        </row>
        <row r="1315">
          <cell r="G1315" t="str">
            <v>3/SS　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T1315">
            <v>0</v>
          </cell>
        </row>
        <row r="1316">
          <cell r="G1316" t="str">
            <v>防火防煙ｼｬｯﾀｰ</v>
          </cell>
          <cell r="H1316">
            <v>4100</v>
          </cell>
          <cell r="I1316">
            <v>4100</v>
          </cell>
          <cell r="J1316" t="str">
            <v>×</v>
          </cell>
          <cell r="K1316">
            <v>2650</v>
          </cell>
          <cell r="L1316">
            <v>1</v>
          </cell>
          <cell r="M1316">
            <v>1</v>
          </cell>
          <cell r="N1316" t="str">
            <v>ヶ所</v>
          </cell>
          <cell r="O1316">
            <v>838000</v>
          </cell>
          <cell r="P1316">
            <v>838000</v>
          </cell>
          <cell r="Q1316" t="str">
            <v>見積単価</v>
          </cell>
          <cell r="R1316" t="str">
            <v>図面より</v>
          </cell>
          <cell r="S1316">
            <v>1</v>
          </cell>
          <cell r="T1316">
            <v>1</v>
          </cell>
          <cell r="U1316" t="str">
            <v>ヶ所</v>
          </cell>
          <cell r="V1316">
            <v>838000</v>
          </cell>
          <cell r="W1316">
            <v>838000</v>
          </cell>
          <cell r="X1316" t="str">
            <v>見積単価</v>
          </cell>
          <cell r="Y1316" t="str">
            <v>見積単価</v>
          </cell>
          <cell r="Z1316">
            <v>838000</v>
          </cell>
          <cell r="AA1316">
            <v>1</v>
          </cell>
          <cell r="AB1316">
            <v>838000</v>
          </cell>
          <cell r="AC1316">
            <v>0</v>
          </cell>
          <cell r="AD1316">
            <v>0</v>
          </cell>
        </row>
        <row r="1317">
          <cell r="G1317" t="str">
            <v>4/SS　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T1317">
            <v>0</v>
          </cell>
        </row>
        <row r="1318">
          <cell r="G1318" t="str">
            <v>防火防煙ｼｬｯﾀｰ</v>
          </cell>
          <cell r="H1318">
            <v>3500</v>
          </cell>
          <cell r="I1318">
            <v>3500</v>
          </cell>
          <cell r="J1318" t="str">
            <v>×</v>
          </cell>
          <cell r="K1318">
            <v>2650</v>
          </cell>
          <cell r="L1318">
            <v>4</v>
          </cell>
          <cell r="M1318">
            <v>4</v>
          </cell>
          <cell r="N1318" t="str">
            <v>ヶ所</v>
          </cell>
          <cell r="O1318">
            <v>781000</v>
          </cell>
          <cell r="P1318">
            <v>3124000</v>
          </cell>
          <cell r="Q1318" t="str">
            <v>見積単価</v>
          </cell>
          <cell r="R1318" t="str">
            <v>図面より</v>
          </cell>
          <cell r="S1318">
            <v>4</v>
          </cell>
          <cell r="T1318">
            <v>4</v>
          </cell>
          <cell r="U1318" t="str">
            <v>ヶ所</v>
          </cell>
          <cell r="V1318">
            <v>781000</v>
          </cell>
          <cell r="W1318">
            <v>3124000</v>
          </cell>
          <cell r="X1318" t="str">
            <v>見積単価</v>
          </cell>
          <cell r="Y1318" t="str">
            <v>見積単価</v>
          </cell>
          <cell r="Z1318">
            <v>3124000</v>
          </cell>
          <cell r="AA1318">
            <v>4</v>
          </cell>
          <cell r="AB1318">
            <v>3124000</v>
          </cell>
          <cell r="AC1318">
            <v>0</v>
          </cell>
          <cell r="AD1318">
            <v>0</v>
          </cell>
        </row>
        <row r="1319">
          <cell r="G1319" t="str">
            <v>5/SS　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T1319">
            <v>0</v>
          </cell>
        </row>
        <row r="1320">
          <cell r="G1320" t="str">
            <v>防火防煙ｼｬｯﾀｰ</v>
          </cell>
          <cell r="H1320">
            <v>3800</v>
          </cell>
          <cell r="I1320">
            <v>3800</v>
          </cell>
          <cell r="J1320" t="str">
            <v>×</v>
          </cell>
          <cell r="K1320">
            <v>2650</v>
          </cell>
          <cell r="L1320">
            <v>1</v>
          </cell>
          <cell r="M1320">
            <v>1</v>
          </cell>
          <cell r="N1320" t="str">
            <v>ヶ所</v>
          </cell>
          <cell r="O1320">
            <v>795600</v>
          </cell>
          <cell r="P1320">
            <v>795600</v>
          </cell>
          <cell r="Q1320" t="str">
            <v>見積単価</v>
          </cell>
          <cell r="R1320" t="str">
            <v>図面より</v>
          </cell>
          <cell r="S1320">
            <v>1</v>
          </cell>
          <cell r="T1320">
            <v>1</v>
          </cell>
          <cell r="U1320" t="str">
            <v>ヶ所</v>
          </cell>
          <cell r="V1320">
            <v>795600</v>
          </cell>
          <cell r="W1320">
            <v>795600</v>
          </cell>
          <cell r="X1320" t="str">
            <v>見積単価</v>
          </cell>
          <cell r="Y1320" t="str">
            <v>見積単価</v>
          </cell>
          <cell r="Z1320">
            <v>795600</v>
          </cell>
          <cell r="AA1320">
            <v>1</v>
          </cell>
          <cell r="AB1320">
            <v>795600</v>
          </cell>
          <cell r="AC1320">
            <v>0</v>
          </cell>
          <cell r="AD1320">
            <v>0</v>
          </cell>
        </row>
        <row r="1321">
          <cell r="G1321" t="str">
            <v>6/SS　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T1321">
            <v>0</v>
          </cell>
        </row>
        <row r="1322">
          <cell r="G1322" t="str">
            <v>防火防煙ｼｬｯﾀｰ</v>
          </cell>
          <cell r="H1322">
            <v>2550</v>
          </cell>
          <cell r="I1322">
            <v>2550</v>
          </cell>
          <cell r="J1322" t="str">
            <v>×</v>
          </cell>
          <cell r="K1322">
            <v>2650</v>
          </cell>
          <cell r="L1322">
            <v>3</v>
          </cell>
          <cell r="M1322">
            <v>3</v>
          </cell>
          <cell r="N1322" t="str">
            <v>ヶ所</v>
          </cell>
          <cell r="O1322">
            <v>727300</v>
          </cell>
          <cell r="P1322">
            <v>2181900</v>
          </cell>
          <cell r="Q1322" t="str">
            <v>見積単価</v>
          </cell>
          <cell r="R1322" t="str">
            <v>図面より</v>
          </cell>
          <cell r="S1322">
            <v>3</v>
          </cell>
          <cell r="T1322">
            <v>3</v>
          </cell>
          <cell r="U1322" t="str">
            <v>ヶ所</v>
          </cell>
          <cell r="V1322">
            <v>727300</v>
          </cell>
          <cell r="W1322">
            <v>2181900</v>
          </cell>
          <cell r="X1322" t="str">
            <v>見積単価</v>
          </cell>
          <cell r="Y1322" t="str">
            <v>見積単価</v>
          </cell>
          <cell r="Z1322">
            <v>2181900</v>
          </cell>
          <cell r="AA1322">
            <v>3</v>
          </cell>
          <cell r="AB1322">
            <v>2181900</v>
          </cell>
          <cell r="AC1322">
            <v>0</v>
          </cell>
          <cell r="AD1322">
            <v>0</v>
          </cell>
        </row>
        <row r="1323">
          <cell r="T1323">
            <v>0</v>
          </cell>
        </row>
        <row r="1324">
          <cell r="S1324">
            <v>0</v>
          </cell>
          <cell r="T1324">
            <v>0</v>
          </cell>
        </row>
        <row r="1325">
          <cell r="T1325">
            <v>0</v>
          </cell>
        </row>
        <row r="1326">
          <cell r="G1326" t="str">
            <v>製品の計</v>
          </cell>
          <cell r="H1326">
            <v>0</v>
          </cell>
          <cell r="I1326">
            <v>0</v>
          </cell>
          <cell r="J1326">
            <v>0</v>
          </cell>
          <cell r="K1326">
            <v>9505900</v>
          </cell>
          <cell r="L1326">
            <v>9505900</v>
          </cell>
          <cell r="M1326">
            <v>0</v>
          </cell>
          <cell r="N1326">
            <v>0</v>
          </cell>
          <cell r="O1326">
            <v>0</v>
          </cell>
          <cell r="P1326">
            <v>9505900</v>
          </cell>
          <cell r="Q1326">
            <v>9505900</v>
          </cell>
          <cell r="R1326">
            <v>0</v>
          </cell>
          <cell r="S1326">
            <v>0</v>
          </cell>
          <cell r="T1326">
            <v>0</v>
          </cell>
          <cell r="U1326">
            <v>9505900</v>
          </cell>
          <cell r="V1326">
            <v>9505900</v>
          </cell>
          <cell r="W1326">
            <v>9505900</v>
          </cell>
          <cell r="X1326">
            <v>9505900</v>
          </cell>
          <cell r="Y1326">
            <v>0</v>
          </cell>
          <cell r="Z1326">
            <v>9505900</v>
          </cell>
          <cell r="AA1326">
            <v>0</v>
          </cell>
          <cell r="AB1326">
            <v>9505900</v>
          </cell>
          <cell r="AC1326">
            <v>0</v>
          </cell>
          <cell r="AD1326">
            <v>0</v>
          </cell>
        </row>
        <row r="1328">
          <cell r="G1328" t="str">
            <v>建付費</v>
          </cell>
          <cell r="H1328">
            <v>1</v>
          </cell>
          <cell r="I1328" t="str">
            <v>式</v>
          </cell>
          <cell r="J1328">
            <v>3068800</v>
          </cell>
          <cell r="K1328" t="str">
            <v>見積単価</v>
          </cell>
          <cell r="L1328">
            <v>3068800</v>
          </cell>
          <cell r="M1328">
            <v>0</v>
          </cell>
          <cell r="N1328">
            <v>1</v>
          </cell>
          <cell r="O1328" t="str">
            <v>式</v>
          </cell>
          <cell r="P1328">
            <v>3068800</v>
          </cell>
          <cell r="Q1328" t="str">
            <v>見積単価</v>
          </cell>
          <cell r="R1328">
            <v>3068800</v>
          </cell>
          <cell r="S1328">
            <v>0</v>
          </cell>
          <cell r="T1328">
            <v>1</v>
          </cell>
          <cell r="U1328" t="str">
            <v>式</v>
          </cell>
          <cell r="V1328">
            <v>3068800</v>
          </cell>
          <cell r="W1328">
            <v>3068800</v>
          </cell>
          <cell r="X1328">
            <v>3068800</v>
          </cell>
          <cell r="Y1328" t="str">
            <v>見積単価</v>
          </cell>
          <cell r="Z1328">
            <v>3068800</v>
          </cell>
          <cell r="AA1328">
            <v>0</v>
          </cell>
          <cell r="AB1328">
            <v>3068800</v>
          </cell>
          <cell r="AC1328">
            <v>0</v>
          </cell>
          <cell r="AD1328">
            <v>0</v>
          </cell>
        </row>
        <row r="1330">
          <cell r="G1330" t="str">
            <v>運搬費</v>
          </cell>
          <cell r="H1330">
            <v>1</v>
          </cell>
          <cell r="I1330" t="str">
            <v>式</v>
          </cell>
          <cell r="J1330">
            <v>630500</v>
          </cell>
          <cell r="K1330" t="str">
            <v>見積単価</v>
          </cell>
          <cell r="L1330">
            <v>630500</v>
          </cell>
          <cell r="M1330">
            <v>0</v>
          </cell>
          <cell r="N1330">
            <v>1</v>
          </cell>
          <cell r="O1330" t="str">
            <v>式</v>
          </cell>
          <cell r="P1330">
            <v>630500</v>
          </cell>
          <cell r="Q1330" t="str">
            <v>見積単価</v>
          </cell>
          <cell r="R1330">
            <v>630500</v>
          </cell>
          <cell r="S1330">
            <v>0</v>
          </cell>
          <cell r="T1330">
            <v>1</v>
          </cell>
          <cell r="U1330" t="str">
            <v>式</v>
          </cell>
          <cell r="V1330">
            <v>630500</v>
          </cell>
          <cell r="W1330">
            <v>630500</v>
          </cell>
          <cell r="X1330">
            <v>630500</v>
          </cell>
          <cell r="Y1330" t="str">
            <v>見積単価</v>
          </cell>
          <cell r="Z1330">
            <v>630500</v>
          </cell>
          <cell r="AA1330">
            <v>0</v>
          </cell>
          <cell r="AB1330">
            <v>630500</v>
          </cell>
          <cell r="AC1330">
            <v>0</v>
          </cell>
          <cell r="AD1330">
            <v>0</v>
          </cell>
        </row>
        <row r="1332">
          <cell r="G1332" t="str">
            <v>（重量ｼｬｯﾀｰ）の計</v>
          </cell>
          <cell r="H1332">
            <v>0</v>
          </cell>
          <cell r="I1332">
            <v>13205200</v>
          </cell>
          <cell r="J1332">
            <v>13205200</v>
          </cell>
          <cell r="K1332">
            <v>0</v>
          </cell>
          <cell r="L1332">
            <v>0</v>
          </cell>
          <cell r="M1332">
            <v>13205200</v>
          </cell>
          <cell r="N1332">
            <v>13205200</v>
          </cell>
          <cell r="O1332">
            <v>0</v>
          </cell>
          <cell r="P1332">
            <v>0</v>
          </cell>
          <cell r="Q1332">
            <v>13205200</v>
          </cell>
          <cell r="R1332">
            <v>13205200</v>
          </cell>
          <cell r="S1332">
            <v>0</v>
          </cell>
          <cell r="T1332">
            <v>0</v>
          </cell>
          <cell r="U1332">
            <v>13205200</v>
          </cell>
          <cell r="V1332">
            <v>13205200</v>
          </cell>
          <cell r="W1332">
            <v>13205200</v>
          </cell>
          <cell r="X1332">
            <v>13205200</v>
          </cell>
          <cell r="Y1332">
            <v>0</v>
          </cell>
          <cell r="Z1332">
            <v>13205200</v>
          </cell>
          <cell r="AA1332">
            <v>0</v>
          </cell>
          <cell r="AB1332">
            <v>13205200</v>
          </cell>
          <cell r="AC1332">
            <v>0</v>
          </cell>
          <cell r="AD1332">
            <v>0</v>
          </cell>
        </row>
        <row r="1338">
          <cell r="S1338">
            <v>0</v>
          </cell>
        </row>
        <row r="1340">
          <cell r="S1340">
            <v>0</v>
          </cell>
        </row>
        <row r="1342">
          <cell r="S1342">
            <v>0</v>
          </cell>
        </row>
        <row r="1344">
          <cell r="G1344" t="str">
            <v>小 計</v>
          </cell>
          <cell r="H1344">
            <v>58092210</v>
          </cell>
          <cell r="I1344">
            <v>58092210</v>
          </cell>
          <cell r="J1344">
            <v>0</v>
          </cell>
          <cell r="K1344">
            <v>58092210</v>
          </cell>
          <cell r="L1344">
            <v>58092210</v>
          </cell>
          <cell r="M1344">
            <v>0</v>
          </cell>
          <cell r="N1344">
            <v>58092210</v>
          </cell>
          <cell r="O1344">
            <v>58092210</v>
          </cell>
          <cell r="P1344">
            <v>0</v>
          </cell>
          <cell r="Q1344">
            <v>58092210</v>
          </cell>
          <cell r="R1344">
            <v>58092210</v>
          </cell>
          <cell r="S1344">
            <v>0</v>
          </cell>
          <cell r="T1344">
            <v>58092210</v>
          </cell>
          <cell r="U1344">
            <v>58092210</v>
          </cell>
          <cell r="V1344">
            <v>0</v>
          </cell>
          <cell r="W1344">
            <v>58092210</v>
          </cell>
          <cell r="X1344">
            <v>58092210</v>
          </cell>
          <cell r="Y1344">
            <v>0</v>
          </cell>
          <cell r="Z1344">
            <v>58092210</v>
          </cell>
          <cell r="AA1344">
            <v>0</v>
          </cell>
          <cell r="AB1344">
            <v>58092210</v>
          </cell>
          <cell r="AC1344">
            <v>0</v>
          </cell>
          <cell r="AD1344">
            <v>0</v>
          </cell>
        </row>
        <row r="1345">
          <cell r="AE1345" t="str">
            <v>那覇市教育委員会</v>
          </cell>
          <cell r="AF1345" t="str">
            <v>頁32</v>
          </cell>
        </row>
        <row r="1346">
          <cell r="P1346">
            <v>15</v>
          </cell>
          <cell r="Q1346" t="str">
            <v>数　量　集　計　表</v>
          </cell>
          <cell r="R1346" t="str">
            <v>数　量　集　計　表</v>
          </cell>
          <cell r="S1346" t="str">
            <v xml:space="preserve"> 訳</v>
          </cell>
          <cell r="T1346" t="str">
            <v>内</v>
          </cell>
          <cell r="U1346" t="str">
            <v>頁36</v>
          </cell>
          <cell r="V1346" t="str">
            <v xml:space="preserve"> 訳</v>
          </cell>
          <cell r="W1346" t="str">
            <v>書</v>
          </cell>
          <cell r="X1346" t="str">
            <v>頁36</v>
          </cell>
          <cell r="Y1346" t="str">
            <v>頁36</v>
          </cell>
          <cell r="Z1346" t="str">
            <v>頁36</v>
          </cell>
          <cell r="AA1346" t="str">
            <v>頁36</v>
          </cell>
          <cell r="AB1346" t="str">
            <v>頁36</v>
          </cell>
          <cell r="AC1346" t="str">
            <v>頁36</v>
          </cell>
          <cell r="AD1346" t="str">
            <v>頁36</v>
          </cell>
          <cell r="AF1346" t="str">
            <v>頁36</v>
          </cell>
        </row>
        <row r="1348">
          <cell r="T1348">
            <v>0</v>
          </cell>
          <cell r="U1348" t="str">
            <v>宇栄原小学校（1工区建築）</v>
          </cell>
          <cell r="V1348" t="str">
            <v>P-30/42</v>
          </cell>
          <cell r="W1348" t="str">
            <v>宇栄原小学校（1工区建築）</v>
          </cell>
          <cell r="X1348" t="str">
            <v>P-30/42</v>
          </cell>
          <cell r="Y1348" t="str">
            <v>宇栄原小学校（1工区建築）</v>
          </cell>
          <cell r="Z1348" t="str">
            <v>P-30/42</v>
          </cell>
          <cell r="AA1348" t="str">
            <v>宇栄原小学校（1工区建築）</v>
          </cell>
          <cell r="AB1348" t="str">
            <v>P-30/42</v>
          </cell>
          <cell r="AC1348" t="str">
            <v>宇栄原小学校（1工区建築）</v>
          </cell>
          <cell r="AD1348" t="str">
            <v>P-30/42</v>
          </cell>
          <cell r="AE1348" t="str">
            <v>P-30/42</v>
          </cell>
        </row>
        <row r="1350">
          <cell r="G1350" t="str">
            <v>　　　　　　　　　　工　事　別</v>
          </cell>
          <cell r="H1350" t="str">
            <v>計</v>
          </cell>
          <cell r="I1350" t="str">
            <v>　実　施　工　事　費</v>
          </cell>
          <cell r="J1350" t="str">
            <v>　　 対 象 経 費</v>
          </cell>
          <cell r="K1350" t="str">
            <v>　　対 象 外 経 費</v>
          </cell>
          <cell r="L1350" t="str">
            <v>計</v>
          </cell>
          <cell r="M1350" t="str">
            <v>　実　施　工　事　費</v>
          </cell>
          <cell r="N1350" t="str">
            <v>　　 対 象 経 費</v>
          </cell>
          <cell r="O1350" t="str">
            <v>　　対 象 外 経 費</v>
          </cell>
          <cell r="P1350" t="str">
            <v>計</v>
          </cell>
          <cell r="Q1350" t="str">
            <v>　実　施　工　事　費</v>
          </cell>
          <cell r="R1350" t="str">
            <v>　　 対 象 経 費</v>
          </cell>
          <cell r="S1350" t="str">
            <v>計</v>
          </cell>
          <cell r="T1350" t="str">
            <v>　実　施　工　事　費</v>
          </cell>
          <cell r="U1350" t="str">
            <v>　　 対 象 経 費</v>
          </cell>
          <cell r="V1350" t="str">
            <v>　実　施　工　事　費</v>
          </cell>
          <cell r="W1350" t="str">
            <v>　　 対 象 経 費</v>
          </cell>
          <cell r="X1350" t="str">
            <v>　　対 象 外 経 費</v>
          </cell>
          <cell r="Y1350" t="str">
            <v>　　 対 象 経 費</v>
          </cell>
          <cell r="Z1350" t="str">
            <v>　　対 象 外 経 費</v>
          </cell>
          <cell r="AA1350" t="str">
            <v>　　 対 象 経 費</v>
          </cell>
          <cell r="AB1350" t="str">
            <v>　　対 象 外 経 費</v>
          </cell>
          <cell r="AC1350" t="str">
            <v>　　対 象 外 経 費</v>
          </cell>
        </row>
        <row r="1352">
          <cell r="E1352" t="str">
            <v>No</v>
          </cell>
          <cell r="F1352" t="str">
            <v>名 称</v>
          </cell>
          <cell r="G1352" t="str">
            <v>名 称</v>
          </cell>
          <cell r="H1352" t="str">
            <v>頁</v>
          </cell>
          <cell r="I1352" t="str">
            <v>参　照</v>
          </cell>
          <cell r="J1352" t="str">
            <v>計算値</v>
          </cell>
          <cell r="K1352" t="str">
            <v xml:space="preserve"> 　規 格</v>
          </cell>
          <cell r="L1352" t="str">
            <v>単 位</v>
          </cell>
          <cell r="M1352" t="str">
            <v>単 価</v>
          </cell>
          <cell r="N1352" t="str">
            <v>金 額</v>
          </cell>
          <cell r="O1352" t="str">
            <v xml:space="preserve">   　 備 考</v>
          </cell>
          <cell r="P1352" t="str">
            <v>頁</v>
          </cell>
          <cell r="Q1352" t="str">
            <v>金 額</v>
          </cell>
          <cell r="R1352" t="str">
            <v>参　照</v>
          </cell>
          <cell r="S1352" t="str">
            <v>計算値</v>
          </cell>
          <cell r="T1352" t="str">
            <v>数 量</v>
          </cell>
          <cell r="U1352" t="str">
            <v>単 位</v>
          </cell>
          <cell r="V1352" t="str">
            <v>単 価</v>
          </cell>
          <cell r="W1352" t="str">
            <v>金 額</v>
          </cell>
          <cell r="X1352" t="str">
            <v xml:space="preserve">   　 備 考</v>
          </cell>
          <cell r="Y1352" t="str">
            <v xml:space="preserve">   　 備 考</v>
          </cell>
          <cell r="Z1352" t="str">
            <v>金 額</v>
          </cell>
          <cell r="AA1352" t="str">
            <v>数 量</v>
          </cell>
          <cell r="AB1352" t="str">
            <v>金 額</v>
          </cell>
          <cell r="AC1352" t="str">
            <v>数 量</v>
          </cell>
          <cell r="AD1352" t="str">
            <v>金 額</v>
          </cell>
          <cell r="AE1352" t="str">
            <v>ガラス工事の計</v>
          </cell>
          <cell r="AF1352" t="str">
            <v>ガラス工事の計</v>
          </cell>
        </row>
        <row r="1353">
          <cell r="AF1353" t="str">
            <v>↓↓↓</v>
          </cell>
        </row>
        <row r="1354">
          <cell r="E1354">
            <v>15</v>
          </cell>
          <cell r="F1354" t="str">
            <v>ｶﾞﾗｽ工事</v>
          </cell>
          <cell r="G1354" t="str">
            <v>ｶﾞﾗｽ工事</v>
          </cell>
          <cell r="H1354">
            <v>11223987</v>
          </cell>
          <cell r="I1354">
            <v>0</v>
          </cell>
          <cell r="J1354">
            <v>11223987</v>
          </cell>
          <cell r="K1354">
            <v>11223987</v>
          </cell>
          <cell r="L1354">
            <v>0</v>
          </cell>
          <cell r="M1354">
            <v>11223987</v>
          </cell>
          <cell r="N1354">
            <v>11223987</v>
          </cell>
          <cell r="O1354">
            <v>0</v>
          </cell>
          <cell r="P1354">
            <v>11223987</v>
          </cell>
          <cell r="Q1354">
            <v>11223987</v>
          </cell>
          <cell r="R1354">
            <v>0</v>
          </cell>
          <cell r="S1354">
            <v>11223987</v>
          </cell>
          <cell r="T1354">
            <v>11223987</v>
          </cell>
          <cell r="U1354">
            <v>0</v>
          </cell>
          <cell r="V1354">
            <v>11223987</v>
          </cell>
          <cell r="W1354">
            <v>11223987</v>
          </cell>
          <cell r="X1354">
            <v>0</v>
          </cell>
          <cell r="Y1354">
            <v>11223987</v>
          </cell>
          <cell r="Z1354">
            <v>11223987</v>
          </cell>
          <cell r="AA1354">
            <v>0</v>
          </cell>
          <cell r="AB1354">
            <v>11223987</v>
          </cell>
          <cell r="AC1354">
            <v>11223987</v>
          </cell>
          <cell r="AD1354">
            <v>0</v>
          </cell>
          <cell r="AF1354">
            <v>11223987</v>
          </cell>
          <cell r="AG1354">
            <v>11223987</v>
          </cell>
          <cell r="AH1354">
            <v>0</v>
          </cell>
        </row>
        <row r="1355">
          <cell r="T1355">
            <v>0</v>
          </cell>
        </row>
        <row r="1356"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</row>
        <row r="1357">
          <cell r="I1357" t="str">
            <v>厚3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T1357">
            <v>0</v>
          </cell>
        </row>
        <row r="1358">
          <cell r="G1358" t="str">
            <v>すり板ｶﾞﾗｽ</v>
          </cell>
          <cell r="H1358" t="str">
            <v>ｼｰﾘﾝｸﾞ</v>
          </cell>
          <cell r="I1358" t="str">
            <v>ｼｰﾘﾝｸﾞ</v>
          </cell>
          <cell r="J1358">
            <v>9.51</v>
          </cell>
          <cell r="K1358">
            <v>9.5</v>
          </cell>
          <cell r="L1358" t="str">
            <v>㎡</v>
          </cell>
          <cell r="M1358">
            <v>7350</v>
          </cell>
          <cell r="N1358">
            <v>69825</v>
          </cell>
          <cell r="O1358" t="str">
            <v>県営繕</v>
          </cell>
          <cell r="P1358" t="str">
            <v>Ｐ-119</v>
          </cell>
          <cell r="Q1358">
            <v>9.5</v>
          </cell>
          <cell r="R1358" t="str">
            <v>建具集計より</v>
          </cell>
          <cell r="S1358">
            <v>9.51</v>
          </cell>
          <cell r="T1358">
            <v>9.5</v>
          </cell>
          <cell r="U1358" t="str">
            <v>㎡</v>
          </cell>
          <cell r="V1358">
            <v>7350</v>
          </cell>
          <cell r="W1358">
            <v>69825</v>
          </cell>
          <cell r="X1358" t="str">
            <v>県営繕</v>
          </cell>
          <cell r="Y1358" t="str">
            <v>県営繕</v>
          </cell>
          <cell r="Z1358" t="str">
            <v>Ｐ-119</v>
          </cell>
          <cell r="AA1358">
            <v>9.5</v>
          </cell>
          <cell r="AB1358">
            <v>69825</v>
          </cell>
          <cell r="AC1358">
            <v>0</v>
          </cell>
          <cell r="AD1358">
            <v>0</v>
          </cell>
        </row>
        <row r="1359">
          <cell r="I1359" t="str">
            <v>厚5</v>
          </cell>
          <cell r="J1359" t="str">
            <v>特寸</v>
          </cell>
          <cell r="K1359" t="str">
            <v>2.18㎡以下</v>
          </cell>
          <cell r="L1359" t="str">
            <v>2.18㎡以下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</row>
        <row r="1360">
          <cell r="G1360" t="str">
            <v>ﾌﾛｰﾄ板ｶﾞﾗｽ</v>
          </cell>
          <cell r="H1360" t="str">
            <v>ｼｰﾘﾝｸﾞ</v>
          </cell>
          <cell r="I1360" t="str">
            <v>ｼｰﾘﾝｸﾞ</v>
          </cell>
          <cell r="J1360">
            <v>737.22</v>
          </cell>
          <cell r="K1360">
            <v>737</v>
          </cell>
          <cell r="L1360" t="str">
            <v>㎡</v>
          </cell>
          <cell r="M1360">
            <v>8050</v>
          </cell>
          <cell r="N1360">
            <v>5932850</v>
          </cell>
          <cell r="O1360" t="str">
            <v>県営繕</v>
          </cell>
          <cell r="P1360" t="str">
            <v>Ｐ-116</v>
          </cell>
          <cell r="Q1360">
            <v>737</v>
          </cell>
          <cell r="R1360" t="str">
            <v>建具集計より</v>
          </cell>
          <cell r="S1360">
            <v>737.22</v>
          </cell>
          <cell r="T1360">
            <v>737</v>
          </cell>
          <cell r="U1360" t="str">
            <v>㎡</v>
          </cell>
          <cell r="V1360">
            <v>8050</v>
          </cell>
          <cell r="W1360">
            <v>5932850</v>
          </cell>
          <cell r="X1360" t="str">
            <v>県営繕</v>
          </cell>
          <cell r="Y1360" t="str">
            <v>県営繕</v>
          </cell>
          <cell r="Z1360" t="str">
            <v>Ｐ-116</v>
          </cell>
          <cell r="AA1360">
            <v>737</v>
          </cell>
          <cell r="AB1360">
            <v>5932850</v>
          </cell>
          <cell r="AC1360">
            <v>0</v>
          </cell>
          <cell r="AD1360">
            <v>0</v>
          </cell>
        </row>
        <row r="1361">
          <cell r="I1361" t="str">
            <v>厚5</v>
          </cell>
          <cell r="J1361" t="str">
            <v>特寸</v>
          </cell>
          <cell r="K1361" t="str">
            <v>2.18㎡以下</v>
          </cell>
          <cell r="L1361" t="str">
            <v>2.18㎡以下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</row>
        <row r="1362">
          <cell r="G1362" t="str">
            <v>強化ｶﾞﾗｽ</v>
          </cell>
          <cell r="H1362" t="str">
            <v>ｼｰﾘﾝｸﾞ</v>
          </cell>
          <cell r="I1362" t="str">
            <v>ｼｰﾘﾝｸﾞ</v>
          </cell>
          <cell r="J1362">
            <v>293.99</v>
          </cell>
          <cell r="K1362">
            <v>294</v>
          </cell>
          <cell r="L1362" t="str">
            <v>㎡</v>
          </cell>
          <cell r="M1362">
            <v>10400</v>
          </cell>
          <cell r="N1362">
            <v>3057600</v>
          </cell>
          <cell r="O1362" t="str">
            <v>代価表</v>
          </cell>
          <cell r="P1362" t="str">
            <v>ｶﾞﾗｽ-01</v>
          </cell>
          <cell r="Q1362">
            <v>294</v>
          </cell>
          <cell r="R1362" t="str">
            <v>建具集計より</v>
          </cell>
          <cell r="S1362">
            <v>293.99</v>
          </cell>
          <cell r="T1362">
            <v>294</v>
          </cell>
          <cell r="U1362" t="str">
            <v>㎡</v>
          </cell>
          <cell r="V1362">
            <v>10400</v>
          </cell>
          <cell r="W1362">
            <v>3057600</v>
          </cell>
          <cell r="X1362" t="str">
            <v>代価表</v>
          </cell>
          <cell r="Y1362" t="str">
            <v>代価表</v>
          </cell>
          <cell r="Z1362" t="str">
            <v>ｶﾞﾗｽ-01</v>
          </cell>
          <cell r="AA1362">
            <v>294</v>
          </cell>
          <cell r="AB1362">
            <v>3057600</v>
          </cell>
          <cell r="AC1362">
            <v>0</v>
          </cell>
          <cell r="AD1362">
            <v>0</v>
          </cell>
        </row>
        <row r="1363">
          <cell r="I1363" t="str">
            <v>厚6</v>
          </cell>
          <cell r="J1363" t="str">
            <v>特寸</v>
          </cell>
          <cell r="K1363" t="str">
            <v>2.18㎡以下</v>
          </cell>
          <cell r="L1363" t="str">
            <v>2.18㎡以下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</row>
        <row r="1364">
          <cell r="G1364" t="str">
            <v>型板ｶﾞﾗｽ</v>
          </cell>
          <cell r="H1364" t="str">
            <v>ｼｰﾘﾝｸﾞ</v>
          </cell>
          <cell r="I1364" t="str">
            <v>ｼｰﾘﾝｸﾞ</v>
          </cell>
          <cell r="J1364">
            <v>10.35</v>
          </cell>
          <cell r="K1364">
            <v>10.4</v>
          </cell>
          <cell r="L1364" t="str">
            <v>㎡</v>
          </cell>
          <cell r="M1364">
            <v>7730</v>
          </cell>
          <cell r="N1364">
            <v>80392</v>
          </cell>
          <cell r="O1364" t="str">
            <v>県営繕</v>
          </cell>
          <cell r="P1364" t="str">
            <v>Ｐ-120</v>
          </cell>
          <cell r="Q1364">
            <v>10.4</v>
          </cell>
          <cell r="R1364" t="str">
            <v>建具集計より</v>
          </cell>
          <cell r="S1364">
            <v>10.35</v>
          </cell>
          <cell r="T1364">
            <v>10.4</v>
          </cell>
          <cell r="U1364" t="str">
            <v>㎡</v>
          </cell>
          <cell r="V1364">
            <v>7730</v>
          </cell>
          <cell r="W1364">
            <v>80392</v>
          </cell>
          <cell r="X1364" t="str">
            <v>県営繕</v>
          </cell>
          <cell r="Y1364" t="str">
            <v>県営繕</v>
          </cell>
          <cell r="Z1364" t="str">
            <v>Ｐ-120</v>
          </cell>
          <cell r="AA1364">
            <v>10.4</v>
          </cell>
          <cell r="AB1364">
            <v>80392</v>
          </cell>
          <cell r="AC1364">
            <v>0</v>
          </cell>
          <cell r="AD1364">
            <v>0</v>
          </cell>
        </row>
        <row r="1365">
          <cell r="T1365">
            <v>0</v>
          </cell>
        </row>
        <row r="1366">
          <cell r="G1366" t="str">
            <v>ｶﾞﾗｽﾌﾞﾛｯｸ</v>
          </cell>
          <cell r="H1366" t="str">
            <v>190X190</v>
          </cell>
          <cell r="I1366" t="str">
            <v>190X190</v>
          </cell>
          <cell r="J1366" t="str">
            <v>建具集計より</v>
          </cell>
          <cell r="K1366" t="str">
            <v>透明</v>
          </cell>
          <cell r="L1366">
            <v>39.299999999999997</v>
          </cell>
          <cell r="M1366" t="str">
            <v>㎡</v>
          </cell>
          <cell r="N1366">
            <v>33800</v>
          </cell>
          <cell r="O1366">
            <v>1328340</v>
          </cell>
          <cell r="P1366" t="str">
            <v>代価表</v>
          </cell>
          <cell r="Q1366" t="str">
            <v>ｶﾞﾗｽ-02</v>
          </cell>
          <cell r="R1366" t="str">
            <v>建具集計より</v>
          </cell>
          <cell r="S1366">
            <v>39.28</v>
          </cell>
          <cell r="T1366">
            <v>39.299999999999997</v>
          </cell>
          <cell r="U1366" t="str">
            <v>㎡</v>
          </cell>
          <cell r="V1366">
            <v>33800</v>
          </cell>
          <cell r="W1366">
            <v>1328340</v>
          </cell>
          <cell r="X1366" t="str">
            <v>代価表</v>
          </cell>
          <cell r="Y1366" t="str">
            <v>代価表</v>
          </cell>
          <cell r="Z1366" t="str">
            <v>ｶﾞﾗｽ-02</v>
          </cell>
          <cell r="AA1366">
            <v>39.299999999999997</v>
          </cell>
          <cell r="AB1366">
            <v>1328340</v>
          </cell>
          <cell r="AC1366">
            <v>0</v>
          </cell>
          <cell r="AD1366">
            <v>0</v>
          </cell>
        </row>
        <row r="1367">
          <cell r="T1367">
            <v>0</v>
          </cell>
        </row>
        <row r="1368">
          <cell r="G1368" t="str">
            <v>ｶﾞﾗｽﾌﾞﾛｯｸ</v>
          </cell>
          <cell r="H1368" t="str">
            <v>190X190</v>
          </cell>
          <cell r="I1368" t="str">
            <v>190X190</v>
          </cell>
          <cell r="J1368" t="str">
            <v>建具集計より</v>
          </cell>
          <cell r="K1368" t="str">
            <v>ｶﾗｰ</v>
          </cell>
          <cell r="L1368">
            <v>4.7</v>
          </cell>
          <cell r="M1368" t="str">
            <v>㎡</v>
          </cell>
          <cell r="N1368">
            <v>39000</v>
          </cell>
          <cell r="O1368">
            <v>183300</v>
          </cell>
          <cell r="P1368" t="str">
            <v>代価表</v>
          </cell>
          <cell r="Q1368" t="str">
            <v>ｶﾞﾗｽ-03</v>
          </cell>
          <cell r="R1368" t="str">
            <v>建具集計より</v>
          </cell>
          <cell r="S1368">
            <v>4.68</v>
          </cell>
          <cell r="T1368">
            <v>4.7</v>
          </cell>
          <cell r="U1368" t="str">
            <v>㎡</v>
          </cell>
          <cell r="V1368">
            <v>39000</v>
          </cell>
          <cell r="W1368">
            <v>183300</v>
          </cell>
          <cell r="X1368" t="str">
            <v>代価表</v>
          </cell>
          <cell r="Y1368" t="str">
            <v>代価表</v>
          </cell>
          <cell r="Z1368" t="str">
            <v>ｶﾞﾗｽ-03</v>
          </cell>
          <cell r="AA1368">
            <v>4.7</v>
          </cell>
          <cell r="AB1368">
            <v>183300</v>
          </cell>
          <cell r="AC1368">
            <v>0</v>
          </cell>
          <cell r="AD1368">
            <v>0</v>
          </cell>
        </row>
        <row r="1369">
          <cell r="I1369" t="str">
            <v>厚6.8</v>
          </cell>
          <cell r="J1369" t="str">
            <v>特寸</v>
          </cell>
          <cell r="K1369" t="str">
            <v>2.18㎡以下</v>
          </cell>
          <cell r="L1369" t="str">
            <v>2.18㎡以下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</row>
        <row r="1370">
          <cell r="G1370" t="str">
            <v>網入りみがき板ｶﾞﾗｽ</v>
          </cell>
          <cell r="H1370" t="str">
            <v>ｼｰﾘﾝｸﾞ</v>
          </cell>
          <cell r="I1370" t="str">
            <v>ｼｰﾘﾝｸﾞ</v>
          </cell>
          <cell r="J1370">
            <v>39.69</v>
          </cell>
          <cell r="K1370">
            <v>39.700000000000003</v>
          </cell>
          <cell r="L1370" t="str">
            <v>㎡</v>
          </cell>
          <cell r="M1370">
            <v>14400</v>
          </cell>
          <cell r="N1370">
            <v>571680</v>
          </cell>
          <cell r="O1370" t="str">
            <v>県営繕</v>
          </cell>
          <cell r="P1370" t="str">
            <v>Ｐ-121</v>
          </cell>
          <cell r="Q1370">
            <v>39.700000000000003</v>
          </cell>
          <cell r="R1370" t="str">
            <v>建具集計より</v>
          </cell>
          <cell r="S1370">
            <v>39.69</v>
          </cell>
          <cell r="T1370">
            <v>39.700000000000003</v>
          </cell>
          <cell r="U1370" t="str">
            <v>㎡</v>
          </cell>
          <cell r="V1370">
            <v>14400</v>
          </cell>
          <cell r="W1370">
            <v>571680</v>
          </cell>
          <cell r="X1370" t="str">
            <v>県営繕</v>
          </cell>
          <cell r="Y1370" t="str">
            <v>県営繕</v>
          </cell>
          <cell r="Z1370" t="str">
            <v>Ｐ-121</v>
          </cell>
          <cell r="AA1370">
            <v>39.700000000000003</v>
          </cell>
          <cell r="AB1370">
            <v>571680</v>
          </cell>
        </row>
        <row r="1371">
          <cell r="T1371">
            <v>0</v>
          </cell>
        </row>
        <row r="1372">
          <cell r="S1372">
            <v>0</v>
          </cell>
          <cell r="T1372">
            <v>0</v>
          </cell>
        </row>
        <row r="1373">
          <cell r="T1373">
            <v>0</v>
          </cell>
        </row>
        <row r="1374">
          <cell r="S1374">
            <v>0</v>
          </cell>
          <cell r="T1374">
            <v>0</v>
          </cell>
        </row>
        <row r="1375">
          <cell r="T1375">
            <v>0</v>
          </cell>
        </row>
        <row r="1376">
          <cell r="S1376">
            <v>0</v>
          </cell>
          <cell r="T1376">
            <v>0</v>
          </cell>
        </row>
        <row r="1377">
          <cell r="T1377">
            <v>0</v>
          </cell>
        </row>
        <row r="1378">
          <cell r="S1378">
            <v>0</v>
          </cell>
          <cell r="T1378">
            <v>0</v>
          </cell>
        </row>
        <row r="1379">
          <cell r="T1379">
            <v>0</v>
          </cell>
        </row>
        <row r="1380">
          <cell r="S1380">
            <v>0</v>
          </cell>
          <cell r="T1380">
            <v>0</v>
          </cell>
        </row>
        <row r="1381">
          <cell r="T1381">
            <v>0</v>
          </cell>
        </row>
        <row r="1382">
          <cell r="S1382">
            <v>0</v>
          </cell>
          <cell r="T1382">
            <v>0</v>
          </cell>
        </row>
        <row r="1383">
          <cell r="T1383">
            <v>0</v>
          </cell>
        </row>
        <row r="1384">
          <cell r="S1384">
            <v>0</v>
          </cell>
          <cell r="T1384">
            <v>0</v>
          </cell>
        </row>
        <row r="1385">
          <cell r="T1385">
            <v>0</v>
          </cell>
        </row>
        <row r="1386">
          <cell r="S1386">
            <v>0</v>
          </cell>
          <cell r="T1386">
            <v>0</v>
          </cell>
        </row>
        <row r="1387">
          <cell r="T1387">
            <v>0</v>
          </cell>
        </row>
        <row r="1388">
          <cell r="S1388">
            <v>0</v>
          </cell>
          <cell r="T1388">
            <v>0</v>
          </cell>
        </row>
        <row r="1390">
          <cell r="G1390" t="str">
            <v>小 計</v>
          </cell>
          <cell r="H1390">
            <v>11223987</v>
          </cell>
          <cell r="I1390">
            <v>11223987</v>
          </cell>
          <cell r="J1390">
            <v>0</v>
          </cell>
          <cell r="K1390">
            <v>11223987</v>
          </cell>
          <cell r="L1390">
            <v>11223987</v>
          </cell>
          <cell r="M1390">
            <v>0</v>
          </cell>
          <cell r="N1390">
            <v>11223987</v>
          </cell>
          <cell r="O1390">
            <v>11223987</v>
          </cell>
          <cell r="P1390">
            <v>0</v>
          </cell>
          <cell r="Q1390">
            <v>11223987</v>
          </cell>
          <cell r="R1390">
            <v>11223987</v>
          </cell>
          <cell r="S1390">
            <v>0</v>
          </cell>
          <cell r="T1390">
            <v>11223987</v>
          </cell>
          <cell r="U1390">
            <v>11223987</v>
          </cell>
          <cell r="V1390">
            <v>0</v>
          </cell>
          <cell r="W1390">
            <v>11223987</v>
          </cell>
          <cell r="X1390">
            <v>11223987</v>
          </cell>
          <cell r="Y1390">
            <v>0</v>
          </cell>
          <cell r="Z1390">
            <v>11223987</v>
          </cell>
          <cell r="AA1390">
            <v>0</v>
          </cell>
          <cell r="AB1390">
            <v>11223987</v>
          </cell>
          <cell r="AC1390">
            <v>0</v>
          </cell>
          <cell r="AD1390">
            <v>0</v>
          </cell>
        </row>
        <row r="1391">
          <cell r="AE1391" t="str">
            <v>那覇市教育委員会</v>
          </cell>
          <cell r="AF1391" t="str">
            <v>頁28</v>
          </cell>
        </row>
        <row r="1392">
          <cell r="P1392">
            <v>16</v>
          </cell>
          <cell r="Q1392" t="str">
            <v>数　量　集　計　表</v>
          </cell>
          <cell r="R1392" t="str">
            <v>数　量　集　計　表</v>
          </cell>
          <cell r="S1392" t="str">
            <v xml:space="preserve"> 訳</v>
          </cell>
          <cell r="T1392" t="str">
            <v>内</v>
          </cell>
          <cell r="U1392" t="str">
            <v>頁37</v>
          </cell>
          <cell r="V1392" t="str">
            <v xml:space="preserve"> 訳</v>
          </cell>
          <cell r="W1392" t="str">
            <v>書</v>
          </cell>
          <cell r="X1392" t="str">
            <v>頁37</v>
          </cell>
          <cell r="Y1392" t="str">
            <v>頁37</v>
          </cell>
          <cell r="Z1392" t="str">
            <v>頁37</v>
          </cell>
          <cell r="AA1392" t="str">
            <v>頁37</v>
          </cell>
          <cell r="AB1392" t="str">
            <v>頁37</v>
          </cell>
          <cell r="AC1392" t="str">
            <v>頁37</v>
          </cell>
          <cell r="AD1392" t="str">
            <v>頁37</v>
          </cell>
          <cell r="AF1392" t="str">
            <v>頁37</v>
          </cell>
        </row>
        <row r="1394">
          <cell r="T1394">
            <v>0</v>
          </cell>
          <cell r="U1394" t="str">
            <v>宇栄原小学校（1工区建築）</v>
          </cell>
          <cell r="V1394" t="str">
            <v>P-31/42</v>
          </cell>
          <cell r="W1394" t="str">
            <v>宇栄原小学校（1工区建築）</v>
          </cell>
          <cell r="X1394" t="str">
            <v>P-31/42</v>
          </cell>
          <cell r="Y1394" t="str">
            <v>宇栄原小学校（1工区建築）</v>
          </cell>
          <cell r="Z1394" t="str">
            <v>P-31/42</v>
          </cell>
          <cell r="AA1394" t="str">
            <v>宇栄原小学校（1工区建築）</v>
          </cell>
          <cell r="AB1394" t="str">
            <v>P-31/42</v>
          </cell>
          <cell r="AC1394" t="str">
            <v>宇栄原小学校（1工区建築）</v>
          </cell>
          <cell r="AD1394" t="str">
            <v>P-31/42</v>
          </cell>
          <cell r="AE1394" t="str">
            <v>P-31/42</v>
          </cell>
        </row>
        <row r="1396">
          <cell r="G1396" t="str">
            <v>　　　　　　　　　　工　事　別</v>
          </cell>
          <cell r="H1396" t="str">
            <v>計</v>
          </cell>
          <cell r="I1396" t="str">
            <v>　実　施　工　事　費</v>
          </cell>
          <cell r="J1396" t="str">
            <v>　　 対 象 経 費</v>
          </cell>
          <cell r="K1396" t="str">
            <v>　　対 象 外 経 費</v>
          </cell>
          <cell r="L1396" t="str">
            <v>計</v>
          </cell>
          <cell r="M1396" t="str">
            <v>　実　施　工　事　費</v>
          </cell>
          <cell r="N1396" t="str">
            <v>　　 対 象 経 費</v>
          </cell>
          <cell r="O1396" t="str">
            <v>　　対 象 外 経 費</v>
          </cell>
          <cell r="P1396" t="str">
            <v>計</v>
          </cell>
          <cell r="Q1396" t="str">
            <v>　実　施　工　事　費</v>
          </cell>
          <cell r="R1396" t="str">
            <v>　　 対 象 経 費</v>
          </cell>
          <cell r="S1396" t="str">
            <v>計</v>
          </cell>
          <cell r="T1396" t="str">
            <v>　実　施　工　事　費</v>
          </cell>
          <cell r="U1396" t="str">
            <v>　　 対 象 経 費</v>
          </cell>
          <cell r="V1396" t="str">
            <v>　実　施　工　事　費</v>
          </cell>
          <cell r="W1396" t="str">
            <v>　　 対 象 経 費</v>
          </cell>
          <cell r="X1396" t="str">
            <v>　　対 象 外 経 費</v>
          </cell>
          <cell r="Y1396" t="str">
            <v>　　 対 象 経 費</v>
          </cell>
          <cell r="Z1396" t="str">
            <v>　　対 象 外 経 費</v>
          </cell>
          <cell r="AA1396" t="str">
            <v>　　 対 象 経 費</v>
          </cell>
          <cell r="AB1396" t="str">
            <v>　　対 象 外 経 費</v>
          </cell>
          <cell r="AC1396" t="str">
            <v>　　対 象 外 経 費</v>
          </cell>
        </row>
        <row r="1398">
          <cell r="E1398" t="str">
            <v>No</v>
          </cell>
          <cell r="F1398" t="str">
            <v>名 称</v>
          </cell>
          <cell r="G1398" t="str">
            <v>名 称</v>
          </cell>
          <cell r="H1398" t="str">
            <v>頁</v>
          </cell>
          <cell r="I1398" t="str">
            <v>参　照</v>
          </cell>
          <cell r="J1398" t="str">
            <v>計算値</v>
          </cell>
          <cell r="K1398" t="str">
            <v xml:space="preserve"> 　規 格</v>
          </cell>
          <cell r="L1398" t="str">
            <v>単 位</v>
          </cell>
          <cell r="M1398" t="str">
            <v>単 価</v>
          </cell>
          <cell r="N1398" t="str">
            <v>金 額</v>
          </cell>
          <cell r="O1398" t="str">
            <v xml:space="preserve">   　 備 考</v>
          </cell>
          <cell r="P1398" t="str">
            <v>頁</v>
          </cell>
          <cell r="Q1398" t="str">
            <v>金 額</v>
          </cell>
          <cell r="R1398" t="str">
            <v>参　照</v>
          </cell>
          <cell r="S1398" t="str">
            <v>計算値</v>
          </cell>
          <cell r="T1398" t="str">
            <v>数 量</v>
          </cell>
          <cell r="U1398" t="str">
            <v>単 位</v>
          </cell>
          <cell r="V1398" t="str">
            <v>単 価</v>
          </cell>
          <cell r="W1398" t="str">
            <v>金 額</v>
          </cell>
          <cell r="X1398" t="str">
            <v xml:space="preserve">   　 備 考</v>
          </cell>
          <cell r="Y1398" t="str">
            <v xml:space="preserve">   　 備 考</v>
          </cell>
          <cell r="Z1398" t="str">
            <v>金 額</v>
          </cell>
          <cell r="AA1398" t="str">
            <v>数 量</v>
          </cell>
          <cell r="AB1398" t="str">
            <v>金 額</v>
          </cell>
          <cell r="AC1398" t="str">
            <v>数 量</v>
          </cell>
          <cell r="AD1398" t="str">
            <v>金 額</v>
          </cell>
          <cell r="AE1398" t="str">
            <v>塗装工事の計</v>
          </cell>
          <cell r="AF1398" t="str">
            <v>塗装工事の計</v>
          </cell>
        </row>
        <row r="1399">
          <cell r="AF1399" t="str">
            <v>↓↓↓</v>
          </cell>
        </row>
        <row r="1400">
          <cell r="E1400">
            <v>16</v>
          </cell>
          <cell r="F1400" t="str">
            <v>塗装工事</v>
          </cell>
          <cell r="G1400" t="str">
            <v>塗装工事</v>
          </cell>
          <cell r="H1400">
            <v>16520430</v>
          </cell>
          <cell r="I1400">
            <v>0</v>
          </cell>
          <cell r="J1400">
            <v>16520430</v>
          </cell>
          <cell r="K1400">
            <v>16520430</v>
          </cell>
          <cell r="L1400">
            <v>0</v>
          </cell>
          <cell r="M1400">
            <v>16520430</v>
          </cell>
          <cell r="N1400">
            <v>16520430</v>
          </cell>
          <cell r="O1400">
            <v>0</v>
          </cell>
          <cell r="P1400">
            <v>16520430</v>
          </cell>
          <cell r="Q1400">
            <v>16520430</v>
          </cell>
          <cell r="R1400">
            <v>0</v>
          </cell>
          <cell r="S1400">
            <v>16520430</v>
          </cell>
          <cell r="T1400">
            <v>16520430</v>
          </cell>
          <cell r="U1400">
            <v>0</v>
          </cell>
          <cell r="V1400">
            <v>16520430</v>
          </cell>
          <cell r="W1400">
            <v>16520430</v>
          </cell>
          <cell r="X1400">
            <v>0</v>
          </cell>
          <cell r="Y1400">
            <v>16520430</v>
          </cell>
          <cell r="Z1400">
            <v>16520430</v>
          </cell>
          <cell r="AA1400">
            <v>0</v>
          </cell>
          <cell r="AB1400">
            <v>16520430</v>
          </cell>
          <cell r="AC1400">
            <v>16520430</v>
          </cell>
          <cell r="AD1400">
            <v>0</v>
          </cell>
          <cell r="AF1400">
            <v>16520430</v>
          </cell>
          <cell r="AG1400">
            <v>16520430</v>
          </cell>
          <cell r="AH1400">
            <v>0</v>
          </cell>
        </row>
        <row r="1401">
          <cell r="T1401">
            <v>0</v>
          </cell>
        </row>
        <row r="1402">
          <cell r="G1402" t="str">
            <v>（内部）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</row>
        <row r="1403">
          <cell r="G1403" t="str">
            <v>合成樹脂</v>
          </cell>
          <cell r="H1403" t="str">
            <v>ﾎﾞｰﾄﾞ面</v>
          </cell>
          <cell r="I1403" t="str">
            <v>ﾎﾞｰﾄﾞ面</v>
          </cell>
          <cell r="J1403">
            <v>0</v>
          </cell>
          <cell r="K1403" t="str">
            <v>工程Ｂ種（一般）</v>
          </cell>
          <cell r="L1403">
            <v>0</v>
          </cell>
          <cell r="M1403" t="str">
            <v>460+1,450</v>
          </cell>
          <cell r="N1403">
            <v>0</v>
          </cell>
          <cell r="O1403" t="str">
            <v>460+1,450</v>
          </cell>
          <cell r="P1403">
            <v>0</v>
          </cell>
          <cell r="Q1403" t="str">
            <v>460+1,450</v>
          </cell>
          <cell r="R1403">
            <v>0</v>
          </cell>
          <cell r="S1403" t="str">
            <v>460+1,450</v>
          </cell>
          <cell r="T1403">
            <v>0</v>
          </cell>
          <cell r="U1403" t="str">
            <v>460+1,450</v>
          </cell>
          <cell r="V1403" t="str">
            <v>460+1,450</v>
          </cell>
          <cell r="W1403" t="str">
            <v>460+1,450</v>
          </cell>
          <cell r="Y1403" t="str">
            <v>460+1,450</v>
          </cell>
        </row>
        <row r="1404">
          <cell r="G1404" t="str">
            <v>ｴﾏﾙｼﾞｮﾝﾍﾟｲﾝﾄ塗り</v>
          </cell>
          <cell r="H1404" t="str">
            <v>素地共</v>
          </cell>
          <cell r="I1404" t="str">
            <v>素地共</v>
          </cell>
          <cell r="J1404" t="str">
            <v>内部集計より</v>
          </cell>
          <cell r="K1404" t="str">
            <v>ｼｯｸﾊｳｽ対応型</v>
          </cell>
          <cell r="L1404">
            <v>292</v>
          </cell>
          <cell r="M1404" t="str">
            <v>㎡</v>
          </cell>
          <cell r="N1404">
            <v>1910</v>
          </cell>
          <cell r="O1404">
            <v>557720</v>
          </cell>
          <cell r="P1404" t="str">
            <v>県営繕Ｐ128+見積単価</v>
          </cell>
          <cell r="Q1404">
            <v>292</v>
          </cell>
          <cell r="R1404" t="str">
            <v>内部集計より</v>
          </cell>
          <cell r="S1404">
            <v>292.42</v>
          </cell>
          <cell r="T1404">
            <v>292</v>
          </cell>
          <cell r="U1404" t="str">
            <v>㎡</v>
          </cell>
          <cell r="V1404">
            <v>1910</v>
          </cell>
          <cell r="W1404">
            <v>557720</v>
          </cell>
          <cell r="X1404" t="str">
            <v>県営繕Ｐ128+見積単価</v>
          </cell>
          <cell r="Y1404" t="str">
            <v>県営繕Ｐ128+見積単価</v>
          </cell>
          <cell r="Z1404">
            <v>557720</v>
          </cell>
          <cell r="AA1404">
            <v>292</v>
          </cell>
          <cell r="AB1404">
            <v>557720</v>
          </cell>
          <cell r="AC1404">
            <v>0</v>
          </cell>
          <cell r="AD1404">
            <v>0</v>
          </cell>
        </row>
        <row r="1405">
          <cell r="G1405" t="str">
            <v>合成樹脂</v>
          </cell>
          <cell r="H1405" t="str">
            <v>ﾎﾞｰﾄﾞ面</v>
          </cell>
          <cell r="I1405" t="str">
            <v>ﾎﾞｰﾄﾞ面</v>
          </cell>
          <cell r="J1405">
            <v>0</v>
          </cell>
          <cell r="K1405" t="str">
            <v>工程Ｂ種（見上）</v>
          </cell>
          <cell r="L1405">
            <v>0</v>
          </cell>
          <cell r="M1405" t="str">
            <v>460+1,450</v>
          </cell>
          <cell r="N1405">
            <v>0</v>
          </cell>
          <cell r="O1405" t="str">
            <v>460+1,450</v>
          </cell>
          <cell r="P1405">
            <v>0</v>
          </cell>
          <cell r="Q1405" t="str">
            <v>460+1,450</v>
          </cell>
          <cell r="R1405">
            <v>0</v>
          </cell>
          <cell r="S1405" t="str">
            <v>460+1,450</v>
          </cell>
          <cell r="T1405">
            <v>0</v>
          </cell>
          <cell r="U1405" t="str">
            <v>460+1,450</v>
          </cell>
          <cell r="V1405" t="str">
            <v>460+1,450</v>
          </cell>
          <cell r="W1405" t="str">
            <v>460+1,450</v>
          </cell>
          <cell r="Y1405" t="str">
            <v>460+1,450</v>
          </cell>
        </row>
        <row r="1406">
          <cell r="G1406" t="str">
            <v>ｴﾏﾙｼﾞｮﾝﾍﾟｲﾝﾄ塗り</v>
          </cell>
          <cell r="H1406" t="str">
            <v>素地共</v>
          </cell>
          <cell r="I1406" t="str">
            <v>素地共</v>
          </cell>
          <cell r="J1406" t="str">
            <v>内部集計より</v>
          </cell>
          <cell r="K1406" t="str">
            <v>ｼｯｸﾊｳｽ対応型</v>
          </cell>
          <cell r="L1406">
            <v>1140</v>
          </cell>
          <cell r="M1406" t="str">
            <v>㎡</v>
          </cell>
          <cell r="N1406">
            <v>1910</v>
          </cell>
          <cell r="O1406">
            <v>2177400</v>
          </cell>
          <cell r="P1406" t="str">
            <v>県営繕Ｐ128+見積単価</v>
          </cell>
          <cell r="Q1406">
            <v>1140</v>
          </cell>
          <cell r="R1406" t="str">
            <v>内部集計より</v>
          </cell>
          <cell r="S1406">
            <v>1139.5</v>
          </cell>
          <cell r="T1406">
            <v>1140</v>
          </cell>
          <cell r="U1406" t="str">
            <v>㎡</v>
          </cell>
          <cell r="V1406">
            <v>1910</v>
          </cell>
          <cell r="W1406">
            <v>2177400</v>
          </cell>
          <cell r="X1406" t="str">
            <v>県営繕Ｐ128+見積単価</v>
          </cell>
          <cell r="Y1406" t="str">
            <v>県営繕Ｐ128+見積単価</v>
          </cell>
          <cell r="Z1406">
            <v>2177400</v>
          </cell>
          <cell r="AA1406">
            <v>1140</v>
          </cell>
          <cell r="AB1406">
            <v>2177400</v>
          </cell>
          <cell r="AC1406">
            <v>0</v>
          </cell>
          <cell r="AD1406">
            <v>0</v>
          </cell>
        </row>
        <row r="1407">
          <cell r="G1407" t="str">
            <v>合成樹脂</v>
          </cell>
          <cell r="H1407" t="str">
            <v>ﾓﾙﾀﾙ面　工程Ｂ種(一般)</v>
          </cell>
          <cell r="I1407" t="str">
            <v>ﾓﾙﾀﾙ面　工程Ｂ種(一般)</v>
          </cell>
          <cell r="J1407" t="str">
            <v>50+1,450</v>
          </cell>
          <cell r="K1407">
            <v>0</v>
          </cell>
          <cell r="L1407" t="str">
            <v>50+1,450</v>
          </cell>
          <cell r="M1407">
            <v>0</v>
          </cell>
          <cell r="N1407" t="str">
            <v>50+1,450</v>
          </cell>
          <cell r="O1407">
            <v>0</v>
          </cell>
          <cell r="P1407" t="str">
            <v>50+1,450</v>
          </cell>
          <cell r="Q1407">
            <v>0</v>
          </cell>
          <cell r="R1407" t="str">
            <v>50+1,450</v>
          </cell>
          <cell r="S1407">
            <v>0</v>
          </cell>
          <cell r="T1407">
            <v>0</v>
          </cell>
          <cell r="U1407" t="str">
            <v>50+1,450</v>
          </cell>
          <cell r="V1407" t="str">
            <v>50+1,450</v>
          </cell>
          <cell r="Y1407" t="str">
            <v>50+1,450</v>
          </cell>
        </row>
        <row r="1408">
          <cell r="G1408" t="str">
            <v>ｴﾏﾙｼﾞｮﾝﾍﾟｲﾝﾄ塗り</v>
          </cell>
          <cell r="H1408" t="str">
            <v>素地付着物除去共</v>
          </cell>
          <cell r="I1408" t="str">
            <v>素地付着物除去共</v>
          </cell>
          <cell r="J1408">
            <v>14.7</v>
          </cell>
          <cell r="K1408">
            <v>14.7</v>
          </cell>
          <cell r="L1408" t="str">
            <v>㎡</v>
          </cell>
          <cell r="M1408">
            <v>1500</v>
          </cell>
          <cell r="N1408">
            <v>22050</v>
          </cell>
          <cell r="O1408" t="str">
            <v>県営繕Ｐ128+見積単価</v>
          </cell>
          <cell r="P1408">
            <v>14.7</v>
          </cell>
          <cell r="Q1408">
            <v>22050</v>
          </cell>
          <cell r="R1408" t="str">
            <v>内部集計より</v>
          </cell>
          <cell r="S1408">
            <v>14.7</v>
          </cell>
          <cell r="T1408">
            <v>14.7</v>
          </cell>
          <cell r="U1408" t="str">
            <v>㎡</v>
          </cell>
          <cell r="V1408">
            <v>1500</v>
          </cell>
          <cell r="W1408">
            <v>22050</v>
          </cell>
          <cell r="X1408" t="str">
            <v>県営繕Ｐ128+見積単価</v>
          </cell>
          <cell r="Y1408" t="str">
            <v>県営繕Ｐ128+見積単価</v>
          </cell>
          <cell r="Z1408">
            <v>22050</v>
          </cell>
          <cell r="AA1408">
            <v>14.7</v>
          </cell>
          <cell r="AB1408">
            <v>22050</v>
          </cell>
          <cell r="AC1408">
            <v>0</v>
          </cell>
          <cell r="AD1408">
            <v>0</v>
          </cell>
        </row>
        <row r="1409">
          <cell r="G1409" t="str">
            <v>合成樹脂</v>
          </cell>
          <cell r="H1409" t="str">
            <v>ｺﾝｸﾘｰﾄ面　工程Ｂ種(一般)</v>
          </cell>
          <cell r="I1409" t="str">
            <v>ｺﾝｸﾘｰﾄ面　工程Ｂ種(一般)</v>
          </cell>
          <cell r="J1409" t="str">
            <v>840+1,450</v>
          </cell>
          <cell r="K1409">
            <v>0</v>
          </cell>
          <cell r="L1409" t="str">
            <v>840+1,450</v>
          </cell>
          <cell r="M1409">
            <v>0</v>
          </cell>
          <cell r="N1409" t="str">
            <v>840+1,450</v>
          </cell>
          <cell r="O1409">
            <v>0</v>
          </cell>
          <cell r="P1409" t="str">
            <v>840+1,450</v>
          </cell>
          <cell r="Q1409">
            <v>0</v>
          </cell>
          <cell r="R1409" t="str">
            <v>840+1,450</v>
          </cell>
          <cell r="S1409">
            <v>0</v>
          </cell>
          <cell r="T1409">
            <v>0</v>
          </cell>
          <cell r="U1409" t="str">
            <v>840+1,450</v>
          </cell>
          <cell r="V1409" t="str">
            <v>840+1,450</v>
          </cell>
          <cell r="Y1409" t="str">
            <v>840+1,450</v>
          </cell>
        </row>
        <row r="1410">
          <cell r="G1410" t="str">
            <v>ｴﾏﾙｼﾞｮﾝﾍﾟｲﾝﾄ塗り</v>
          </cell>
          <cell r="H1410" t="str">
            <v>素地共</v>
          </cell>
          <cell r="I1410" t="str">
            <v>素地共</v>
          </cell>
          <cell r="J1410" t="str">
            <v>内部集計より</v>
          </cell>
          <cell r="K1410" t="str">
            <v>ｼｯｸﾊｳｽ対応型</v>
          </cell>
          <cell r="L1410">
            <v>101</v>
          </cell>
          <cell r="M1410" t="str">
            <v>㎡</v>
          </cell>
          <cell r="N1410">
            <v>2290</v>
          </cell>
          <cell r="O1410">
            <v>231290</v>
          </cell>
          <cell r="P1410" t="str">
            <v>県営繕Ｐ128+見積単価</v>
          </cell>
          <cell r="Q1410">
            <v>101</v>
          </cell>
          <cell r="R1410" t="str">
            <v>内部集計より</v>
          </cell>
          <cell r="S1410">
            <v>101.03</v>
          </cell>
          <cell r="T1410">
            <v>101</v>
          </cell>
          <cell r="U1410" t="str">
            <v>㎡</v>
          </cell>
          <cell r="V1410">
            <v>2290</v>
          </cell>
          <cell r="W1410">
            <v>231290</v>
          </cell>
          <cell r="X1410" t="str">
            <v>県営繕Ｐ128+見積単価</v>
          </cell>
          <cell r="Y1410" t="str">
            <v>県営繕Ｐ128+見積単価</v>
          </cell>
          <cell r="Z1410">
            <v>231290</v>
          </cell>
          <cell r="AA1410">
            <v>101</v>
          </cell>
          <cell r="AB1410">
            <v>231290</v>
          </cell>
          <cell r="AC1410">
            <v>0</v>
          </cell>
          <cell r="AD1410">
            <v>0</v>
          </cell>
        </row>
        <row r="1411">
          <cell r="G1411" t="str">
            <v>合成樹脂</v>
          </cell>
          <cell r="H1411" t="str">
            <v>ｹｲｶﾙ板面　工程Ｂ種(見上)</v>
          </cell>
          <cell r="I1411" t="str">
            <v>ｹｲｶﾙ板面　工程Ｂ種(見上)</v>
          </cell>
          <cell r="J1411" t="str">
            <v>470+1,450</v>
          </cell>
          <cell r="K1411">
            <v>0</v>
          </cell>
          <cell r="L1411" t="str">
            <v>470+1,450</v>
          </cell>
          <cell r="M1411">
            <v>0</v>
          </cell>
          <cell r="N1411" t="str">
            <v>470+1,450</v>
          </cell>
          <cell r="O1411">
            <v>0</v>
          </cell>
          <cell r="P1411" t="str">
            <v>470+1,450</v>
          </cell>
          <cell r="Q1411">
            <v>0</v>
          </cell>
          <cell r="R1411" t="str">
            <v>470+1,450</v>
          </cell>
          <cell r="S1411">
            <v>0</v>
          </cell>
          <cell r="T1411">
            <v>0</v>
          </cell>
          <cell r="U1411" t="str">
            <v>470+1,450</v>
          </cell>
          <cell r="V1411" t="str">
            <v>470+1,450</v>
          </cell>
          <cell r="Y1411" t="str">
            <v>470+1,450</v>
          </cell>
        </row>
        <row r="1412">
          <cell r="G1412" t="str">
            <v>ｴﾏﾙｼﾞｮﾝﾍﾟｲﾝﾄ塗り</v>
          </cell>
          <cell r="H1412" t="str">
            <v>素地B種共</v>
          </cell>
          <cell r="I1412" t="str">
            <v>素地B種共</v>
          </cell>
          <cell r="J1412" t="str">
            <v>内部集計より</v>
          </cell>
          <cell r="K1412" t="str">
            <v>ｼｯｸﾊｳｽ対応型</v>
          </cell>
          <cell r="L1412">
            <v>161</v>
          </cell>
          <cell r="M1412" t="str">
            <v>㎡</v>
          </cell>
          <cell r="N1412">
            <v>1920</v>
          </cell>
          <cell r="O1412">
            <v>309120</v>
          </cell>
          <cell r="P1412" t="str">
            <v>県営繕Ｐ128+見積単価</v>
          </cell>
          <cell r="Q1412">
            <v>161</v>
          </cell>
          <cell r="R1412" t="str">
            <v>内部集計より</v>
          </cell>
          <cell r="S1412">
            <v>161.38999999999999</v>
          </cell>
          <cell r="T1412">
            <v>161</v>
          </cell>
          <cell r="U1412" t="str">
            <v>㎡</v>
          </cell>
          <cell r="V1412">
            <v>1920</v>
          </cell>
          <cell r="W1412">
            <v>309120</v>
          </cell>
          <cell r="X1412" t="str">
            <v>県営繕Ｐ128+見積単価</v>
          </cell>
          <cell r="Y1412" t="str">
            <v>県営繕Ｐ128+見積単価</v>
          </cell>
          <cell r="Z1412">
            <v>309120</v>
          </cell>
          <cell r="AA1412">
            <v>161</v>
          </cell>
          <cell r="AB1412">
            <v>309120</v>
          </cell>
          <cell r="AC1412">
            <v>0</v>
          </cell>
          <cell r="AD1412">
            <v>0</v>
          </cell>
        </row>
        <row r="1413">
          <cell r="I1413" t="str">
            <v>木部　</v>
          </cell>
          <cell r="J1413" t="str">
            <v>工程Ｂ種</v>
          </cell>
          <cell r="K1413" t="str">
            <v>工程Ｂ種</v>
          </cell>
          <cell r="L1413" t="str">
            <v>120+1,760</v>
          </cell>
          <cell r="M1413">
            <v>0</v>
          </cell>
          <cell r="N1413" t="str">
            <v>120+1,760</v>
          </cell>
          <cell r="O1413">
            <v>0</v>
          </cell>
          <cell r="P1413" t="str">
            <v>120+1,760</v>
          </cell>
          <cell r="Q1413">
            <v>0</v>
          </cell>
          <cell r="R1413" t="str">
            <v>120+1,760</v>
          </cell>
          <cell r="S1413">
            <v>0</v>
          </cell>
          <cell r="T1413">
            <v>0</v>
          </cell>
          <cell r="U1413" t="str">
            <v>120+1,760</v>
          </cell>
          <cell r="V1413" t="str">
            <v>120+1,760</v>
          </cell>
          <cell r="W1413" t="str">
            <v>120+1,760</v>
          </cell>
          <cell r="Y1413" t="str">
            <v>120+1,760</v>
          </cell>
        </row>
        <row r="1414">
          <cell r="G1414" t="str">
            <v>ｸﾘﾔﾗｯｶｰ塗り</v>
          </cell>
          <cell r="H1414" t="str">
            <v>素地B種共</v>
          </cell>
          <cell r="I1414" t="str">
            <v>素地B種共</v>
          </cell>
          <cell r="J1414" t="str">
            <v>建具集計より</v>
          </cell>
          <cell r="K1414" t="str">
            <v>ｼｯｸﾊｳｽ対応型</v>
          </cell>
          <cell r="L1414">
            <v>1549</v>
          </cell>
          <cell r="M1414" t="str">
            <v>㎡</v>
          </cell>
          <cell r="N1414">
            <v>1880</v>
          </cell>
          <cell r="O1414">
            <v>2912120</v>
          </cell>
          <cell r="P1414" t="str">
            <v>県営繕</v>
          </cell>
          <cell r="Q1414" t="str">
            <v>Ｐ-127+131</v>
          </cell>
          <cell r="R1414" t="str">
            <v>建具集計より</v>
          </cell>
          <cell r="S1414">
            <v>1548.98</v>
          </cell>
          <cell r="T1414">
            <v>1549</v>
          </cell>
          <cell r="U1414" t="str">
            <v>㎡</v>
          </cell>
          <cell r="V1414">
            <v>1880</v>
          </cell>
          <cell r="W1414">
            <v>2912120</v>
          </cell>
          <cell r="X1414" t="str">
            <v>県営繕</v>
          </cell>
          <cell r="Y1414" t="str">
            <v>県営繕</v>
          </cell>
          <cell r="Z1414" t="str">
            <v>Ｐ-127+131</v>
          </cell>
          <cell r="AA1414">
            <v>1549</v>
          </cell>
          <cell r="AB1414">
            <v>2912120</v>
          </cell>
          <cell r="AC1414">
            <v>0</v>
          </cell>
          <cell r="AD1414">
            <v>0</v>
          </cell>
        </row>
        <row r="1415">
          <cell r="G1415" t="str">
            <v>合成樹脂</v>
          </cell>
          <cell r="H1415" t="str">
            <v>ﾒｯｷ面(鋼建)　塗料1種(屋内)</v>
          </cell>
          <cell r="I1415" t="str">
            <v>ﾒｯｷ面(鋼建)　塗料1種(屋内)</v>
          </cell>
          <cell r="J1415" t="str">
            <v>600+1,010</v>
          </cell>
          <cell r="K1415">
            <v>0</v>
          </cell>
          <cell r="L1415" t="str">
            <v>600+1,010</v>
          </cell>
          <cell r="M1415">
            <v>0</v>
          </cell>
          <cell r="N1415" t="str">
            <v>600+1,010</v>
          </cell>
          <cell r="O1415">
            <v>0</v>
          </cell>
          <cell r="P1415" t="str">
            <v>600+1,010</v>
          </cell>
          <cell r="Q1415">
            <v>0</v>
          </cell>
          <cell r="R1415" t="str">
            <v>600+1,010</v>
          </cell>
          <cell r="S1415">
            <v>0</v>
          </cell>
          <cell r="T1415">
            <v>0</v>
          </cell>
          <cell r="U1415" t="str">
            <v>600+1,010</v>
          </cell>
          <cell r="V1415" t="str">
            <v>600+1,010</v>
          </cell>
          <cell r="Y1415" t="str">
            <v>600+1,010</v>
          </cell>
        </row>
        <row r="1416">
          <cell r="G1416" t="str">
            <v>調合ﾍﾟｲﾝﾄ塗り</v>
          </cell>
          <cell r="H1416" t="str">
            <v>錆止A種共</v>
          </cell>
          <cell r="I1416" t="str">
            <v>錆止A種共</v>
          </cell>
          <cell r="J1416" t="str">
            <v>建具集計より</v>
          </cell>
          <cell r="K1416" t="str">
            <v>ｼｯｸﾊｳｽ対応型</v>
          </cell>
          <cell r="L1416">
            <v>513</v>
          </cell>
          <cell r="M1416" t="str">
            <v>㎡</v>
          </cell>
          <cell r="N1416">
            <v>1610</v>
          </cell>
          <cell r="O1416">
            <v>825930</v>
          </cell>
          <cell r="P1416" t="str">
            <v>県営繕</v>
          </cell>
          <cell r="Q1416" t="str">
            <v>Ｐ-130+131</v>
          </cell>
          <cell r="R1416" t="str">
            <v>建具集計より</v>
          </cell>
          <cell r="S1416">
            <v>512.95000000000005</v>
          </cell>
          <cell r="T1416">
            <v>513</v>
          </cell>
          <cell r="U1416" t="str">
            <v>㎡</v>
          </cell>
          <cell r="V1416">
            <v>1610</v>
          </cell>
          <cell r="W1416">
            <v>825930</v>
          </cell>
          <cell r="X1416" t="str">
            <v>県営繕</v>
          </cell>
          <cell r="Y1416" t="str">
            <v>県営繕</v>
          </cell>
          <cell r="Z1416" t="str">
            <v>Ｐ-130+131</v>
          </cell>
          <cell r="AA1416">
            <v>513</v>
          </cell>
          <cell r="AB1416">
            <v>825930</v>
          </cell>
          <cell r="AC1416">
            <v>0</v>
          </cell>
          <cell r="AD1416">
            <v>0</v>
          </cell>
        </row>
        <row r="1417">
          <cell r="T1417">
            <v>0</v>
          </cell>
        </row>
        <row r="1418">
          <cell r="G1418" t="str">
            <v>（外部）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</row>
        <row r="1419">
          <cell r="T1419">
            <v>0</v>
          </cell>
        </row>
        <row r="1420">
          <cell r="G1420" t="str">
            <v>ｶﾗｰｸﾘﾔｰ</v>
          </cell>
          <cell r="H1420" t="str">
            <v>ｺﾝｸﾘｰﾄ面</v>
          </cell>
          <cell r="I1420" t="str">
            <v>ｺﾝｸﾘｰﾄ面</v>
          </cell>
          <cell r="J1420" t="str">
            <v>外部集計より</v>
          </cell>
          <cell r="K1420" t="str">
            <v>水性ﾌｯｿ系浸透性</v>
          </cell>
          <cell r="L1420">
            <v>5928</v>
          </cell>
          <cell r="M1420" t="str">
            <v>㎡</v>
          </cell>
          <cell r="N1420">
            <v>1600</v>
          </cell>
          <cell r="O1420">
            <v>9484800</v>
          </cell>
          <cell r="P1420" t="str">
            <v>見積単価</v>
          </cell>
          <cell r="Q1420">
            <v>5928</v>
          </cell>
          <cell r="R1420" t="str">
            <v>外部集計より</v>
          </cell>
          <cell r="S1420">
            <v>5928</v>
          </cell>
          <cell r="T1420">
            <v>5928</v>
          </cell>
          <cell r="U1420" t="str">
            <v>㎡</v>
          </cell>
          <cell r="V1420">
            <v>1600</v>
          </cell>
          <cell r="W1420">
            <v>9484800</v>
          </cell>
          <cell r="X1420" t="str">
            <v>見積単価</v>
          </cell>
          <cell r="Y1420" t="str">
            <v>見積単価</v>
          </cell>
          <cell r="Z1420">
            <v>9484800</v>
          </cell>
          <cell r="AA1420">
            <v>5928</v>
          </cell>
          <cell r="AB1420">
            <v>9484800</v>
          </cell>
          <cell r="AC1420">
            <v>0</v>
          </cell>
          <cell r="AD1420">
            <v>0</v>
          </cell>
        </row>
        <row r="1421">
          <cell r="T1421">
            <v>0</v>
          </cell>
        </row>
        <row r="1422">
          <cell r="S1422">
            <v>0</v>
          </cell>
          <cell r="T1422">
            <v>0</v>
          </cell>
        </row>
        <row r="1423">
          <cell r="T1423">
            <v>0</v>
          </cell>
        </row>
        <row r="1424">
          <cell r="S1424">
            <v>0</v>
          </cell>
          <cell r="T1424">
            <v>0</v>
          </cell>
        </row>
        <row r="1425">
          <cell r="T1425">
            <v>0</v>
          </cell>
        </row>
        <row r="1426">
          <cell r="S1426">
            <v>0</v>
          </cell>
          <cell r="T1426">
            <v>0</v>
          </cell>
        </row>
        <row r="1427">
          <cell r="T1427">
            <v>0</v>
          </cell>
        </row>
        <row r="1428">
          <cell r="S1428">
            <v>0</v>
          </cell>
          <cell r="T1428">
            <v>0</v>
          </cell>
        </row>
        <row r="1429">
          <cell r="T1429">
            <v>0</v>
          </cell>
        </row>
        <row r="1430">
          <cell r="S1430">
            <v>0</v>
          </cell>
          <cell r="T1430">
            <v>0</v>
          </cell>
        </row>
        <row r="1431">
          <cell r="T1431">
            <v>0</v>
          </cell>
        </row>
        <row r="1432">
          <cell r="S1432">
            <v>0</v>
          </cell>
          <cell r="T1432">
            <v>0</v>
          </cell>
        </row>
        <row r="1433">
          <cell r="T1433">
            <v>0</v>
          </cell>
        </row>
        <row r="1434">
          <cell r="S1434">
            <v>0</v>
          </cell>
          <cell r="T1434">
            <v>0</v>
          </cell>
        </row>
        <row r="1436">
          <cell r="G1436" t="str">
            <v>小 計</v>
          </cell>
          <cell r="H1436">
            <v>16520430</v>
          </cell>
          <cell r="I1436">
            <v>16520430</v>
          </cell>
          <cell r="J1436">
            <v>0</v>
          </cell>
          <cell r="K1436">
            <v>16520430</v>
          </cell>
          <cell r="L1436">
            <v>16520430</v>
          </cell>
          <cell r="M1436">
            <v>0</v>
          </cell>
          <cell r="N1436">
            <v>16520430</v>
          </cell>
          <cell r="O1436">
            <v>16520430</v>
          </cell>
          <cell r="P1436">
            <v>0</v>
          </cell>
          <cell r="Q1436">
            <v>16520430</v>
          </cell>
          <cell r="R1436">
            <v>16520430</v>
          </cell>
          <cell r="S1436">
            <v>0</v>
          </cell>
          <cell r="T1436">
            <v>16520430</v>
          </cell>
          <cell r="U1436">
            <v>16520430</v>
          </cell>
          <cell r="V1436">
            <v>0</v>
          </cell>
          <cell r="W1436">
            <v>16520430</v>
          </cell>
          <cell r="X1436">
            <v>16520430</v>
          </cell>
          <cell r="Y1436">
            <v>0</v>
          </cell>
          <cell r="Z1436">
            <v>16520430</v>
          </cell>
          <cell r="AA1436">
            <v>0</v>
          </cell>
          <cell r="AB1436">
            <v>16520430</v>
          </cell>
          <cell r="AC1436">
            <v>0</v>
          </cell>
          <cell r="AD1436">
            <v>0</v>
          </cell>
        </row>
        <row r="1437">
          <cell r="AE1437" t="str">
            <v>那覇市教育委員会</v>
          </cell>
          <cell r="AF1437" t="str">
            <v>頁37</v>
          </cell>
        </row>
        <row r="1438">
          <cell r="P1438">
            <v>17</v>
          </cell>
          <cell r="Q1438" t="str">
            <v>数　量　集　計　表</v>
          </cell>
          <cell r="R1438" t="str">
            <v>数　量　集　計　表</v>
          </cell>
          <cell r="S1438" t="str">
            <v xml:space="preserve"> 訳</v>
          </cell>
          <cell r="T1438" t="str">
            <v>内</v>
          </cell>
          <cell r="U1438" t="str">
            <v>頁38</v>
          </cell>
          <cell r="V1438" t="str">
            <v xml:space="preserve"> 訳</v>
          </cell>
          <cell r="W1438" t="str">
            <v>書</v>
          </cell>
          <cell r="X1438" t="str">
            <v>頁38</v>
          </cell>
          <cell r="Y1438" t="str">
            <v>頁38</v>
          </cell>
          <cell r="Z1438" t="str">
            <v>頁38</v>
          </cell>
          <cell r="AA1438" t="str">
            <v>頁38</v>
          </cell>
          <cell r="AB1438" t="str">
            <v>頁38</v>
          </cell>
          <cell r="AC1438" t="str">
            <v>頁38</v>
          </cell>
          <cell r="AD1438" t="str">
            <v>頁38</v>
          </cell>
          <cell r="AF1438" t="str">
            <v>頁38</v>
          </cell>
        </row>
        <row r="1440">
          <cell r="T1440">
            <v>0</v>
          </cell>
          <cell r="U1440" t="str">
            <v>宇栄原小学校（1工区建築）</v>
          </cell>
          <cell r="V1440" t="str">
            <v>P-32/42</v>
          </cell>
          <cell r="W1440" t="str">
            <v>宇栄原小学校（1工区建築）</v>
          </cell>
          <cell r="X1440" t="str">
            <v>P-32/42</v>
          </cell>
          <cell r="Y1440" t="str">
            <v>宇栄原小学校（1工区建築）</v>
          </cell>
          <cell r="Z1440" t="str">
            <v>P-32/42</v>
          </cell>
          <cell r="AA1440" t="str">
            <v>宇栄原小学校（1工区建築）</v>
          </cell>
          <cell r="AB1440" t="str">
            <v>P-32/42</v>
          </cell>
          <cell r="AC1440" t="str">
            <v>宇栄原小学校（1工区建築）</v>
          </cell>
          <cell r="AD1440" t="str">
            <v>P-32/42</v>
          </cell>
          <cell r="AE1440" t="str">
            <v>P-32/42</v>
          </cell>
        </row>
        <row r="1442">
          <cell r="G1442" t="str">
            <v>　　　　　　　　　　工　事　別</v>
          </cell>
          <cell r="H1442" t="str">
            <v>計</v>
          </cell>
          <cell r="I1442" t="str">
            <v>　実　施　工　事　費</v>
          </cell>
          <cell r="J1442" t="str">
            <v>　　 対 象 経 費</v>
          </cell>
          <cell r="K1442" t="str">
            <v>　　対 象 外 経 費</v>
          </cell>
          <cell r="L1442" t="str">
            <v>計</v>
          </cell>
          <cell r="M1442" t="str">
            <v>　実　施　工　事　費</v>
          </cell>
          <cell r="N1442" t="str">
            <v>　　 対 象 経 費</v>
          </cell>
          <cell r="O1442" t="str">
            <v>　　対 象 外 経 費</v>
          </cell>
          <cell r="P1442" t="str">
            <v>計</v>
          </cell>
          <cell r="Q1442" t="str">
            <v>　実　施　工　事　費</v>
          </cell>
          <cell r="R1442" t="str">
            <v>　　 対 象 経 費</v>
          </cell>
          <cell r="S1442" t="str">
            <v>計</v>
          </cell>
          <cell r="T1442" t="str">
            <v>　実　施　工　事　費</v>
          </cell>
          <cell r="U1442" t="str">
            <v>　　 対 象 経 費</v>
          </cell>
          <cell r="V1442" t="str">
            <v>　実　施　工　事　費</v>
          </cell>
          <cell r="W1442" t="str">
            <v>　　 対 象 経 費</v>
          </cell>
          <cell r="X1442" t="str">
            <v>　　対 象 外 経 費</v>
          </cell>
          <cell r="Y1442" t="str">
            <v>　　 対 象 経 費</v>
          </cell>
          <cell r="Z1442" t="str">
            <v>　　対 象 外 経 費</v>
          </cell>
          <cell r="AA1442" t="str">
            <v>　　 対 象 経 費</v>
          </cell>
          <cell r="AB1442" t="str">
            <v>　　対 象 外 経 費</v>
          </cell>
          <cell r="AC1442" t="str">
            <v>　　対 象 外 経 費</v>
          </cell>
        </row>
        <row r="1444">
          <cell r="E1444" t="str">
            <v>No</v>
          </cell>
          <cell r="F1444" t="str">
            <v>名 称</v>
          </cell>
          <cell r="G1444" t="str">
            <v>名 称</v>
          </cell>
          <cell r="H1444" t="str">
            <v>頁</v>
          </cell>
          <cell r="I1444" t="str">
            <v>参　照</v>
          </cell>
          <cell r="J1444" t="str">
            <v>計算値</v>
          </cell>
          <cell r="K1444" t="str">
            <v xml:space="preserve"> 　規 格</v>
          </cell>
          <cell r="L1444" t="str">
            <v>単 位</v>
          </cell>
          <cell r="M1444" t="str">
            <v>単 価</v>
          </cell>
          <cell r="N1444" t="str">
            <v>金 額</v>
          </cell>
          <cell r="O1444" t="str">
            <v xml:space="preserve">   　 備 考</v>
          </cell>
          <cell r="P1444" t="str">
            <v>頁</v>
          </cell>
          <cell r="Q1444" t="str">
            <v>金 額</v>
          </cell>
          <cell r="R1444" t="str">
            <v>参　照</v>
          </cell>
          <cell r="S1444" t="str">
            <v>計算値</v>
          </cell>
          <cell r="T1444" t="str">
            <v>数 量</v>
          </cell>
          <cell r="U1444" t="str">
            <v>単 位</v>
          </cell>
          <cell r="V1444" t="str">
            <v>単 価</v>
          </cell>
          <cell r="W1444" t="str">
            <v>金 額</v>
          </cell>
          <cell r="X1444" t="str">
            <v xml:space="preserve">   　 備 考</v>
          </cell>
          <cell r="Y1444" t="str">
            <v xml:space="preserve">   　 備 考</v>
          </cell>
          <cell r="Z1444" t="str">
            <v>金 額</v>
          </cell>
          <cell r="AA1444" t="str">
            <v>数 量</v>
          </cell>
          <cell r="AB1444" t="str">
            <v>金 額</v>
          </cell>
          <cell r="AC1444" t="str">
            <v>数 量</v>
          </cell>
          <cell r="AD1444" t="str">
            <v>金 額</v>
          </cell>
          <cell r="AE1444" t="str">
            <v>内外装工事の計</v>
          </cell>
          <cell r="AF1444" t="str">
            <v>内外装工事の計</v>
          </cell>
        </row>
        <row r="1445">
          <cell r="AF1445" t="str">
            <v>↓↓↓</v>
          </cell>
        </row>
        <row r="1446">
          <cell r="E1446">
            <v>17</v>
          </cell>
          <cell r="F1446" t="str">
            <v>内外装工事</v>
          </cell>
          <cell r="G1446" t="str">
            <v>内外装工事</v>
          </cell>
          <cell r="H1446">
            <v>49958447</v>
          </cell>
          <cell r="I1446">
            <v>0</v>
          </cell>
          <cell r="J1446">
            <v>49958447</v>
          </cell>
          <cell r="K1446">
            <v>49958447</v>
          </cell>
          <cell r="L1446">
            <v>0</v>
          </cell>
          <cell r="M1446">
            <v>49958447</v>
          </cell>
          <cell r="N1446">
            <v>49958447</v>
          </cell>
          <cell r="O1446">
            <v>0</v>
          </cell>
          <cell r="P1446">
            <v>49958447</v>
          </cell>
          <cell r="Q1446">
            <v>49958447</v>
          </cell>
          <cell r="R1446">
            <v>0</v>
          </cell>
          <cell r="S1446">
            <v>49958447</v>
          </cell>
          <cell r="T1446">
            <v>49958447</v>
          </cell>
          <cell r="U1446">
            <v>0</v>
          </cell>
          <cell r="V1446">
            <v>49958447</v>
          </cell>
          <cell r="W1446">
            <v>49958447</v>
          </cell>
          <cell r="X1446">
            <v>0</v>
          </cell>
          <cell r="Y1446">
            <v>49958447</v>
          </cell>
          <cell r="Z1446">
            <v>49958447</v>
          </cell>
          <cell r="AA1446">
            <v>0</v>
          </cell>
          <cell r="AB1446">
            <v>49958447</v>
          </cell>
          <cell r="AC1446">
            <v>49958447</v>
          </cell>
          <cell r="AD1446">
            <v>0</v>
          </cell>
          <cell r="AF1446">
            <v>49958447</v>
          </cell>
          <cell r="AG1446">
            <v>49958447</v>
          </cell>
          <cell r="AH1446">
            <v>0</v>
          </cell>
        </row>
        <row r="1447">
          <cell r="T1447">
            <v>0</v>
          </cell>
        </row>
        <row r="1448">
          <cell r="E1448">
            <v>1</v>
          </cell>
          <cell r="F1448" t="str">
            <v>(内部)</v>
          </cell>
          <cell r="G1448" t="str">
            <v>(内部)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</row>
        <row r="1449">
          <cell r="I1449" t="str">
            <v>無地</v>
          </cell>
          <cell r="J1449" t="str">
            <v>厚2.5</v>
          </cell>
          <cell r="K1449" t="str">
            <v>一般床</v>
          </cell>
          <cell r="L1449">
            <v>0</v>
          </cell>
          <cell r="M1449" t="str">
            <v>一般床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</row>
        <row r="1450">
          <cell r="G1450" t="str">
            <v>ﾋﾞﾆﾙ床ｼｰﾄ</v>
          </cell>
          <cell r="H1450" t="str">
            <v>突付け</v>
          </cell>
          <cell r="I1450" t="str">
            <v>突付け</v>
          </cell>
          <cell r="J1450">
            <v>113.45</v>
          </cell>
          <cell r="K1450">
            <v>113</v>
          </cell>
          <cell r="L1450" t="str">
            <v>㎡</v>
          </cell>
          <cell r="M1450">
            <v>2850</v>
          </cell>
          <cell r="N1450">
            <v>322050</v>
          </cell>
          <cell r="O1450" t="str">
            <v>県営繕</v>
          </cell>
          <cell r="P1450" t="str">
            <v>Ｐ-138</v>
          </cell>
          <cell r="Q1450">
            <v>113</v>
          </cell>
          <cell r="R1450" t="str">
            <v>内部集計より</v>
          </cell>
          <cell r="S1450">
            <v>113.45</v>
          </cell>
          <cell r="T1450">
            <v>113</v>
          </cell>
          <cell r="U1450" t="str">
            <v>㎡</v>
          </cell>
          <cell r="V1450">
            <v>2850</v>
          </cell>
          <cell r="W1450">
            <v>322050</v>
          </cell>
          <cell r="X1450" t="str">
            <v>県営繕</v>
          </cell>
          <cell r="Y1450" t="str">
            <v>県営繕</v>
          </cell>
          <cell r="Z1450" t="str">
            <v>Ｐ-138</v>
          </cell>
          <cell r="AA1450">
            <v>113</v>
          </cell>
          <cell r="AB1450">
            <v>322050</v>
          </cell>
          <cell r="AC1450">
            <v>0</v>
          </cell>
          <cell r="AD1450">
            <v>0</v>
          </cell>
        </row>
        <row r="1451">
          <cell r="I1451" t="str">
            <v>無地</v>
          </cell>
          <cell r="J1451" t="str">
            <v>厚2.5</v>
          </cell>
          <cell r="K1451" t="str">
            <v>多湿部</v>
          </cell>
          <cell r="L1451">
            <v>0</v>
          </cell>
          <cell r="M1451" t="str">
            <v>多湿部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</row>
        <row r="1452">
          <cell r="G1452" t="str">
            <v>ﾋﾞﾆﾙ床ｼｰﾄ</v>
          </cell>
          <cell r="H1452" t="str">
            <v>突付け</v>
          </cell>
          <cell r="I1452" t="str">
            <v>突付け</v>
          </cell>
          <cell r="J1452">
            <v>55.63</v>
          </cell>
          <cell r="K1452">
            <v>55.6</v>
          </cell>
          <cell r="L1452" t="str">
            <v>㎡</v>
          </cell>
          <cell r="M1452">
            <v>3010</v>
          </cell>
          <cell r="N1452">
            <v>167356</v>
          </cell>
          <cell r="O1452" t="str">
            <v>県営繕</v>
          </cell>
          <cell r="P1452" t="str">
            <v>Ｐ-138</v>
          </cell>
          <cell r="Q1452">
            <v>55.6</v>
          </cell>
          <cell r="R1452" t="str">
            <v>内部集計より</v>
          </cell>
          <cell r="S1452">
            <v>55.63</v>
          </cell>
          <cell r="T1452">
            <v>55.6</v>
          </cell>
          <cell r="U1452" t="str">
            <v>㎡</v>
          </cell>
          <cell r="V1452">
            <v>3010</v>
          </cell>
          <cell r="W1452">
            <v>167356</v>
          </cell>
          <cell r="X1452" t="str">
            <v>県営繕</v>
          </cell>
          <cell r="Y1452" t="str">
            <v>県営繕</v>
          </cell>
          <cell r="Z1452" t="str">
            <v>Ｐ-138</v>
          </cell>
          <cell r="AA1452">
            <v>55.6</v>
          </cell>
          <cell r="AB1452">
            <v>167356</v>
          </cell>
          <cell r="AC1452">
            <v>0</v>
          </cell>
          <cell r="AD1452">
            <v>0</v>
          </cell>
        </row>
        <row r="1453">
          <cell r="T1453">
            <v>0</v>
          </cell>
        </row>
        <row r="1454">
          <cell r="G1454" t="str">
            <v>ﾋﾞﾆﾙ幅木張り</v>
          </cell>
          <cell r="H1454" t="str">
            <v>高さ75</v>
          </cell>
          <cell r="I1454" t="str">
            <v>高さ75</v>
          </cell>
          <cell r="J1454">
            <v>41.36</v>
          </cell>
          <cell r="K1454">
            <v>41.4</v>
          </cell>
          <cell r="L1454" t="str">
            <v>㎡</v>
          </cell>
          <cell r="M1454">
            <v>590</v>
          </cell>
          <cell r="N1454">
            <v>24426</v>
          </cell>
          <cell r="O1454" t="str">
            <v>県営繕</v>
          </cell>
          <cell r="P1454" t="str">
            <v>Ｐ-138</v>
          </cell>
          <cell r="Q1454">
            <v>41.4</v>
          </cell>
          <cell r="R1454" t="str">
            <v>内部集計より</v>
          </cell>
          <cell r="S1454">
            <v>41.36</v>
          </cell>
          <cell r="T1454">
            <v>41.4</v>
          </cell>
          <cell r="U1454" t="str">
            <v>㎡</v>
          </cell>
          <cell r="V1454">
            <v>590</v>
          </cell>
          <cell r="W1454">
            <v>24426</v>
          </cell>
          <cell r="X1454" t="str">
            <v>県営繕</v>
          </cell>
          <cell r="Y1454" t="str">
            <v>県営繕</v>
          </cell>
          <cell r="Z1454" t="str">
            <v>Ｐ-138</v>
          </cell>
          <cell r="AA1454">
            <v>41.4</v>
          </cell>
          <cell r="AB1454">
            <v>24426</v>
          </cell>
          <cell r="AC1454">
            <v>0</v>
          </cell>
          <cell r="AD1454">
            <v>0</v>
          </cell>
        </row>
        <row r="1455">
          <cell r="I1455" t="str">
            <v>一般床</v>
          </cell>
          <cell r="J1455" t="str">
            <v>なら</v>
          </cell>
          <cell r="K1455" t="str">
            <v>着色塗装共</v>
          </cell>
          <cell r="L1455" t="str">
            <v>着色塗装共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</row>
        <row r="1456">
          <cell r="G1456" t="str">
            <v>単層ﾌﾛｰﾘﾝｸﾞ直張り</v>
          </cell>
          <cell r="H1456" t="str">
            <v>厚15X幅75X定乱尺</v>
          </cell>
          <cell r="I1456" t="str">
            <v>厚15X幅75X定乱尺</v>
          </cell>
          <cell r="J1456">
            <v>2841.37</v>
          </cell>
          <cell r="K1456">
            <v>2841</v>
          </cell>
          <cell r="L1456" t="str">
            <v>㎡</v>
          </cell>
          <cell r="M1456">
            <v>8000</v>
          </cell>
          <cell r="N1456">
            <v>22728000</v>
          </cell>
          <cell r="O1456" t="str">
            <v>見積単価</v>
          </cell>
          <cell r="P1456">
            <v>2841</v>
          </cell>
          <cell r="Q1456">
            <v>22728000</v>
          </cell>
          <cell r="R1456" t="str">
            <v>内部集計より</v>
          </cell>
          <cell r="S1456">
            <v>2841.37</v>
          </cell>
          <cell r="T1456">
            <v>2841</v>
          </cell>
          <cell r="U1456" t="str">
            <v>㎡</v>
          </cell>
          <cell r="V1456">
            <v>8000</v>
          </cell>
          <cell r="W1456">
            <v>22728000</v>
          </cell>
          <cell r="X1456" t="str">
            <v>見積単価</v>
          </cell>
          <cell r="Y1456" t="str">
            <v>見積単価</v>
          </cell>
          <cell r="Z1456">
            <v>22728000</v>
          </cell>
          <cell r="AA1456">
            <v>2841</v>
          </cell>
          <cell r="AB1456">
            <v>22728000</v>
          </cell>
          <cell r="AC1456">
            <v>0</v>
          </cell>
          <cell r="AD1456">
            <v>0</v>
          </cell>
        </row>
        <row r="1457">
          <cell r="I1457" t="str">
            <v>階段床</v>
          </cell>
          <cell r="J1457" t="str">
            <v>なら</v>
          </cell>
          <cell r="K1457" t="str">
            <v>着色塗装共</v>
          </cell>
          <cell r="L1457" t="str">
            <v>着色塗装共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</row>
        <row r="1458">
          <cell r="G1458" t="str">
            <v>積層ﾌﾛｰﾘﾝｸﾞ直張り</v>
          </cell>
          <cell r="H1458" t="str">
            <v>厚30X幅75X定乱尺</v>
          </cell>
          <cell r="I1458" t="str">
            <v>厚30X幅75X定乱尺</v>
          </cell>
          <cell r="J1458">
            <v>71.16</v>
          </cell>
          <cell r="K1458">
            <v>71.2</v>
          </cell>
          <cell r="L1458" t="str">
            <v>㎡</v>
          </cell>
          <cell r="M1458">
            <v>23000</v>
          </cell>
          <cell r="N1458">
            <v>1637600</v>
          </cell>
          <cell r="O1458" t="str">
            <v>見積単価</v>
          </cell>
          <cell r="P1458">
            <v>71.2</v>
          </cell>
          <cell r="Q1458">
            <v>1637600</v>
          </cell>
          <cell r="R1458" t="str">
            <v>内部集計より</v>
          </cell>
          <cell r="S1458">
            <v>71.16</v>
          </cell>
          <cell r="T1458">
            <v>71.2</v>
          </cell>
          <cell r="U1458" t="str">
            <v>㎡</v>
          </cell>
          <cell r="V1458">
            <v>23000</v>
          </cell>
          <cell r="W1458">
            <v>1637600</v>
          </cell>
          <cell r="X1458" t="str">
            <v>見積単価</v>
          </cell>
          <cell r="Y1458" t="str">
            <v>見積単価</v>
          </cell>
          <cell r="Z1458">
            <v>1637600</v>
          </cell>
          <cell r="AA1458">
            <v>71.2</v>
          </cell>
          <cell r="AB1458">
            <v>1637600</v>
          </cell>
          <cell r="AC1458">
            <v>0</v>
          </cell>
          <cell r="AD1458">
            <v>0</v>
          </cell>
        </row>
        <row r="1459">
          <cell r="G1459" t="str">
            <v>(縁甲板)</v>
          </cell>
          <cell r="H1459" t="str">
            <v>B種</v>
          </cell>
          <cell r="I1459" t="str">
            <v>B種</v>
          </cell>
          <cell r="J1459" t="str">
            <v>下張有り</v>
          </cell>
          <cell r="K1459">
            <v>0</v>
          </cell>
          <cell r="L1459" t="str">
            <v>厚12</v>
          </cell>
          <cell r="M1459" t="str">
            <v>厚12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</row>
        <row r="1460">
          <cell r="G1460" t="str">
            <v>天然木化粧複合ﾌﾛｰﾘﾝｸﾞ</v>
          </cell>
          <cell r="H1460" t="str">
            <v>さくら</v>
          </cell>
          <cell r="I1460" t="str">
            <v>さくら</v>
          </cell>
          <cell r="J1460">
            <v>8.02</v>
          </cell>
          <cell r="K1460">
            <v>8</v>
          </cell>
          <cell r="L1460" t="str">
            <v>㎡</v>
          </cell>
          <cell r="M1460">
            <v>6990</v>
          </cell>
          <cell r="N1460">
            <v>55920</v>
          </cell>
          <cell r="O1460" t="str">
            <v>県営繕</v>
          </cell>
          <cell r="P1460" t="str">
            <v>Ｐ-141</v>
          </cell>
          <cell r="Q1460">
            <v>8</v>
          </cell>
          <cell r="R1460" t="str">
            <v>内部集計より</v>
          </cell>
          <cell r="S1460">
            <v>8.02</v>
          </cell>
          <cell r="T1460">
            <v>8</v>
          </cell>
          <cell r="U1460" t="str">
            <v>㎡</v>
          </cell>
          <cell r="V1460">
            <v>6990</v>
          </cell>
          <cell r="W1460">
            <v>55920</v>
          </cell>
          <cell r="X1460" t="str">
            <v>県営繕</v>
          </cell>
          <cell r="Y1460" t="str">
            <v>県営繕</v>
          </cell>
          <cell r="Z1460" t="str">
            <v>Ｐ-141</v>
          </cell>
          <cell r="AA1460">
            <v>8</v>
          </cell>
          <cell r="AB1460">
            <v>55920</v>
          </cell>
          <cell r="AC1460">
            <v>0</v>
          </cell>
          <cell r="AD1460">
            <v>0</v>
          </cell>
        </row>
        <row r="1461">
          <cell r="I1461" t="str">
            <v>共仕C種　畳表Ｃ2　柄ヘリ Ht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T1461">
            <v>0</v>
          </cell>
        </row>
        <row r="1462">
          <cell r="G1462" t="str">
            <v>畳敷き</v>
          </cell>
          <cell r="H1462" t="str">
            <v>畳床PS-C20</v>
          </cell>
          <cell r="I1462" t="str">
            <v>畳床PS-C20</v>
          </cell>
          <cell r="J1462" t="str">
            <v>内部集計より</v>
          </cell>
          <cell r="K1462">
            <v>39</v>
          </cell>
          <cell r="L1462" t="str">
            <v>1畳</v>
          </cell>
          <cell r="M1462" t="str">
            <v>枚</v>
          </cell>
          <cell r="N1462">
            <v>11500</v>
          </cell>
          <cell r="O1462">
            <v>448500</v>
          </cell>
          <cell r="P1462" t="str">
            <v>県営繕</v>
          </cell>
          <cell r="Q1462" t="str">
            <v>Ｐ-140</v>
          </cell>
          <cell r="R1462" t="str">
            <v>内部集計より</v>
          </cell>
          <cell r="S1462">
            <v>39</v>
          </cell>
          <cell r="T1462">
            <v>39</v>
          </cell>
          <cell r="U1462" t="str">
            <v>枚</v>
          </cell>
          <cell r="V1462">
            <v>11500</v>
          </cell>
          <cell r="W1462">
            <v>448500</v>
          </cell>
          <cell r="X1462" t="str">
            <v>県営繕</v>
          </cell>
          <cell r="Y1462" t="str">
            <v>県営繕</v>
          </cell>
          <cell r="Z1462" t="str">
            <v>Ｐ-140</v>
          </cell>
          <cell r="AA1462">
            <v>39</v>
          </cell>
          <cell r="AB1462">
            <v>448500</v>
          </cell>
          <cell r="AC1462">
            <v>0</v>
          </cell>
          <cell r="AD1462">
            <v>0</v>
          </cell>
        </row>
        <row r="1463">
          <cell r="I1463" t="str">
            <v>共仕C種　畳表Ｃ2　柄ヘリ Ht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T1463">
            <v>0</v>
          </cell>
        </row>
        <row r="1464">
          <cell r="G1464" t="str">
            <v>畳敷き</v>
          </cell>
          <cell r="H1464" t="str">
            <v>畳床PS-C20</v>
          </cell>
          <cell r="I1464" t="str">
            <v>畳床PS-C20</v>
          </cell>
          <cell r="J1464" t="str">
            <v>内部集計より</v>
          </cell>
          <cell r="K1464">
            <v>3</v>
          </cell>
          <cell r="L1464" t="str">
            <v>半畳</v>
          </cell>
          <cell r="M1464" t="str">
            <v>枚</v>
          </cell>
          <cell r="N1464">
            <v>7500</v>
          </cell>
          <cell r="O1464">
            <v>22500</v>
          </cell>
          <cell r="P1464" t="str">
            <v>県営繕</v>
          </cell>
          <cell r="Q1464" t="str">
            <v>Ｐ-140</v>
          </cell>
          <cell r="R1464" t="str">
            <v>内部集計より</v>
          </cell>
          <cell r="S1464">
            <v>3</v>
          </cell>
          <cell r="T1464">
            <v>3</v>
          </cell>
          <cell r="U1464" t="str">
            <v>枚</v>
          </cell>
          <cell r="V1464">
            <v>7500</v>
          </cell>
          <cell r="W1464">
            <v>22500</v>
          </cell>
          <cell r="X1464" t="str">
            <v>県営繕</v>
          </cell>
          <cell r="Y1464" t="str">
            <v>県営繕</v>
          </cell>
          <cell r="Z1464" t="str">
            <v>Ｐ-140</v>
          </cell>
          <cell r="AA1464">
            <v>3</v>
          </cell>
          <cell r="AB1464">
            <v>22500</v>
          </cell>
          <cell r="AC1464">
            <v>0</v>
          </cell>
          <cell r="AD1464">
            <v>0</v>
          </cell>
        </row>
        <row r="1465">
          <cell r="G1465" t="str">
            <v>壁</v>
          </cell>
          <cell r="H1465" t="str">
            <v>厚12.5</v>
          </cell>
          <cell r="I1465" t="str">
            <v>厚12.5</v>
          </cell>
          <cell r="J1465" t="str">
            <v>不燃</v>
          </cell>
          <cell r="K1465">
            <v>0</v>
          </cell>
          <cell r="L1465" t="str">
            <v>継目処理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</row>
        <row r="1466">
          <cell r="G1466" t="str">
            <v>せっこうﾎﾞｰﾄﾞ張り</v>
          </cell>
          <cell r="H1466" t="str">
            <v>鋼製、木、ﾎﾞｰﾄﾞ下地</v>
          </cell>
          <cell r="I1466" t="str">
            <v>鋼製、木、ﾎﾞｰﾄﾞ下地</v>
          </cell>
          <cell r="J1466">
            <v>23.06</v>
          </cell>
          <cell r="K1466">
            <v>23.1</v>
          </cell>
          <cell r="L1466" t="str">
            <v>㎡</v>
          </cell>
          <cell r="M1466">
            <v>2190</v>
          </cell>
          <cell r="N1466">
            <v>50589</v>
          </cell>
          <cell r="O1466" t="str">
            <v>県営繕</v>
          </cell>
          <cell r="P1466" t="str">
            <v>Ｐ-143</v>
          </cell>
          <cell r="Q1466">
            <v>23.1</v>
          </cell>
          <cell r="R1466" t="str">
            <v>内部集計より</v>
          </cell>
          <cell r="S1466">
            <v>23.06</v>
          </cell>
          <cell r="T1466">
            <v>23.1</v>
          </cell>
          <cell r="U1466" t="str">
            <v>㎡</v>
          </cell>
          <cell r="V1466">
            <v>2190</v>
          </cell>
          <cell r="W1466">
            <v>50589</v>
          </cell>
          <cell r="X1466" t="str">
            <v>県営繕</v>
          </cell>
          <cell r="Y1466" t="str">
            <v>県営繕</v>
          </cell>
          <cell r="Z1466" t="str">
            <v>Ｐ-143</v>
          </cell>
          <cell r="AA1466">
            <v>23.1</v>
          </cell>
          <cell r="AB1466">
            <v>50589</v>
          </cell>
          <cell r="AC1466">
            <v>0</v>
          </cell>
          <cell r="AD1466">
            <v>0</v>
          </cell>
        </row>
        <row r="1467">
          <cell r="G1467" t="str">
            <v>壁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T1467">
            <v>0</v>
          </cell>
        </row>
        <row r="1468">
          <cell r="G1468" t="str">
            <v>ﾋﾞﾆﾙｸﾛｽ張り</v>
          </cell>
          <cell r="H1468" t="str">
            <v>内部集計より</v>
          </cell>
          <cell r="I1468">
            <v>296.58999999999997</v>
          </cell>
          <cell r="J1468">
            <v>297</v>
          </cell>
          <cell r="K1468" t="str">
            <v>㎡</v>
          </cell>
          <cell r="L1468">
            <v>1530</v>
          </cell>
          <cell r="M1468">
            <v>454410</v>
          </cell>
          <cell r="N1468" t="str">
            <v>代価表</v>
          </cell>
          <cell r="O1468" t="str">
            <v>内外-01</v>
          </cell>
          <cell r="P1468">
            <v>297</v>
          </cell>
          <cell r="Q1468">
            <v>454410</v>
          </cell>
          <cell r="R1468" t="str">
            <v>内部集計より</v>
          </cell>
          <cell r="S1468">
            <v>296.58999999999997</v>
          </cell>
          <cell r="T1468">
            <v>297</v>
          </cell>
          <cell r="U1468" t="str">
            <v>㎡</v>
          </cell>
          <cell r="V1468">
            <v>1530</v>
          </cell>
          <cell r="W1468">
            <v>454410</v>
          </cell>
          <cell r="X1468" t="str">
            <v>代価表</v>
          </cell>
          <cell r="Y1468" t="str">
            <v>代価表</v>
          </cell>
          <cell r="Z1468" t="str">
            <v>内外-01</v>
          </cell>
          <cell r="AA1468">
            <v>297</v>
          </cell>
          <cell r="AB1468">
            <v>454410</v>
          </cell>
          <cell r="AC1468">
            <v>0</v>
          </cell>
          <cell r="AD1468">
            <v>0</v>
          </cell>
        </row>
        <row r="1469">
          <cell r="G1469" t="str">
            <v>壁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T1469">
            <v>0</v>
          </cell>
        </row>
        <row r="1470">
          <cell r="G1470" t="str">
            <v>掲示用ｸﾛｽ張り</v>
          </cell>
          <cell r="H1470" t="str">
            <v>内部集計より</v>
          </cell>
          <cell r="I1470">
            <v>379.35</v>
          </cell>
          <cell r="J1470">
            <v>379</v>
          </cell>
          <cell r="K1470" t="str">
            <v>㎡</v>
          </cell>
          <cell r="L1470">
            <v>2100</v>
          </cell>
          <cell r="M1470">
            <v>795900</v>
          </cell>
          <cell r="N1470" t="str">
            <v>代価表</v>
          </cell>
          <cell r="O1470" t="str">
            <v>内外-02</v>
          </cell>
          <cell r="P1470">
            <v>379</v>
          </cell>
          <cell r="Q1470">
            <v>795900</v>
          </cell>
          <cell r="R1470" t="str">
            <v>内部集計より</v>
          </cell>
          <cell r="S1470">
            <v>379.35</v>
          </cell>
          <cell r="T1470">
            <v>379</v>
          </cell>
          <cell r="U1470" t="str">
            <v>㎡</v>
          </cell>
          <cell r="V1470">
            <v>2100</v>
          </cell>
          <cell r="W1470">
            <v>795900</v>
          </cell>
          <cell r="X1470" t="str">
            <v>代価表</v>
          </cell>
          <cell r="Y1470" t="str">
            <v>代価表</v>
          </cell>
          <cell r="Z1470" t="str">
            <v>内外-02</v>
          </cell>
          <cell r="AA1470">
            <v>379</v>
          </cell>
          <cell r="AB1470">
            <v>795900</v>
          </cell>
          <cell r="AC1470">
            <v>0</v>
          </cell>
          <cell r="AD1470">
            <v>0</v>
          </cell>
        </row>
        <row r="1471">
          <cell r="G1471" t="str">
            <v>天井</v>
          </cell>
          <cell r="H1471" t="str">
            <v>(ｸﾛｽ下地)</v>
          </cell>
          <cell r="I1471" t="str">
            <v>(ｸﾛｽ下地)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T1471">
            <v>0</v>
          </cell>
        </row>
        <row r="1472">
          <cell r="G1472" t="str">
            <v>せっこうﾎﾞｰﾄﾞ張り</v>
          </cell>
          <cell r="H1472" t="str">
            <v>厚9.5</v>
          </cell>
          <cell r="I1472" t="str">
            <v>厚9.5</v>
          </cell>
          <cell r="J1472" t="str">
            <v>準不燃</v>
          </cell>
          <cell r="K1472" t="str">
            <v>内部集計より</v>
          </cell>
          <cell r="L1472" t="str">
            <v>突付け</v>
          </cell>
          <cell r="M1472">
            <v>58.5</v>
          </cell>
          <cell r="N1472" t="str">
            <v>㎡</v>
          </cell>
          <cell r="O1472">
            <v>1530</v>
          </cell>
          <cell r="P1472">
            <v>89505</v>
          </cell>
          <cell r="Q1472" t="str">
            <v>県営繕</v>
          </cell>
          <cell r="R1472" t="str">
            <v>内部集計より</v>
          </cell>
          <cell r="S1472">
            <v>58.45</v>
          </cell>
          <cell r="T1472">
            <v>58.5</v>
          </cell>
          <cell r="U1472" t="str">
            <v>㎡</v>
          </cell>
          <cell r="V1472">
            <v>1530</v>
          </cell>
          <cell r="W1472">
            <v>89505</v>
          </cell>
          <cell r="X1472" t="str">
            <v>県営繕</v>
          </cell>
          <cell r="Y1472" t="str">
            <v>県営繕</v>
          </cell>
          <cell r="Z1472" t="str">
            <v>Ｐ-155</v>
          </cell>
          <cell r="AA1472">
            <v>58.5</v>
          </cell>
          <cell r="AB1472">
            <v>89505</v>
          </cell>
          <cell r="AC1472">
            <v>0</v>
          </cell>
          <cell r="AD1472">
            <v>0</v>
          </cell>
        </row>
        <row r="1473">
          <cell r="G1473" t="str">
            <v>天井</v>
          </cell>
          <cell r="H1473" t="str">
            <v>(EP下地)</v>
          </cell>
          <cell r="I1473" t="str">
            <v>(EP下地)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T1473">
            <v>0</v>
          </cell>
        </row>
        <row r="1474">
          <cell r="G1474" t="str">
            <v>せっこうﾎﾞｰﾄﾞ張り</v>
          </cell>
          <cell r="H1474" t="str">
            <v>厚9.5</v>
          </cell>
          <cell r="I1474" t="str">
            <v>厚9.5</v>
          </cell>
          <cell r="J1474" t="str">
            <v>準不燃</v>
          </cell>
          <cell r="K1474" t="str">
            <v>内部集計より</v>
          </cell>
          <cell r="L1474" t="str">
            <v>継目処理</v>
          </cell>
          <cell r="M1474">
            <v>1426</v>
          </cell>
          <cell r="N1474" t="str">
            <v>㎡</v>
          </cell>
          <cell r="O1474">
            <v>2160</v>
          </cell>
          <cell r="P1474">
            <v>3080160</v>
          </cell>
          <cell r="Q1474" t="str">
            <v>県営繕</v>
          </cell>
          <cell r="R1474" t="str">
            <v>内部集計より</v>
          </cell>
          <cell r="S1474">
            <v>1426.42</v>
          </cell>
          <cell r="T1474">
            <v>1426</v>
          </cell>
          <cell r="U1474" t="str">
            <v>㎡</v>
          </cell>
          <cell r="V1474">
            <v>2160</v>
          </cell>
          <cell r="W1474">
            <v>3080160</v>
          </cell>
          <cell r="X1474" t="str">
            <v>県営繕</v>
          </cell>
          <cell r="Y1474" t="str">
            <v>県営繕</v>
          </cell>
          <cell r="Z1474" t="str">
            <v>Ｐ-155</v>
          </cell>
          <cell r="AA1474">
            <v>1426</v>
          </cell>
          <cell r="AB1474">
            <v>3080160</v>
          </cell>
          <cell r="AC1474">
            <v>0</v>
          </cell>
          <cell r="AD1474">
            <v>0</v>
          </cell>
        </row>
        <row r="1475">
          <cell r="G1475" t="str">
            <v>天井　ﾛｯｸｳｰﾙ</v>
          </cell>
          <cell r="H1475" t="str">
            <v>ﾌﾗｯﾄ内部用</v>
          </cell>
          <cell r="I1475" t="str">
            <v>ﾌﾗｯﾄ内部用</v>
          </cell>
          <cell r="J1475" t="str">
            <v>不燃</v>
          </cell>
          <cell r="K1475" t="str">
            <v>　厚9</v>
          </cell>
          <cell r="L1475" t="str">
            <v>不燃</v>
          </cell>
          <cell r="M1475" t="str">
            <v>不燃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</row>
        <row r="1476">
          <cell r="G1476" t="str">
            <v>化粧せっこうﾎﾞｰﾄﾞ張り</v>
          </cell>
          <cell r="H1476" t="str">
            <v>下張GB-R</v>
          </cell>
          <cell r="I1476" t="str">
            <v>下張GB-R</v>
          </cell>
          <cell r="J1476" t="str">
            <v>内部集計より</v>
          </cell>
          <cell r="K1476">
            <v>1610.66</v>
          </cell>
          <cell r="L1476" t="str">
            <v>厚9.5共</v>
          </cell>
          <cell r="M1476" t="str">
            <v>㎡</v>
          </cell>
          <cell r="N1476">
            <v>3120</v>
          </cell>
          <cell r="O1476">
            <v>5026320</v>
          </cell>
          <cell r="P1476" t="str">
            <v>県営繕</v>
          </cell>
          <cell r="Q1476" t="str">
            <v>Ｐ-157</v>
          </cell>
          <cell r="R1476" t="str">
            <v>内部集計より</v>
          </cell>
          <cell r="S1476">
            <v>1610.66</v>
          </cell>
          <cell r="T1476">
            <v>1611</v>
          </cell>
          <cell r="U1476" t="str">
            <v>㎡</v>
          </cell>
          <cell r="V1476">
            <v>3120</v>
          </cell>
          <cell r="W1476">
            <v>5026320</v>
          </cell>
          <cell r="X1476" t="str">
            <v>県営繕</v>
          </cell>
          <cell r="Y1476" t="str">
            <v>県営繕</v>
          </cell>
          <cell r="Z1476" t="str">
            <v>Ｐ-157</v>
          </cell>
          <cell r="AA1476">
            <v>1611</v>
          </cell>
          <cell r="AB1476">
            <v>5026320</v>
          </cell>
          <cell r="AC1476">
            <v>0</v>
          </cell>
          <cell r="AD1476">
            <v>0</v>
          </cell>
        </row>
        <row r="1477">
          <cell r="G1477" t="str">
            <v>天井　</v>
          </cell>
          <cell r="H1477" t="str">
            <v>ﾀｲﾌﾟ2(ﾉﾝｱｽ)0.8FK</v>
          </cell>
          <cell r="I1477" t="str">
            <v>ﾀｲﾌﾟ2(ﾉﾝｱｽ)0.8FK</v>
          </cell>
          <cell r="J1477">
            <v>0</v>
          </cell>
          <cell r="K1477" t="str">
            <v>厚6</v>
          </cell>
          <cell r="L1477">
            <v>0</v>
          </cell>
          <cell r="M1477" t="str">
            <v>厚6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</row>
        <row r="1478">
          <cell r="G1478" t="str">
            <v>けい酸ｶﾙｼｳﾑ板張り</v>
          </cell>
          <cell r="H1478" t="str">
            <v>目透し</v>
          </cell>
          <cell r="I1478" t="str">
            <v>目透し</v>
          </cell>
          <cell r="J1478">
            <v>165.42</v>
          </cell>
          <cell r="K1478">
            <v>165</v>
          </cell>
          <cell r="L1478" t="str">
            <v>㎡</v>
          </cell>
          <cell r="M1478">
            <v>2580</v>
          </cell>
          <cell r="N1478">
            <v>425700</v>
          </cell>
          <cell r="O1478" t="str">
            <v>県営繕</v>
          </cell>
          <cell r="P1478" t="str">
            <v>Ｐ-159</v>
          </cell>
          <cell r="Q1478">
            <v>165</v>
          </cell>
          <cell r="R1478" t="str">
            <v>内部集計より</v>
          </cell>
          <cell r="S1478">
            <v>165.42</v>
          </cell>
          <cell r="T1478">
            <v>165</v>
          </cell>
          <cell r="U1478" t="str">
            <v>㎡</v>
          </cell>
          <cell r="V1478">
            <v>2580</v>
          </cell>
          <cell r="W1478">
            <v>425700</v>
          </cell>
          <cell r="X1478" t="str">
            <v>県営繕</v>
          </cell>
          <cell r="Y1478" t="str">
            <v>県営繕</v>
          </cell>
          <cell r="Z1478" t="str">
            <v>Ｐ-159</v>
          </cell>
          <cell r="AA1478">
            <v>165</v>
          </cell>
          <cell r="AB1478">
            <v>425700</v>
          </cell>
          <cell r="AC1478">
            <v>0</v>
          </cell>
          <cell r="AD1478">
            <v>0</v>
          </cell>
        </row>
        <row r="1479">
          <cell r="G1479" t="str">
            <v>天井　</v>
          </cell>
          <cell r="H1479" t="str">
            <v>ﾀｲﾌﾟ2(ﾉﾝｱｽ)0.8FK</v>
          </cell>
          <cell r="I1479" t="str">
            <v>ﾀｲﾌﾟ2(ﾉﾝｱｽ)0.8FK</v>
          </cell>
          <cell r="J1479">
            <v>0</v>
          </cell>
          <cell r="K1479" t="str">
            <v>厚6</v>
          </cell>
          <cell r="L1479">
            <v>0</v>
          </cell>
          <cell r="M1479" t="str">
            <v>厚6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</row>
        <row r="1480">
          <cell r="G1480" t="str">
            <v>ﾊﾞｽﾃﾝ</v>
          </cell>
          <cell r="H1480" t="str">
            <v>内部集計より</v>
          </cell>
          <cell r="I1480">
            <v>9.98</v>
          </cell>
          <cell r="J1480">
            <v>10</v>
          </cell>
          <cell r="K1480" t="str">
            <v>㎡</v>
          </cell>
          <cell r="L1480">
            <v>6670</v>
          </cell>
          <cell r="M1480">
            <v>66700</v>
          </cell>
          <cell r="N1480" t="str">
            <v>代価表</v>
          </cell>
          <cell r="O1480" t="str">
            <v>内外-04</v>
          </cell>
          <cell r="P1480">
            <v>10</v>
          </cell>
          <cell r="Q1480">
            <v>66700</v>
          </cell>
          <cell r="R1480" t="str">
            <v>内部集計より</v>
          </cell>
          <cell r="S1480">
            <v>9.98</v>
          </cell>
          <cell r="T1480">
            <v>10</v>
          </cell>
          <cell r="U1480" t="str">
            <v>㎡</v>
          </cell>
          <cell r="V1480">
            <v>6670</v>
          </cell>
          <cell r="W1480">
            <v>66700</v>
          </cell>
          <cell r="X1480" t="str">
            <v>代価表</v>
          </cell>
          <cell r="Y1480" t="str">
            <v>代価表</v>
          </cell>
          <cell r="Z1480" t="str">
            <v>内外-04</v>
          </cell>
          <cell r="AA1480">
            <v>10</v>
          </cell>
          <cell r="AB1480">
            <v>66700</v>
          </cell>
          <cell r="AC1480">
            <v>0</v>
          </cell>
          <cell r="AD1480">
            <v>0</v>
          </cell>
        </row>
        <row r="1482">
          <cell r="G1482">
            <v>0</v>
          </cell>
        </row>
        <row r="1483">
          <cell r="AE1483" t="str">
            <v>那覇市教育委員会</v>
          </cell>
          <cell r="AF1483" t="str">
            <v>頁38</v>
          </cell>
        </row>
        <row r="1484">
          <cell r="P1484">
            <v>0</v>
          </cell>
          <cell r="Q1484" t="str">
            <v>数　量　集　計　表</v>
          </cell>
          <cell r="R1484" t="str">
            <v>数　量　集　計　表</v>
          </cell>
          <cell r="S1484" t="str">
            <v xml:space="preserve"> 訳</v>
          </cell>
          <cell r="T1484" t="str">
            <v>内</v>
          </cell>
          <cell r="U1484" t="str">
            <v>頁39</v>
          </cell>
          <cell r="V1484" t="str">
            <v xml:space="preserve"> 訳</v>
          </cell>
          <cell r="W1484" t="str">
            <v>書</v>
          </cell>
          <cell r="X1484" t="str">
            <v>頁39</v>
          </cell>
          <cell r="Y1484" t="str">
            <v>頁39</v>
          </cell>
          <cell r="Z1484" t="str">
            <v>頁39</v>
          </cell>
          <cell r="AA1484" t="str">
            <v>頁39</v>
          </cell>
          <cell r="AB1484" t="str">
            <v>頁39</v>
          </cell>
          <cell r="AC1484" t="str">
            <v>頁39</v>
          </cell>
          <cell r="AD1484" t="str">
            <v>頁39</v>
          </cell>
          <cell r="AF1484" t="str">
            <v>頁39</v>
          </cell>
        </row>
        <row r="1486">
          <cell r="T1486">
            <v>0</v>
          </cell>
          <cell r="U1486" t="str">
            <v>宇栄原小学校（1工区建築）</v>
          </cell>
          <cell r="V1486" t="str">
            <v>P-33/42</v>
          </cell>
          <cell r="W1486" t="str">
            <v>宇栄原小学校（1工区建築）</v>
          </cell>
          <cell r="X1486" t="str">
            <v>P-33/42</v>
          </cell>
          <cell r="Y1486" t="str">
            <v>宇栄原小学校（1工区建築）</v>
          </cell>
          <cell r="Z1486" t="str">
            <v>P-33/42</v>
          </cell>
          <cell r="AA1486" t="str">
            <v>宇栄原小学校（1工区建築）</v>
          </cell>
          <cell r="AB1486" t="str">
            <v>P-33/42</v>
          </cell>
          <cell r="AC1486" t="str">
            <v>宇栄原小学校（1工区建築）</v>
          </cell>
          <cell r="AD1486" t="str">
            <v>P-33/42</v>
          </cell>
          <cell r="AE1486" t="str">
            <v>P-33/42</v>
          </cell>
        </row>
        <row r="1488">
          <cell r="G1488" t="str">
            <v>　　　　　　　　　　工　事　別</v>
          </cell>
          <cell r="H1488" t="str">
            <v>計</v>
          </cell>
          <cell r="I1488" t="str">
            <v>　実　施　工　事　費</v>
          </cell>
          <cell r="J1488" t="str">
            <v>　　 対 象 経 費</v>
          </cell>
          <cell r="K1488" t="str">
            <v>　　対 象 外 経 費</v>
          </cell>
          <cell r="L1488" t="str">
            <v>計</v>
          </cell>
          <cell r="M1488" t="str">
            <v>　実　施　工　事　費</v>
          </cell>
          <cell r="N1488" t="str">
            <v>　　 対 象 経 費</v>
          </cell>
          <cell r="O1488" t="str">
            <v>　　対 象 外 経 費</v>
          </cell>
          <cell r="P1488" t="str">
            <v>計</v>
          </cell>
          <cell r="Q1488" t="str">
            <v>　実　施　工　事　費</v>
          </cell>
          <cell r="R1488" t="str">
            <v>　　 対 象 経 費</v>
          </cell>
          <cell r="S1488" t="str">
            <v>計</v>
          </cell>
          <cell r="T1488" t="str">
            <v>　実　施　工　事　費</v>
          </cell>
          <cell r="U1488" t="str">
            <v>　　 対 象 経 費</v>
          </cell>
          <cell r="V1488" t="str">
            <v>　実　施　工　事　費</v>
          </cell>
          <cell r="W1488" t="str">
            <v>　　 対 象 経 費</v>
          </cell>
          <cell r="X1488" t="str">
            <v>　　対 象 外 経 費</v>
          </cell>
          <cell r="Y1488" t="str">
            <v>　　 対 象 経 費</v>
          </cell>
          <cell r="Z1488" t="str">
            <v>　　対 象 外 経 費</v>
          </cell>
          <cell r="AA1488" t="str">
            <v>　　 対 象 経 費</v>
          </cell>
          <cell r="AB1488" t="str">
            <v>　　対 象 外 経 費</v>
          </cell>
          <cell r="AC1488" t="str">
            <v>　　対 象 外 経 費</v>
          </cell>
        </row>
        <row r="1490">
          <cell r="E1490" t="str">
            <v>No</v>
          </cell>
          <cell r="F1490" t="str">
            <v>名 称</v>
          </cell>
          <cell r="G1490" t="str">
            <v>名 称</v>
          </cell>
          <cell r="H1490" t="str">
            <v>頁</v>
          </cell>
          <cell r="I1490" t="str">
            <v>参　照</v>
          </cell>
          <cell r="J1490" t="str">
            <v>計算値</v>
          </cell>
          <cell r="K1490" t="str">
            <v xml:space="preserve"> 　規 格</v>
          </cell>
          <cell r="L1490" t="str">
            <v>単 位</v>
          </cell>
          <cell r="M1490" t="str">
            <v>単 価</v>
          </cell>
          <cell r="N1490" t="str">
            <v>金 額</v>
          </cell>
          <cell r="O1490" t="str">
            <v xml:space="preserve">   　 備 考</v>
          </cell>
          <cell r="P1490" t="str">
            <v>頁</v>
          </cell>
          <cell r="Q1490" t="str">
            <v>金 額</v>
          </cell>
          <cell r="R1490" t="str">
            <v>参　照</v>
          </cell>
          <cell r="S1490" t="str">
            <v>計算値</v>
          </cell>
          <cell r="T1490" t="str">
            <v>数 量</v>
          </cell>
          <cell r="U1490" t="str">
            <v>単 位</v>
          </cell>
          <cell r="V1490" t="str">
            <v>単 価</v>
          </cell>
          <cell r="W1490" t="str">
            <v>金 額</v>
          </cell>
          <cell r="X1490" t="str">
            <v xml:space="preserve">   　 備 考</v>
          </cell>
          <cell r="Y1490" t="str">
            <v xml:space="preserve">   　 備 考</v>
          </cell>
          <cell r="Z1490" t="str">
            <v>金 額</v>
          </cell>
          <cell r="AA1490" t="str">
            <v>数 量</v>
          </cell>
          <cell r="AB1490" t="str">
            <v>金 額</v>
          </cell>
          <cell r="AC1490" t="str">
            <v>数 量</v>
          </cell>
          <cell r="AD1490" t="str">
            <v>金 額</v>
          </cell>
        </row>
        <row r="1492">
          <cell r="G1492">
            <v>0</v>
          </cell>
        </row>
        <row r="1493">
          <cell r="G1493" t="str">
            <v>天井　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T1493">
            <v>0</v>
          </cell>
        </row>
        <row r="1494">
          <cell r="E1494">
            <v>2</v>
          </cell>
          <cell r="F1494" t="str">
            <v>ﾋﾞﾆﾙｸﾛｽ張り</v>
          </cell>
          <cell r="G1494" t="str">
            <v>ﾋﾞﾆﾙｸﾛｽ張り</v>
          </cell>
          <cell r="H1494">
            <v>80.06</v>
          </cell>
          <cell r="I1494">
            <v>80.099999999999994</v>
          </cell>
          <cell r="J1494" t="str">
            <v>㎡</v>
          </cell>
          <cell r="K1494">
            <v>1610</v>
          </cell>
          <cell r="L1494">
            <v>128961</v>
          </cell>
          <cell r="M1494" t="str">
            <v>代価表</v>
          </cell>
          <cell r="N1494" t="str">
            <v>内外-03</v>
          </cell>
          <cell r="O1494">
            <v>80.099999999999994</v>
          </cell>
          <cell r="P1494">
            <v>128961</v>
          </cell>
          <cell r="Q1494">
            <v>0</v>
          </cell>
          <cell r="R1494" t="str">
            <v>内部集計より</v>
          </cell>
          <cell r="S1494">
            <v>80.06</v>
          </cell>
          <cell r="T1494">
            <v>80.099999999999994</v>
          </cell>
          <cell r="U1494" t="str">
            <v>㎡</v>
          </cell>
          <cell r="V1494">
            <v>1610</v>
          </cell>
          <cell r="W1494">
            <v>128961</v>
          </cell>
          <cell r="X1494" t="str">
            <v>代価表</v>
          </cell>
          <cell r="Y1494" t="str">
            <v>代価表</v>
          </cell>
          <cell r="Z1494" t="str">
            <v>内外-03</v>
          </cell>
          <cell r="AA1494">
            <v>80.099999999999994</v>
          </cell>
          <cell r="AB1494">
            <v>128961</v>
          </cell>
          <cell r="AC1494">
            <v>0</v>
          </cell>
          <cell r="AD1494">
            <v>0</v>
          </cell>
        </row>
        <row r="1495">
          <cell r="G1495" t="str">
            <v>天井　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T1495">
            <v>0</v>
          </cell>
        </row>
        <row r="1496">
          <cell r="G1496" t="str">
            <v>ﾎﾟﾘｽﾁﾚﾝﾎｰﾑ板</v>
          </cell>
          <cell r="H1496" t="str">
            <v>厚25</v>
          </cell>
          <cell r="I1496" t="str">
            <v>厚25</v>
          </cell>
          <cell r="J1496" t="str">
            <v>打込み</v>
          </cell>
          <cell r="K1496">
            <v>998.29</v>
          </cell>
          <cell r="L1496">
            <v>998</v>
          </cell>
          <cell r="M1496" t="str">
            <v>㎡</v>
          </cell>
          <cell r="N1496">
            <v>1470</v>
          </cell>
          <cell r="O1496">
            <v>1467060</v>
          </cell>
          <cell r="P1496" t="str">
            <v>県営繕</v>
          </cell>
          <cell r="Q1496" t="str">
            <v>Ｐ-160</v>
          </cell>
          <cell r="R1496" t="str">
            <v>内部集計より</v>
          </cell>
          <cell r="S1496">
            <v>998.29</v>
          </cell>
          <cell r="T1496">
            <v>998</v>
          </cell>
          <cell r="U1496" t="str">
            <v>㎡</v>
          </cell>
          <cell r="V1496">
            <v>1470</v>
          </cell>
          <cell r="W1496">
            <v>1467060</v>
          </cell>
          <cell r="X1496" t="str">
            <v>県営繕</v>
          </cell>
          <cell r="Y1496" t="str">
            <v>県営繕</v>
          </cell>
          <cell r="Z1496" t="str">
            <v>Ｐ-160</v>
          </cell>
          <cell r="AA1496">
            <v>998</v>
          </cell>
          <cell r="AB1496">
            <v>1467060</v>
          </cell>
          <cell r="AC1496">
            <v>0</v>
          </cell>
          <cell r="AD1496">
            <v>0</v>
          </cell>
        </row>
        <row r="1497">
          <cell r="T1497">
            <v>0</v>
          </cell>
        </row>
        <row r="1498">
          <cell r="S1498">
            <v>0</v>
          </cell>
          <cell r="T1498">
            <v>0</v>
          </cell>
        </row>
        <row r="1501">
          <cell r="T1501">
            <v>0</v>
          </cell>
        </row>
        <row r="1502">
          <cell r="G1502" t="str">
            <v>(外部)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</row>
        <row r="1503">
          <cell r="T1503">
            <v>0</v>
          </cell>
        </row>
        <row r="1504">
          <cell r="G1504" t="str">
            <v>ﾌﾛｰﾘﾝｸﾞﾃﾞｯｷ</v>
          </cell>
          <cell r="H1504" t="str">
            <v>ｲﾍﾟﾌﾛｰﾘﾝｸﾞ</v>
          </cell>
          <cell r="I1504" t="str">
            <v>ｲﾍﾟﾌﾛｰﾘﾝｸﾞ</v>
          </cell>
          <cell r="J1504" t="str">
            <v>外部集計より</v>
          </cell>
          <cell r="K1504">
            <v>159.63</v>
          </cell>
          <cell r="L1504" t="str">
            <v>厚18</v>
          </cell>
          <cell r="M1504" t="str">
            <v>㎡</v>
          </cell>
          <cell r="N1504">
            <v>17500</v>
          </cell>
          <cell r="O1504">
            <v>2800000</v>
          </cell>
          <cell r="P1504" t="str">
            <v>見積単価</v>
          </cell>
          <cell r="Q1504">
            <v>160</v>
          </cell>
          <cell r="R1504" t="str">
            <v>外部集計より</v>
          </cell>
          <cell r="S1504">
            <v>159.63</v>
          </cell>
          <cell r="T1504">
            <v>160</v>
          </cell>
          <cell r="U1504" t="str">
            <v>㎡</v>
          </cell>
          <cell r="V1504">
            <v>17500</v>
          </cell>
          <cell r="W1504">
            <v>2800000</v>
          </cell>
          <cell r="X1504" t="str">
            <v>見積単価</v>
          </cell>
          <cell r="Y1504" t="str">
            <v>見積単価</v>
          </cell>
          <cell r="Z1504">
            <v>2800000</v>
          </cell>
          <cell r="AA1504">
            <v>160</v>
          </cell>
          <cell r="AB1504">
            <v>2800000</v>
          </cell>
          <cell r="AC1504">
            <v>0</v>
          </cell>
          <cell r="AD1504">
            <v>0</v>
          </cell>
        </row>
        <row r="1505">
          <cell r="I1505" t="str">
            <v>セランカンバツ材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T1505">
            <v>0</v>
          </cell>
        </row>
        <row r="1506">
          <cell r="G1506" t="str">
            <v>木製ﾙｰﾊﾞｰ天井</v>
          </cell>
          <cell r="H1506" t="str">
            <v>45×45</v>
          </cell>
          <cell r="I1506" t="str">
            <v>45×45</v>
          </cell>
          <cell r="J1506">
            <v>63.28</v>
          </cell>
          <cell r="K1506">
            <v>63.3</v>
          </cell>
          <cell r="L1506" t="str">
            <v>㎡</v>
          </cell>
          <cell r="M1506">
            <v>16300</v>
          </cell>
          <cell r="N1506">
            <v>1031790</v>
          </cell>
          <cell r="O1506" t="str">
            <v>県営繕</v>
          </cell>
          <cell r="P1506" t="str">
            <v>内外-06</v>
          </cell>
          <cell r="Q1506">
            <v>63.3</v>
          </cell>
          <cell r="R1506" t="str">
            <v>外部集計より</v>
          </cell>
          <cell r="S1506">
            <v>63.28</v>
          </cell>
          <cell r="T1506">
            <v>63.3</v>
          </cell>
          <cell r="U1506" t="str">
            <v>㎡</v>
          </cell>
          <cell r="V1506">
            <v>16300</v>
          </cell>
          <cell r="W1506">
            <v>1031790</v>
          </cell>
          <cell r="X1506" t="str">
            <v>県営繕</v>
          </cell>
          <cell r="Y1506" t="str">
            <v>県営繕</v>
          </cell>
          <cell r="Z1506" t="str">
            <v>内外-06</v>
          </cell>
          <cell r="AA1506">
            <v>63.3</v>
          </cell>
          <cell r="AB1506">
            <v>1031790</v>
          </cell>
          <cell r="AC1506">
            <v>0</v>
          </cell>
          <cell r="AD1506">
            <v>0</v>
          </cell>
        </row>
        <row r="1507">
          <cell r="T1507">
            <v>0</v>
          </cell>
        </row>
        <row r="1508">
          <cell r="G1508" t="str">
            <v>屋根瓦</v>
          </cell>
          <cell r="H1508" t="str">
            <v>断熱平瓦</v>
          </cell>
          <cell r="I1508" t="str">
            <v>断熱平瓦</v>
          </cell>
          <cell r="J1508">
            <v>1014.67</v>
          </cell>
          <cell r="K1508">
            <v>1015</v>
          </cell>
          <cell r="L1508" t="str">
            <v>㎡</v>
          </cell>
          <cell r="M1508">
            <v>9000</v>
          </cell>
          <cell r="N1508">
            <v>9135000</v>
          </cell>
          <cell r="O1508" t="str">
            <v>見積単価</v>
          </cell>
          <cell r="P1508">
            <v>1015</v>
          </cell>
          <cell r="Q1508">
            <v>9135000</v>
          </cell>
          <cell r="R1508" t="str">
            <v>外部集計より</v>
          </cell>
          <cell r="S1508">
            <v>1014.67</v>
          </cell>
          <cell r="T1508">
            <v>1015</v>
          </cell>
          <cell r="U1508" t="str">
            <v>㎡</v>
          </cell>
          <cell r="V1508">
            <v>9000</v>
          </cell>
          <cell r="W1508">
            <v>9135000</v>
          </cell>
          <cell r="X1508" t="str">
            <v>見積単価</v>
          </cell>
          <cell r="Y1508" t="str">
            <v>見積単価</v>
          </cell>
          <cell r="Z1508">
            <v>9135000</v>
          </cell>
          <cell r="AA1508">
            <v>1015</v>
          </cell>
          <cell r="AB1508">
            <v>9135000</v>
          </cell>
          <cell r="AC1508">
            <v>0</v>
          </cell>
          <cell r="AD1508">
            <v>0</v>
          </cell>
        </row>
        <row r="1509">
          <cell r="T1509">
            <v>0</v>
          </cell>
        </row>
        <row r="1510">
          <cell r="S1510">
            <v>0</v>
          </cell>
          <cell r="T1510">
            <v>0</v>
          </cell>
        </row>
        <row r="1511">
          <cell r="T1511">
            <v>0</v>
          </cell>
        </row>
        <row r="1512">
          <cell r="S1512">
            <v>0</v>
          </cell>
          <cell r="T1512">
            <v>0</v>
          </cell>
        </row>
        <row r="1513">
          <cell r="T1513">
            <v>0</v>
          </cell>
        </row>
        <row r="1514">
          <cell r="S1514">
            <v>0</v>
          </cell>
          <cell r="T1514">
            <v>0</v>
          </cell>
        </row>
        <row r="1515">
          <cell r="T1515">
            <v>0</v>
          </cell>
        </row>
        <row r="1516">
          <cell r="S1516">
            <v>0</v>
          </cell>
          <cell r="T1516">
            <v>0</v>
          </cell>
        </row>
        <row r="1517">
          <cell r="T1517">
            <v>0</v>
          </cell>
        </row>
        <row r="1518">
          <cell r="S1518">
            <v>0</v>
          </cell>
          <cell r="T1518">
            <v>0</v>
          </cell>
        </row>
        <row r="1519">
          <cell r="T1519">
            <v>0</v>
          </cell>
        </row>
        <row r="1520">
          <cell r="S1520">
            <v>0</v>
          </cell>
          <cell r="T1520">
            <v>0</v>
          </cell>
        </row>
        <row r="1521">
          <cell r="T1521">
            <v>0</v>
          </cell>
        </row>
        <row r="1522">
          <cell r="S1522">
            <v>0</v>
          </cell>
          <cell r="T1522">
            <v>0</v>
          </cell>
        </row>
        <row r="1523">
          <cell r="T1523">
            <v>0</v>
          </cell>
        </row>
        <row r="1524">
          <cell r="S1524">
            <v>0</v>
          </cell>
          <cell r="T1524">
            <v>0</v>
          </cell>
        </row>
        <row r="1525">
          <cell r="T1525">
            <v>0</v>
          </cell>
        </row>
        <row r="1526">
          <cell r="S1526">
            <v>0</v>
          </cell>
          <cell r="T1526">
            <v>0</v>
          </cell>
        </row>
        <row r="1528">
          <cell r="G1528" t="str">
            <v>小 計</v>
          </cell>
          <cell r="H1528">
            <v>49958447</v>
          </cell>
          <cell r="I1528">
            <v>49958447</v>
          </cell>
          <cell r="J1528">
            <v>0</v>
          </cell>
          <cell r="K1528">
            <v>49958447</v>
          </cell>
          <cell r="L1528">
            <v>49958447</v>
          </cell>
          <cell r="M1528">
            <v>0</v>
          </cell>
          <cell r="N1528">
            <v>49958447</v>
          </cell>
          <cell r="O1528">
            <v>49958447</v>
          </cell>
          <cell r="P1528">
            <v>0</v>
          </cell>
          <cell r="Q1528">
            <v>49958447</v>
          </cell>
          <cell r="R1528">
            <v>49958447</v>
          </cell>
          <cell r="S1528">
            <v>0</v>
          </cell>
          <cell r="T1528">
            <v>49958447</v>
          </cell>
          <cell r="U1528">
            <v>49958447</v>
          </cell>
          <cell r="V1528">
            <v>0</v>
          </cell>
          <cell r="W1528">
            <v>49958447</v>
          </cell>
          <cell r="X1528">
            <v>49958447</v>
          </cell>
          <cell r="Y1528">
            <v>0</v>
          </cell>
          <cell r="Z1528">
            <v>49958447</v>
          </cell>
          <cell r="AA1528">
            <v>0</v>
          </cell>
          <cell r="AB1528">
            <v>49958447</v>
          </cell>
          <cell r="AC1528">
            <v>0</v>
          </cell>
          <cell r="AD1528">
            <v>0</v>
          </cell>
        </row>
        <row r="1529">
          <cell r="AE1529" t="str">
            <v>那覇市教育委員会</v>
          </cell>
          <cell r="AF1529" t="str">
            <v>頁39</v>
          </cell>
        </row>
        <row r="1530">
          <cell r="P1530">
            <v>18</v>
          </cell>
          <cell r="Q1530" t="str">
            <v>数　量　集　計　表</v>
          </cell>
          <cell r="R1530" t="str">
            <v>数　量　集　計　表</v>
          </cell>
          <cell r="S1530" t="str">
            <v xml:space="preserve"> 訳</v>
          </cell>
          <cell r="T1530" t="str">
            <v>内</v>
          </cell>
          <cell r="U1530" t="str">
            <v>頁40</v>
          </cell>
          <cell r="V1530" t="str">
            <v xml:space="preserve"> 訳</v>
          </cell>
          <cell r="W1530" t="str">
            <v>書</v>
          </cell>
          <cell r="X1530" t="str">
            <v>頁40</v>
          </cell>
          <cell r="Y1530" t="str">
            <v>頁40</v>
          </cell>
          <cell r="Z1530" t="str">
            <v>頁40</v>
          </cell>
          <cell r="AA1530" t="str">
            <v>頁40</v>
          </cell>
          <cell r="AB1530" t="str">
            <v>頁40</v>
          </cell>
          <cell r="AC1530" t="str">
            <v>頁40</v>
          </cell>
          <cell r="AD1530" t="str">
            <v>頁40</v>
          </cell>
          <cell r="AF1530" t="str">
            <v>頁40</v>
          </cell>
        </row>
        <row r="1532">
          <cell r="T1532">
            <v>0</v>
          </cell>
          <cell r="U1532" t="str">
            <v>宇栄原小学校（1工区建築）</v>
          </cell>
          <cell r="V1532" t="str">
            <v>P-34/42</v>
          </cell>
          <cell r="W1532" t="str">
            <v>宇栄原小学校（1工区建築）</v>
          </cell>
          <cell r="X1532" t="str">
            <v>P-34/42</v>
          </cell>
          <cell r="Y1532" t="str">
            <v>宇栄原小学校（1工区建築）</v>
          </cell>
          <cell r="Z1532" t="str">
            <v>P-34/42</v>
          </cell>
          <cell r="AA1532" t="str">
            <v>宇栄原小学校（1工区建築）</v>
          </cell>
          <cell r="AB1532" t="str">
            <v>P-34/42</v>
          </cell>
          <cell r="AC1532" t="str">
            <v>宇栄原小学校（1工区建築）</v>
          </cell>
          <cell r="AD1532" t="str">
            <v>P-34/42</v>
          </cell>
          <cell r="AE1532" t="str">
            <v>P-34/42</v>
          </cell>
        </row>
        <row r="1534">
          <cell r="G1534" t="str">
            <v>　　　　　　　　　　工　事　別</v>
          </cell>
          <cell r="H1534" t="str">
            <v>計</v>
          </cell>
          <cell r="I1534" t="str">
            <v>　実　施　工　事　費</v>
          </cell>
          <cell r="J1534" t="str">
            <v>　　 対 象 経 費</v>
          </cell>
          <cell r="K1534" t="str">
            <v>　　対 象 外 経 費</v>
          </cell>
          <cell r="L1534" t="str">
            <v>計</v>
          </cell>
          <cell r="M1534" t="str">
            <v>　実　施　工　事　費</v>
          </cell>
          <cell r="N1534" t="str">
            <v>　　 対 象 経 費</v>
          </cell>
          <cell r="O1534" t="str">
            <v>　　対 象 外 経 費</v>
          </cell>
          <cell r="P1534" t="str">
            <v>計</v>
          </cell>
          <cell r="Q1534" t="str">
            <v>　実　施　工　事　費</v>
          </cell>
          <cell r="R1534" t="str">
            <v>　　 対 象 経 費</v>
          </cell>
          <cell r="S1534" t="str">
            <v>計</v>
          </cell>
          <cell r="T1534" t="str">
            <v>　実　施　工　事　費</v>
          </cell>
          <cell r="U1534" t="str">
            <v>　　 対 象 経 費</v>
          </cell>
          <cell r="V1534" t="str">
            <v>　実　施　工　事　費</v>
          </cell>
          <cell r="W1534" t="str">
            <v>　　 対 象 経 費</v>
          </cell>
          <cell r="X1534" t="str">
            <v>　　対 象 外 経 費</v>
          </cell>
          <cell r="Y1534" t="str">
            <v>　　 対 象 経 費</v>
          </cell>
          <cell r="Z1534" t="str">
            <v>　　対 象 外 経 費</v>
          </cell>
          <cell r="AA1534" t="str">
            <v>　　 対 象 経 費</v>
          </cell>
          <cell r="AB1534" t="str">
            <v>　　対 象 外 経 費</v>
          </cell>
          <cell r="AC1534" t="str">
            <v>　　対 象 外 経 費</v>
          </cell>
        </row>
        <row r="1536">
          <cell r="E1536" t="str">
            <v>No</v>
          </cell>
          <cell r="F1536" t="str">
            <v>名 称</v>
          </cell>
          <cell r="G1536" t="str">
            <v>名 称</v>
          </cell>
          <cell r="H1536" t="str">
            <v>頁</v>
          </cell>
          <cell r="I1536" t="str">
            <v>参　照</v>
          </cell>
          <cell r="J1536" t="str">
            <v>計算値</v>
          </cell>
          <cell r="K1536" t="str">
            <v xml:space="preserve"> 　規 格</v>
          </cell>
          <cell r="L1536" t="str">
            <v>単 位</v>
          </cell>
          <cell r="M1536" t="str">
            <v>単 価</v>
          </cell>
          <cell r="N1536" t="str">
            <v>金 額</v>
          </cell>
          <cell r="O1536" t="str">
            <v xml:space="preserve">   　 備 考</v>
          </cell>
          <cell r="P1536" t="str">
            <v>頁</v>
          </cell>
          <cell r="Q1536" t="str">
            <v>金 額</v>
          </cell>
          <cell r="R1536" t="str">
            <v>参　照</v>
          </cell>
          <cell r="S1536" t="str">
            <v>計算値</v>
          </cell>
          <cell r="T1536" t="str">
            <v>数 量</v>
          </cell>
          <cell r="U1536" t="str">
            <v>単 位</v>
          </cell>
          <cell r="V1536" t="str">
            <v>単 価</v>
          </cell>
          <cell r="W1536" t="str">
            <v>金 額</v>
          </cell>
          <cell r="X1536" t="str">
            <v xml:space="preserve">   　 備 考</v>
          </cell>
          <cell r="Y1536" t="str">
            <v xml:space="preserve">   　 備 考</v>
          </cell>
          <cell r="Z1536" t="str">
            <v>金 額</v>
          </cell>
          <cell r="AA1536" t="str">
            <v>数 量</v>
          </cell>
          <cell r="AB1536" t="str">
            <v>金 額</v>
          </cell>
          <cell r="AC1536" t="str">
            <v>数 量</v>
          </cell>
          <cell r="AD1536" t="str">
            <v>金 額</v>
          </cell>
          <cell r="AE1536" t="str">
            <v>仕上ユニット工事の計</v>
          </cell>
          <cell r="AF1536" t="str">
            <v>仕上ユニット工事の計</v>
          </cell>
        </row>
        <row r="1537">
          <cell r="AF1537" t="str">
            <v>↓↓↓</v>
          </cell>
        </row>
        <row r="1538">
          <cell r="E1538">
            <v>18</v>
          </cell>
          <cell r="F1538" t="str">
            <v>仕上ﾕﾆｯﾄ工事</v>
          </cell>
          <cell r="G1538" t="str">
            <v>仕上ﾕﾆｯﾄ工事</v>
          </cell>
          <cell r="H1538" t="e">
            <v>#REF!</v>
          </cell>
          <cell r="I1538" t="e">
            <v>#REF!</v>
          </cell>
          <cell r="J1538" t="e">
            <v>#REF!</v>
          </cell>
          <cell r="K1538" t="e">
            <v>#REF!</v>
          </cell>
          <cell r="L1538" t="e">
            <v>#REF!</v>
          </cell>
          <cell r="M1538" t="e">
            <v>#REF!</v>
          </cell>
          <cell r="N1538" t="e">
            <v>#REF!</v>
          </cell>
          <cell r="O1538" t="e">
            <v>#REF!</v>
          </cell>
          <cell r="P1538" t="e">
            <v>#REF!</v>
          </cell>
          <cell r="Q1538" t="e">
            <v>#REF!</v>
          </cell>
          <cell r="R1538" t="e">
            <v>#REF!</v>
          </cell>
          <cell r="S1538" t="e">
            <v>#REF!</v>
          </cell>
          <cell r="T1538" t="e">
            <v>#REF!</v>
          </cell>
          <cell r="U1538" t="e">
            <v>#REF!</v>
          </cell>
          <cell r="V1538" t="e">
            <v>#REF!</v>
          </cell>
          <cell r="W1538" t="e">
            <v>#REF!</v>
          </cell>
          <cell r="X1538" t="e">
            <v>#REF!</v>
          </cell>
          <cell r="Y1538" t="e">
            <v>#REF!</v>
          </cell>
          <cell r="Z1538" t="e">
            <v>#REF!</v>
          </cell>
          <cell r="AA1538" t="e">
            <v>#REF!</v>
          </cell>
          <cell r="AB1538" t="e">
            <v>#REF!</v>
          </cell>
          <cell r="AC1538" t="e">
            <v>#REF!</v>
          </cell>
          <cell r="AD1538" t="e">
            <v>#REF!</v>
          </cell>
          <cell r="AF1538" t="e">
            <v>#REF!</v>
          </cell>
          <cell r="AG1538" t="e">
            <v>#REF!</v>
          </cell>
          <cell r="AH1538" t="e">
            <v>#REF!</v>
          </cell>
        </row>
        <row r="1540">
          <cell r="E1540">
            <v>1</v>
          </cell>
          <cell r="F1540" t="str">
            <v>一般工事</v>
          </cell>
          <cell r="G1540" t="str">
            <v>一般工事</v>
          </cell>
        </row>
        <row r="1541">
          <cell r="T1541">
            <v>0</v>
          </cell>
        </row>
        <row r="1542">
          <cell r="G1542" t="str">
            <v>集水枡</v>
          </cell>
          <cell r="H1542" t="str">
            <v>雑集計より</v>
          </cell>
          <cell r="I1542">
            <v>16</v>
          </cell>
          <cell r="J1542">
            <v>16</v>
          </cell>
          <cell r="K1542" t="str">
            <v>ヶ所</v>
          </cell>
          <cell r="L1542">
            <v>17600</v>
          </cell>
          <cell r="M1542">
            <v>281600</v>
          </cell>
          <cell r="N1542" t="str">
            <v>代価表</v>
          </cell>
          <cell r="O1542" t="str">
            <v>ﾕﾆ-04</v>
          </cell>
          <cell r="P1542">
            <v>16</v>
          </cell>
          <cell r="Q1542">
            <v>281600</v>
          </cell>
          <cell r="R1542" t="str">
            <v>雑集計より</v>
          </cell>
          <cell r="S1542">
            <v>16</v>
          </cell>
          <cell r="T1542">
            <v>16</v>
          </cell>
          <cell r="U1542" t="str">
            <v>ヶ所</v>
          </cell>
          <cell r="V1542">
            <v>17600</v>
          </cell>
          <cell r="W1542">
            <v>281600</v>
          </cell>
          <cell r="X1542" t="str">
            <v>代価表</v>
          </cell>
          <cell r="Y1542" t="str">
            <v>代価表</v>
          </cell>
          <cell r="Z1542" t="str">
            <v>ﾕﾆ-04</v>
          </cell>
          <cell r="AA1542">
            <v>16</v>
          </cell>
          <cell r="AB1542">
            <v>281600</v>
          </cell>
          <cell r="AC1542">
            <v>0</v>
          </cell>
          <cell r="AD1542">
            <v>0</v>
          </cell>
        </row>
        <row r="1543">
          <cell r="T1543">
            <v>0</v>
          </cell>
        </row>
        <row r="1544">
          <cell r="G1544" t="str">
            <v>客土</v>
          </cell>
          <cell r="H1544" t="str">
            <v>植込用</v>
          </cell>
          <cell r="I1544" t="str">
            <v>植込用</v>
          </cell>
          <cell r="J1544">
            <v>15.97</v>
          </cell>
          <cell r="K1544">
            <v>16</v>
          </cell>
          <cell r="L1544" t="str">
            <v>ｍ3</v>
          </cell>
          <cell r="M1544">
            <v>2300</v>
          </cell>
          <cell r="N1544">
            <v>36800</v>
          </cell>
          <cell r="O1544" t="str">
            <v>県実施</v>
          </cell>
          <cell r="P1544" t="str">
            <v>P-23</v>
          </cell>
          <cell r="Q1544">
            <v>16</v>
          </cell>
          <cell r="R1544" t="str">
            <v>雑集計より</v>
          </cell>
          <cell r="S1544">
            <v>15.97</v>
          </cell>
          <cell r="T1544">
            <v>16</v>
          </cell>
          <cell r="U1544" t="str">
            <v>ｍ3</v>
          </cell>
          <cell r="V1544">
            <v>2300</v>
          </cell>
          <cell r="W1544">
            <v>36800</v>
          </cell>
          <cell r="X1544" t="str">
            <v>県実施</v>
          </cell>
          <cell r="Y1544" t="str">
            <v>県実施</v>
          </cell>
          <cell r="Z1544" t="str">
            <v>P-23</v>
          </cell>
          <cell r="AA1544">
            <v>16</v>
          </cell>
          <cell r="AB1544">
            <v>36800</v>
          </cell>
          <cell r="AC1544">
            <v>0</v>
          </cell>
          <cell r="AD1544">
            <v>0</v>
          </cell>
        </row>
        <row r="1545">
          <cell r="T1545">
            <v>0</v>
          </cell>
        </row>
        <row r="1546">
          <cell r="G1546" t="str">
            <v>砂利</v>
          </cell>
          <cell r="H1546" t="str">
            <v>植込用</v>
          </cell>
          <cell r="I1546" t="str">
            <v>植込用</v>
          </cell>
          <cell r="J1546">
            <v>5.32</v>
          </cell>
          <cell r="K1546">
            <v>5.3</v>
          </cell>
          <cell r="L1546" t="str">
            <v>ｍ3</v>
          </cell>
          <cell r="M1546">
            <v>3760</v>
          </cell>
          <cell r="N1546">
            <v>19928</v>
          </cell>
          <cell r="O1546" t="str">
            <v>県実施</v>
          </cell>
          <cell r="P1546" t="str">
            <v>P-21</v>
          </cell>
          <cell r="Q1546">
            <v>5.3</v>
          </cell>
          <cell r="R1546" t="str">
            <v>雑集計より</v>
          </cell>
          <cell r="S1546">
            <v>5.32</v>
          </cell>
          <cell r="T1546">
            <v>5.3</v>
          </cell>
          <cell r="U1546" t="str">
            <v>ｍ3</v>
          </cell>
          <cell r="V1546">
            <v>3760</v>
          </cell>
          <cell r="W1546">
            <v>19928</v>
          </cell>
          <cell r="X1546" t="str">
            <v>県実施</v>
          </cell>
          <cell r="Y1546" t="str">
            <v>県実施</v>
          </cell>
          <cell r="Z1546" t="str">
            <v>P-21</v>
          </cell>
          <cell r="AA1546">
            <v>5.3</v>
          </cell>
          <cell r="AB1546">
            <v>19928</v>
          </cell>
          <cell r="AC1546">
            <v>0</v>
          </cell>
          <cell r="AD1546">
            <v>0</v>
          </cell>
        </row>
        <row r="1547">
          <cell r="T1547">
            <v>0</v>
          </cell>
          <cell r="U1547">
            <v>0</v>
          </cell>
          <cell r="V1547">
            <v>0</v>
          </cell>
        </row>
        <row r="1548">
          <cell r="G1548" t="str">
            <v>曲面可動ﾎｰﾛｰ黒板</v>
          </cell>
          <cell r="H1548" t="str">
            <v>3,600X1,200</v>
          </cell>
          <cell r="I1548" t="str">
            <v>3,600X1,200</v>
          </cell>
          <cell r="J1548">
            <v>12</v>
          </cell>
          <cell r="K1548">
            <v>12</v>
          </cell>
          <cell r="L1548" t="str">
            <v>ヶ所</v>
          </cell>
          <cell r="M1548">
            <v>360000</v>
          </cell>
          <cell r="N1548">
            <v>4320000</v>
          </cell>
          <cell r="O1548" t="str">
            <v>見積単価</v>
          </cell>
          <cell r="P1548">
            <v>12</v>
          </cell>
          <cell r="Q1548">
            <v>4320000</v>
          </cell>
          <cell r="R1548" t="str">
            <v>雑集計より</v>
          </cell>
          <cell r="S1548">
            <v>12</v>
          </cell>
          <cell r="T1548">
            <v>12</v>
          </cell>
          <cell r="U1548" t="str">
            <v>ヶ所</v>
          </cell>
          <cell r="V1548">
            <v>360000</v>
          </cell>
          <cell r="W1548">
            <v>4320000</v>
          </cell>
          <cell r="X1548" t="str">
            <v>見積単価</v>
          </cell>
          <cell r="Y1548" t="str">
            <v>見積単価</v>
          </cell>
          <cell r="Z1548">
            <v>4320000</v>
          </cell>
          <cell r="AA1548">
            <v>12</v>
          </cell>
          <cell r="AB1548">
            <v>4320000</v>
          </cell>
          <cell r="AC1548">
            <v>0</v>
          </cell>
          <cell r="AD1548">
            <v>0</v>
          </cell>
        </row>
        <row r="1549">
          <cell r="I1549" t="str">
            <v>五線譜付き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</row>
        <row r="1550">
          <cell r="G1550" t="str">
            <v>引分けﾎｰﾛｰ黒板</v>
          </cell>
          <cell r="H1550" t="str">
            <v>3,600X1,200</v>
          </cell>
          <cell r="I1550" t="str">
            <v>3,600X1,200</v>
          </cell>
          <cell r="J1550">
            <v>2</v>
          </cell>
          <cell r="K1550">
            <v>2</v>
          </cell>
          <cell r="L1550" t="str">
            <v>ヶ所</v>
          </cell>
          <cell r="M1550">
            <v>400000</v>
          </cell>
          <cell r="N1550">
            <v>800000</v>
          </cell>
          <cell r="O1550" t="str">
            <v>見積単価</v>
          </cell>
          <cell r="P1550">
            <v>2</v>
          </cell>
          <cell r="Q1550">
            <v>800000</v>
          </cell>
          <cell r="R1550" t="str">
            <v>雑集計より</v>
          </cell>
          <cell r="S1550">
            <v>2</v>
          </cell>
          <cell r="T1550">
            <v>2</v>
          </cell>
          <cell r="U1550" t="str">
            <v>ヶ所</v>
          </cell>
          <cell r="V1550">
            <v>400000</v>
          </cell>
          <cell r="W1550">
            <v>800000</v>
          </cell>
          <cell r="X1550" t="str">
            <v>見積単価</v>
          </cell>
          <cell r="Y1550" t="str">
            <v>見積単価</v>
          </cell>
          <cell r="Z1550">
            <v>800000</v>
          </cell>
          <cell r="AA1550">
            <v>2</v>
          </cell>
          <cell r="AB1550">
            <v>800000</v>
          </cell>
          <cell r="AC1550">
            <v>0</v>
          </cell>
          <cell r="AD1550">
            <v>0</v>
          </cell>
        </row>
        <row r="1551">
          <cell r="T1551">
            <v>0</v>
          </cell>
          <cell r="U1551">
            <v>0</v>
          </cell>
          <cell r="V1551">
            <v>0</v>
          </cell>
        </row>
        <row r="1552">
          <cell r="G1552" t="str">
            <v>平面ﾎｰﾛｰ黒板</v>
          </cell>
          <cell r="H1552" t="str">
            <v>1,800X900</v>
          </cell>
          <cell r="I1552" t="str">
            <v>1,800X900</v>
          </cell>
          <cell r="J1552">
            <v>9</v>
          </cell>
          <cell r="K1552">
            <v>9</v>
          </cell>
          <cell r="L1552" t="str">
            <v>ヶ所</v>
          </cell>
          <cell r="M1552">
            <v>57000</v>
          </cell>
          <cell r="N1552">
            <v>513000</v>
          </cell>
          <cell r="O1552" t="str">
            <v>見積単価</v>
          </cell>
          <cell r="P1552">
            <v>9</v>
          </cell>
          <cell r="Q1552">
            <v>513000</v>
          </cell>
          <cell r="R1552" t="str">
            <v>雑集計より</v>
          </cell>
          <cell r="S1552">
            <v>9</v>
          </cell>
          <cell r="T1552">
            <v>9</v>
          </cell>
          <cell r="U1552" t="str">
            <v>ヶ所</v>
          </cell>
          <cell r="V1552">
            <v>57000</v>
          </cell>
          <cell r="W1552">
            <v>513000</v>
          </cell>
          <cell r="X1552" t="str">
            <v>見積単価</v>
          </cell>
          <cell r="Y1552" t="str">
            <v>見積単価</v>
          </cell>
          <cell r="Z1552">
            <v>513000</v>
          </cell>
          <cell r="AA1552">
            <v>9</v>
          </cell>
          <cell r="AB1552">
            <v>513000</v>
          </cell>
          <cell r="AC1552">
            <v>0</v>
          </cell>
          <cell r="AD1552">
            <v>0</v>
          </cell>
        </row>
        <row r="1553">
          <cell r="T1553">
            <v>0</v>
          </cell>
          <cell r="U1553">
            <v>0</v>
          </cell>
          <cell r="V1553">
            <v>0</v>
          </cell>
        </row>
        <row r="1554">
          <cell r="G1554" t="str">
            <v>行事用ﾎｰﾛｰ黒板</v>
          </cell>
          <cell r="H1554" t="str">
            <v>1,800X1,200</v>
          </cell>
          <cell r="I1554" t="str">
            <v>1,800X1,200</v>
          </cell>
          <cell r="J1554">
            <v>3</v>
          </cell>
          <cell r="K1554">
            <v>3</v>
          </cell>
          <cell r="L1554" t="str">
            <v>ヶ所</v>
          </cell>
          <cell r="M1554">
            <v>102000</v>
          </cell>
          <cell r="N1554">
            <v>306000</v>
          </cell>
          <cell r="O1554" t="str">
            <v>見積単価</v>
          </cell>
          <cell r="P1554">
            <v>3</v>
          </cell>
          <cell r="Q1554">
            <v>306000</v>
          </cell>
          <cell r="R1554" t="str">
            <v>雑集計より</v>
          </cell>
          <cell r="S1554">
            <v>3</v>
          </cell>
          <cell r="T1554">
            <v>3</v>
          </cell>
          <cell r="U1554" t="str">
            <v>ヶ所</v>
          </cell>
          <cell r="V1554">
            <v>102000</v>
          </cell>
          <cell r="W1554">
            <v>306000</v>
          </cell>
          <cell r="X1554" t="str">
            <v>見積単価</v>
          </cell>
          <cell r="Y1554" t="str">
            <v>見積単価</v>
          </cell>
          <cell r="Z1554">
            <v>306000</v>
          </cell>
          <cell r="AA1554">
            <v>3</v>
          </cell>
          <cell r="AB1554">
            <v>306000</v>
          </cell>
          <cell r="AC1554">
            <v>0</v>
          </cell>
          <cell r="AD1554">
            <v>0</v>
          </cell>
        </row>
        <row r="1555">
          <cell r="T1555">
            <v>0</v>
          </cell>
          <cell r="U1555">
            <v>0</v>
          </cell>
          <cell r="V1555">
            <v>0</v>
          </cell>
        </row>
        <row r="1556">
          <cell r="G1556" t="str">
            <v>上下可動式ﾎｰﾛｰ黒板</v>
          </cell>
          <cell r="H1556" t="str">
            <v>3,600X1,800</v>
          </cell>
          <cell r="I1556" t="str">
            <v>3,600X1,800</v>
          </cell>
          <cell r="J1556">
            <v>1</v>
          </cell>
          <cell r="K1556">
            <v>1</v>
          </cell>
          <cell r="L1556" t="str">
            <v>ヶ所</v>
          </cell>
          <cell r="M1556">
            <v>470000</v>
          </cell>
          <cell r="N1556">
            <v>470000</v>
          </cell>
          <cell r="O1556" t="str">
            <v>見積単価</v>
          </cell>
          <cell r="P1556">
            <v>1</v>
          </cell>
          <cell r="Q1556">
            <v>470000</v>
          </cell>
          <cell r="R1556" t="str">
            <v>雑集計より</v>
          </cell>
          <cell r="S1556">
            <v>1</v>
          </cell>
          <cell r="T1556">
            <v>1</v>
          </cell>
          <cell r="U1556" t="str">
            <v>ヶ所</v>
          </cell>
          <cell r="V1556">
            <v>470000</v>
          </cell>
          <cell r="W1556">
            <v>470000</v>
          </cell>
          <cell r="X1556" t="str">
            <v>見積単価</v>
          </cell>
          <cell r="Y1556" t="str">
            <v>見積単価</v>
          </cell>
          <cell r="Z1556">
            <v>470000</v>
          </cell>
          <cell r="AA1556">
            <v>1</v>
          </cell>
          <cell r="AB1556">
            <v>470000</v>
          </cell>
          <cell r="AC1556">
            <v>0</v>
          </cell>
          <cell r="AD1556">
            <v>0</v>
          </cell>
        </row>
        <row r="1557">
          <cell r="G1557" t="str">
            <v>ﾄｲﾚﾌﾞｰｽ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</row>
        <row r="1558">
          <cell r="G1558" t="str">
            <v>TB-1</v>
          </cell>
          <cell r="H1558" t="str">
            <v>図面より</v>
          </cell>
          <cell r="I1558">
            <v>3</v>
          </cell>
          <cell r="J1558">
            <v>3</v>
          </cell>
          <cell r="K1558" t="str">
            <v>ヶ所</v>
          </cell>
          <cell r="L1558">
            <v>779000</v>
          </cell>
          <cell r="M1558">
            <v>2337000</v>
          </cell>
          <cell r="N1558" t="str">
            <v>見積単価</v>
          </cell>
          <cell r="O1558">
            <v>3</v>
          </cell>
          <cell r="P1558">
            <v>2337000</v>
          </cell>
          <cell r="Q1558">
            <v>0</v>
          </cell>
          <cell r="R1558" t="str">
            <v>図面より</v>
          </cell>
          <cell r="S1558">
            <v>3</v>
          </cell>
          <cell r="T1558">
            <v>3</v>
          </cell>
          <cell r="U1558" t="str">
            <v>ヶ所</v>
          </cell>
          <cell r="V1558">
            <v>779000</v>
          </cell>
          <cell r="W1558">
            <v>2337000</v>
          </cell>
          <cell r="X1558" t="str">
            <v>見積単価</v>
          </cell>
          <cell r="Y1558" t="str">
            <v>見積単価</v>
          </cell>
          <cell r="Z1558">
            <v>2337000</v>
          </cell>
          <cell r="AA1558">
            <v>3</v>
          </cell>
          <cell r="AB1558">
            <v>2337000</v>
          </cell>
          <cell r="AC1558">
            <v>0</v>
          </cell>
          <cell r="AD1558">
            <v>0</v>
          </cell>
        </row>
        <row r="1559">
          <cell r="G1559" t="str">
            <v>ﾄｲﾚﾌﾞｰｽ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</row>
        <row r="1560">
          <cell r="G1560" t="str">
            <v>TB-2</v>
          </cell>
          <cell r="H1560" t="str">
            <v>図面より</v>
          </cell>
          <cell r="I1560">
            <v>3</v>
          </cell>
          <cell r="J1560">
            <v>3</v>
          </cell>
          <cell r="K1560" t="str">
            <v>ヶ所</v>
          </cell>
          <cell r="L1560">
            <v>102000</v>
          </cell>
          <cell r="M1560">
            <v>306000</v>
          </cell>
          <cell r="N1560" t="str">
            <v>見積単価</v>
          </cell>
          <cell r="O1560">
            <v>3</v>
          </cell>
          <cell r="P1560">
            <v>306000</v>
          </cell>
          <cell r="Q1560">
            <v>0</v>
          </cell>
          <cell r="R1560" t="str">
            <v>図面より</v>
          </cell>
          <cell r="S1560">
            <v>3</v>
          </cell>
          <cell r="T1560">
            <v>3</v>
          </cell>
          <cell r="U1560" t="str">
            <v>ヶ所</v>
          </cell>
          <cell r="V1560">
            <v>102000</v>
          </cell>
          <cell r="W1560">
            <v>306000</v>
          </cell>
          <cell r="X1560" t="str">
            <v>見積単価</v>
          </cell>
          <cell r="Y1560" t="str">
            <v>見積単価</v>
          </cell>
          <cell r="Z1560">
            <v>306000</v>
          </cell>
          <cell r="AA1560">
            <v>3</v>
          </cell>
          <cell r="AB1560">
            <v>306000</v>
          </cell>
          <cell r="AC1560">
            <v>0</v>
          </cell>
          <cell r="AD1560">
            <v>0</v>
          </cell>
        </row>
        <row r="1561">
          <cell r="G1561" t="str">
            <v>ﾄｲﾚﾌﾞｰｽ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</row>
        <row r="1562">
          <cell r="G1562" t="str">
            <v>TB-3</v>
          </cell>
          <cell r="H1562" t="str">
            <v>図面より</v>
          </cell>
          <cell r="I1562">
            <v>3</v>
          </cell>
          <cell r="J1562">
            <v>3</v>
          </cell>
          <cell r="K1562" t="str">
            <v>ヶ所</v>
          </cell>
          <cell r="L1562">
            <v>449000</v>
          </cell>
          <cell r="M1562">
            <v>1347000</v>
          </cell>
          <cell r="N1562" t="str">
            <v>見積単価</v>
          </cell>
          <cell r="O1562">
            <v>3</v>
          </cell>
          <cell r="P1562">
            <v>1347000</v>
          </cell>
          <cell r="Q1562">
            <v>0</v>
          </cell>
          <cell r="R1562" t="str">
            <v>図面より</v>
          </cell>
          <cell r="S1562">
            <v>3</v>
          </cell>
          <cell r="T1562">
            <v>3</v>
          </cell>
          <cell r="U1562" t="str">
            <v>ヶ所</v>
          </cell>
          <cell r="V1562">
            <v>449000</v>
          </cell>
          <cell r="W1562">
            <v>1347000</v>
          </cell>
          <cell r="X1562" t="str">
            <v>見積単価</v>
          </cell>
          <cell r="Y1562" t="str">
            <v>見積単価</v>
          </cell>
          <cell r="Z1562">
            <v>1347000</v>
          </cell>
          <cell r="AA1562">
            <v>3</v>
          </cell>
          <cell r="AB1562">
            <v>1347000</v>
          </cell>
          <cell r="AC1562">
            <v>0</v>
          </cell>
          <cell r="AD1562">
            <v>0</v>
          </cell>
        </row>
        <row r="1563">
          <cell r="G1563" t="str">
            <v>ﾄｲﾚﾌﾞｰｽ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</row>
        <row r="1564">
          <cell r="G1564" t="str">
            <v>TB-4</v>
          </cell>
          <cell r="H1564" t="str">
            <v>図面より</v>
          </cell>
          <cell r="I1564">
            <v>3</v>
          </cell>
          <cell r="J1564">
            <v>3</v>
          </cell>
          <cell r="K1564" t="str">
            <v>ヶ所</v>
          </cell>
          <cell r="L1564">
            <v>75000</v>
          </cell>
          <cell r="M1564">
            <v>225000</v>
          </cell>
          <cell r="N1564" t="str">
            <v>見積単価</v>
          </cell>
          <cell r="O1564">
            <v>3</v>
          </cell>
          <cell r="P1564">
            <v>225000</v>
          </cell>
          <cell r="Q1564">
            <v>0</v>
          </cell>
          <cell r="R1564" t="str">
            <v>図面より</v>
          </cell>
          <cell r="S1564">
            <v>3</v>
          </cell>
          <cell r="T1564">
            <v>3</v>
          </cell>
          <cell r="U1564" t="str">
            <v>ヶ所</v>
          </cell>
          <cell r="V1564">
            <v>75000</v>
          </cell>
          <cell r="W1564">
            <v>225000</v>
          </cell>
          <cell r="X1564" t="str">
            <v>見積単価</v>
          </cell>
          <cell r="Y1564" t="str">
            <v>見積単価</v>
          </cell>
          <cell r="Z1564">
            <v>225000</v>
          </cell>
          <cell r="AA1564">
            <v>3</v>
          </cell>
          <cell r="AB1564">
            <v>225000</v>
          </cell>
          <cell r="AC1564">
            <v>0</v>
          </cell>
          <cell r="AD1564">
            <v>0</v>
          </cell>
        </row>
        <row r="1565">
          <cell r="G1565" t="str">
            <v>ﾄｲﾚﾌﾞｰｽ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</row>
        <row r="1566">
          <cell r="G1566" t="str">
            <v>TB-5</v>
          </cell>
          <cell r="H1566" t="str">
            <v>図面より</v>
          </cell>
          <cell r="I1566">
            <v>1</v>
          </cell>
          <cell r="J1566">
            <v>1</v>
          </cell>
          <cell r="K1566" t="str">
            <v>ヶ所</v>
          </cell>
          <cell r="L1566">
            <v>428000</v>
          </cell>
          <cell r="M1566">
            <v>428000</v>
          </cell>
          <cell r="N1566" t="str">
            <v>見積単価</v>
          </cell>
          <cell r="O1566">
            <v>1</v>
          </cell>
          <cell r="P1566">
            <v>428000</v>
          </cell>
          <cell r="Q1566">
            <v>0</v>
          </cell>
          <cell r="R1566" t="str">
            <v>図面より</v>
          </cell>
          <cell r="S1566">
            <v>1</v>
          </cell>
          <cell r="T1566">
            <v>1</v>
          </cell>
          <cell r="U1566" t="str">
            <v>ヶ所</v>
          </cell>
          <cell r="V1566">
            <v>428000</v>
          </cell>
          <cell r="W1566">
            <v>428000</v>
          </cell>
          <cell r="X1566" t="str">
            <v>見積単価</v>
          </cell>
          <cell r="Y1566" t="str">
            <v>見積単価</v>
          </cell>
          <cell r="Z1566">
            <v>428000</v>
          </cell>
          <cell r="AA1566">
            <v>1</v>
          </cell>
          <cell r="AB1566">
            <v>428000</v>
          </cell>
          <cell r="AC1566">
            <v>0</v>
          </cell>
          <cell r="AD1566">
            <v>0</v>
          </cell>
        </row>
        <row r="1567">
          <cell r="G1567" t="str">
            <v>ﾄｲﾚﾌﾞｰｽ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0</v>
          </cell>
        </row>
        <row r="1568">
          <cell r="G1568" t="str">
            <v>TB-6</v>
          </cell>
          <cell r="H1568" t="str">
            <v>図面より</v>
          </cell>
          <cell r="I1568">
            <v>1</v>
          </cell>
          <cell r="J1568">
            <v>1</v>
          </cell>
          <cell r="K1568" t="str">
            <v>ヶ所</v>
          </cell>
          <cell r="L1568">
            <v>522000</v>
          </cell>
          <cell r="M1568">
            <v>522000</v>
          </cell>
          <cell r="N1568" t="str">
            <v>見積単価</v>
          </cell>
          <cell r="O1568">
            <v>1</v>
          </cell>
          <cell r="P1568">
            <v>522000</v>
          </cell>
          <cell r="Q1568">
            <v>0</v>
          </cell>
          <cell r="R1568" t="str">
            <v>図面より</v>
          </cell>
          <cell r="S1568">
            <v>1</v>
          </cell>
          <cell r="T1568">
            <v>1</v>
          </cell>
          <cell r="U1568" t="str">
            <v>ヶ所</v>
          </cell>
          <cell r="V1568">
            <v>522000</v>
          </cell>
          <cell r="W1568">
            <v>522000</v>
          </cell>
          <cell r="X1568" t="str">
            <v>見積単価</v>
          </cell>
          <cell r="Y1568" t="str">
            <v>見積単価</v>
          </cell>
          <cell r="Z1568">
            <v>522000</v>
          </cell>
          <cell r="AA1568">
            <v>1</v>
          </cell>
          <cell r="AB1568">
            <v>522000</v>
          </cell>
          <cell r="AC1568">
            <v>0</v>
          </cell>
          <cell r="AD1568">
            <v>0</v>
          </cell>
        </row>
        <row r="1569">
          <cell r="T1569">
            <v>0</v>
          </cell>
          <cell r="U1569">
            <v>0</v>
          </cell>
          <cell r="V1569">
            <v>0</v>
          </cell>
        </row>
        <row r="1570">
          <cell r="G1570" t="str">
            <v>木製ﾍﾞﾝﾁ</v>
          </cell>
          <cell r="H1570">
            <v>60</v>
          </cell>
          <cell r="I1570">
            <v>60</v>
          </cell>
          <cell r="J1570" t="str">
            <v>×</v>
          </cell>
          <cell r="K1570">
            <v>500</v>
          </cell>
          <cell r="L1570">
            <v>36.01</v>
          </cell>
          <cell r="M1570">
            <v>36</v>
          </cell>
          <cell r="N1570" t="str">
            <v>ｍ</v>
          </cell>
          <cell r="O1570">
            <v>11000</v>
          </cell>
          <cell r="P1570">
            <v>396000</v>
          </cell>
          <cell r="Q1570" t="str">
            <v>見積単価</v>
          </cell>
          <cell r="R1570" t="str">
            <v>雑集計より</v>
          </cell>
          <cell r="S1570">
            <v>36.01</v>
          </cell>
          <cell r="T1570">
            <v>36</v>
          </cell>
          <cell r="U1570" t="str">
            <v>ｍ</v>
          </cell>
          <cell r="V1570">
            <v>11000</v>
          </cell>
          <cell r="W1570">
            <v>396000</v>
          </cell>
          <cell r="X1570" t="str">
            <v>見積単価</v>
          </cell>
          <cell r="Y1570" t="str">
            <v>見積単価</v>
          </cell>
          <cell r="Z1570">
            <v>396000</v>
          </cell>
          <cell r="AA1570">
            <v>36</v>
          </cell>
          <cell r="AB1570">
            <v>396000</v>
          </cell>
          <cell r="AC1570">
            <v>0</v>
          </cell>
          <cell r="AD1570">
            <v>0</v>
          </cell>
        </row>
        <row r="1572">
          <cell r="G1572" t="str">
            <v>（一般工事の計）</v>
          </cell>
          <cell r="H1572">
            <v>12308328</v>
          </cell>
          <cell r="I1572">
            <v>12308328</v>
          </cell>
          <cell r="J1572">
            <v>12308328</v>
          </cell>
          <cell r="K1572">
            <v>12308328</v>
          </cell>
          <cell r="L1572">
            <v>12308328</v>
          </cell>
          <cell r="M1572">
            <v>12308328</v>
          </cell>
          <cell r="N1572">
            <v>12308328</v>
          </cell>
          <cell r="O1572">
            <v>12308328</v>
          </cell>
          <cell r="P1572">
            <v>12308328</v>
          </cell>
          <cell r="Q1572">
            <v>12308328</v>
          </cell>
          <cell r="R1572">
            <v>12308328</v>
          </cell>
          <cell r="S1572">
            <v>12308328</v>
          </cell>
          <cell r="T1572">
            <v>12308328</v>
          </cell>
          <cell r="U1572">
            <v>12308328</v>
          </cell>
          <cell r="V1572">
            <v>12308328</v>
          </cell>
          <cell r="W1572">
            <v>12308328</v>
          </cell>
          <cell r="AB1572">
            <v>12308328</v>
          </cell>
        </row>
        <row r="1574"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AD1574">
            <v>0</v>
          </cell>
        </row>
        <row r="1575">
          <cell r="AE1575" t="str">
            <v>那覇市教育委員会</v>
          </cell>
          <cell r="AF1575" t="str">
            <v>頁40</v>
          </cell>
        </row>
        <row r="1576">
          <cell r="P1576">
            <v>0</v>
          </cell>
          <cell r="Q1576" t="str">
            <v>数　量　集　計　表</v>
          </cell>
          <cell r="R1576" t="str">
            <v>数　量　集　計　表</v>
          </cell>
          <cell r="S1576" t="str">
            <v xml:space="preserve"> 訳</v>
          </cell>
          <cell r="T1576" t="str">
            <v>内</v>
          </cell>
          <cell r="U1576" t="str">
            <v>頁41</v>
          </cell>
          <cell r="V1576" t="str">
            <v xml:space="preserve"> 訳</v>
          </cell>
          <cell r="W1576" t="str">
            <v>書</v>
          </cell>
          <cell r="X1576" t="str">
            <v>頁41</v>
          </cell>
          <cell r="Y1576" t="str">
            <v>頁41</v>
          </cell>
          <cell r="Z1576" t="str">
            <v>頁41</v>
          </cell>
          <cell r="AA1576" t="str">
            <v>頁41</v>
          </cell>
          <cell r="AB1576" t="str">
            <v>頁41</v>
          </cell>
          <cell r="AC1576" t="str">
            <v>頁41</v>
          </cell>
          <cell r="AD1576" t="str">
            <v>頁41</v>
          </cell>
          <cell r="AF1576" t="str">
            <v>頁41</v>
          </cell>
        </row>
        <row r="1578">
          <cell r="T1578">
            <v>0</v>
          </cell>
          <cell r="U1578" t="str">
            <v>宇栄原小学校（1工区建築）</v>
          </cell>
          <cell r="V1578" t="str">
            <v>P-35/42</v>
          </cell>
          <cell r="W1578" t="str">
            <v>宇栄原小学校（1工区建築）</v>
          </cell>
          <cell r="X1578" t="str">
            <v>P-35/42</v>
          </cell>
          <cell r="Y1578" t="str">
            <v>宇栄原小学校（1工区建築）</v>
          </cell>
          <cell r="Z1578" t="str">
            <v>P-35/42</v>
          </cell>
          <cell r="AA1578" t="str">
            <v>宇栄原小学校（1工区建築）</v>
          </cell>
          <cell r="AB1578" t="str">
            <v>P-35/42</v>
          </cell>
          <cell r="AC1578" t="str">
            <v>宇栄原小学校（1工区建築）</v>
          </cell>
          <cell r="AD1578" t="str">
            <v>P-35/42</v>
          </cell>
          <cell r="AE1578" t="str">
            <v>P-35/42</v>
          </cell>
        </row>
        <row r="1580">
          <cell r="G1580" t="str">
            <v>　　　　　　　　　　工　事　別</v>
          </cell>
          <cell r="H1580" t="str">
            <v>計</v>
          </cell>
          <cell r="I1580" t="str">
            <v>　実　施　工　事　費</v>
          </cell>
          <cell r="J1580" t="str">
            <v>　　 対 象 経 費</v>
          </cell>
          <cell r="K1580" t="str">
            <v>　　対 象 外 経 費</v>
          </cell>
          <cell r="L1580" t="str">
            <v>計</v>
          </cell>
          <cell r="M1580" t="str">
            <v>　実　施　工　事　費</v>
          </cell>
          <cell r="N1580" t="str">
            <v>　　 対 象 経 費</v>
          </cell>
          <cell r="O1580" t="str">
            <v>　　対 象 外 経 費</v>
          </cell>
          <cell r="P1580" t="str">
            <v>計</v>
          </cell>
          <cell r="Q1580" t="str">
            <v>　実　施　工　事　費</v>
          </cell>
          <cell r="R1580" t="str">
            <v>　　 対 象 経 費</v>
          </cell>
          <cell r="S1580" t="str">
            <v>計</v>
          </cell>
          <cell r="T1580" t="str">
            <v>　実　施　工　事　費</v>
          </cell>
          <cell r="U1580" t="str">
            <v>　　 対 象 経 費</v>
          </cell>
          <cell r="V1580" t="str">
            <v>　実　施　工　事　費</v>
          </cell>
          <cell r="W1580" t="str">
            <v>　　 対 象 経 費</v>
          </cell>
          <cell r="X1580" t="str">
            <v>　　対 象 外 経 費</v>
          </cell>
          <cell r="Y1580" t="str">
            <v>　　 対 象 経 費</v>
          </cell>
          <cell r="Z1580" t="str">
            <v>　　対 象 外 経 費</v>
          </cell>
          <cell r="AA1580" t="str">
            <v>　　 対 象 経 費</v>
          </cell>
          <cell r="AB1580" t="str">
            <v>　　対 象 外 経 費</v>
          </cell>
          <cell r="AC1580" t="str">
            <v>　　対 象 外 経 費</v>
          </cell>
        </row>
        <row r="1582">
          <cell r="E1582" t="str">
            <v>No</v>
          </cell>
          <cell r="F1582" t="str">
            <v>名 称</v>
          </cell>
          <cell r="G1582" t="str">
            <v>名 称</v>
          </cell>
          <cell r="H1582" t="str">
            <v>頁</v>
          </cell>
          <cell r="I1582" t="str">
            <v>参　照</v>
          </cell>
          <cell r="J1582" t="str">
            <v>計算値</v>
          </cell>
          <cell r="K1582" t="str">
            <v xml:space="preserve"> 　規 格</v>
          </cell>
          <cell r="L1582" t="str">
            <v>単 位</v>
          </cell>
          <cell r="M1582" t="str">
            <v>単 価</v>
          </cell>
          <cell r="N1582" t="str">
            <v>金 額</v>
          </cell>
          <cell r="O1582" t="str">
            <v xml:space="preserve">   　 備 考</v>
          </cell>
          <cell r="P1582" t="str">
            <v>頁</v>
          </cell>
          <cell r="Q1582" t="str">
            <v>金 額</v>
          </cell>
          <cell r="R1582" t="str">
            <v>参　照</v>
          </cell>
          <cell r="S1582" t="str">
            <v>計算値</v>
          </cell>
          <cell r="T1582" t="str">
            <v>数 量</v>
          </cell>
          <cell r="U1582" t="str">
            <v>単 位</v>
          </cell>
          <cell r="V1582" t="str">
            <v>単 価</v>
          </cell>
          <cell r="W1582" t="str">
            <v>金 額</v>
          </cell>
          <cell r="X1582" t="str">
            <v xml:space="preserve">   　 備 考</v>
          </cell>
          <cell r="Y1582" t="str">
            <v xml:space="preserve">   　 備 考</v>
          </cell>
          <cell r="Z1582" t="str">
            <v>金 額</v>
          </cell>
          <cell r="AA1582" t="str">
            <v>数 量</v>
          </cell>
          <cell r="AB1582" t="str">
            <v>金 額</v>
          </cell>
          <cell r="AC1582" t="str">
            <v>数 量</v>
          </cell>
          <cell r="AD1582" t="str">
            <v>金 額</v>
          </cell>
        </row>
        <row r="1583">
          <cell r="AF1583" t="str">
            <v>↓↓↓</v>
          </cell>
        </row>
        <row r="1584">
          <cell r="AF1584">
            <v>0</v>
          </cell>
          <cell r="AG1584">
            <v>0</v>
          </cell>
          <cell r="AH1584">
            <v>0</v>
          </cell>
        </row>
        <row r="1586">
          <cell r="E1586">
            <v>2</v>
          </cell>
          <cell r="F1586" t="str">
            <v>その他工事</v>
          </cell>
          <cell r="G1586" t="str">
            <v>その他工事</v>
          </cell>
        </row>
        <row r="1587">
          <cell r="T1587">
            <v>0</v>
          </cell>
        </row>
        <row r="1588">
          <cell r="G1588" t="str">
            <v>流し台</v>
          </cell>
          <cell r="H1588" t="str">
            <v>幅1200</v>
          </cell>
          <cell r="I1588" t="str">
            <v>内部集計より</v>
          </cell>
          <cell r="J1588" t="str">
            <v>幅1200</v>
          </cell>
          <cell r="K1588">
            <v>2</v>
          </cell>
          <cell r="L1588" t="str">
            <v>ヶ所</v>
          </cell>
          <cell r="M1588">
            <v>42300</v>
          </cell>
          <cell r="N1588">
            <v>84600</v>
          </cell>
          <cell r="O1588" t="str">
            <v>代価表</v>
          </cell>
          <cell r="P1588" t="str">
            <v>ﾕﾆ-01</v>
          </cell>
          <cell r="Q1588">
            <v>2</v>
          </cell>
          <cell r="R1588" t="str">
            <v>内部集計より</v>
          </cell>
          <cell r="S1588">
            <v>2</v>
          </cell>
          <cell r="T1588">
            <v>2</v>
          </cell>
          <cell r="U1588" t="str">
            <v>ヶ所</v>
          </cell>
          <cell r="V1588">
            <v>42300</v>
          </cell>
          <cell r="W1588">
            <v>84600</v>
          </cell>
          <cell r="X1588" t="str">
            <v>代価表</v>
          </cell>
          <cell r="Y1588" t="str">
            <v>代価表</v>
          </cell>
          <cell r="Z1588" t="str">
            <v>ﾕﾆ-01</v>
          </cell>
          <cell r="AA1588">
            <v>2</v>
          </cell>
          <cell r="AB1588">
            <v>84600</v>
          </cell>
          <cell r="AC1588">
            <v>0</v>
          </cell>
          <cell r="AD1588">
            <v>0</v>
          </cell>
        </row>
        <row r="1589">
          <cell r="T1589">
            <v>0</v>
          </cell>
        </row>
        <row r="1590">
          <cell r="G1590" t="str">
            <v>ｺﾝﾛ台</v>
          </cell>
          <cell r="H1590" t="str">
            <v>幅600</v>
          </cell>
          <cell r="I1590" t="str">
            <v>内部集計より</v>
          </cell>
          <cell r="J1590" t="str">
            <v>幅600</v>
          </cell>
          <cell r="K1590">
            <v>2</v>
          </cell>
          <cell r="L1590" t="str">
            <v>ヶ所</v>
          </cell>
          <cell r="M1590">
            <v>17200</v>
          </cell>
          <cell r="N1590">
            <v>34400</v>
          </cell>
          <cell r="O1590" t="str">
            <v>代価表</v>
          </cell>
          <cell r="P1590" t="str">
            <v>ﾕﾆ-02</v>
          </cell>
          <cell r="Q1590">
            <v>2</v>
          </cell>
          <cell r="R1590" t="str">
            <v>内部集計より</v>
          </cell>
          <cell r="S1590">
            <v>2</v>
          </cell>
          <cell r="T1590">
            <v>2</v>
          </cell>
          <cell r="U1590" t="str">
            <v>ヶ所</v>
          </cell>
          <cell r="V1590">
            <v>17200</v>
          </cell>
          <cell r="W1590">
            <v>34400</v>
          </cell>
          <cell r="X1590" t="str">
            <v>代価表</v>
          </cell>
          <cell r="Y1590" t="str">
            <v>代価表</v>
          </cell>
          <cell r="Z1590" t="str">
            <v>ﾕﾆ-02</v>
          </cell>
          <cell r="AA1590">
            <v>2</v>
          </cell>
          <cell r="AB1590">
            <v>34400</v>
          </cell>
          <cell r="AC1590">
            <v>0</v>
          </cell>
          <cell r="AD1590">
            <v>0</v>
          </cell>
        </row>
        <row r="1591">
          <cell r="T1591">
            <v>0</v>
          </cell>
        </row>
        <row r="1592">
          <cell r="G1592" t="str">
            <v>つり戸棚</v>
          </cell>
          <cell r="H1592" t="str">
            <v>幅1200</v>
          </cell>
          <cell r="I1592" t="str">
            <v>内部集計より</v>
          </cell>
          <cell r="J1592" t="str">
            <v>幅1200</v>
          </cell>
          <cell r="K1592">
            <v>2</v>
          </cell>
          <cell r="L1592" t="str">
            <v>ヶ所</v>
          </cell>
          <cell r="M1592">
            <v>24400</v>
          </cell>
          <cell r="N1592">
            <v>48800</v>
          </cell>
          <cell r="O1592" t="str">
            <v>代価表</v>
          </cell>
          <cell r="P1592" t="str">
            <v>ﾕﾆ-03</v>
          </cell>
          <cell r="Q1592">
            <v>2</v>
          </cell>
          <cell r="R1592" t="str">
            <v>内部集計より</v>
          </cell>
          <cell r="S1592">
            <v>2</v>
          </cell>
          <cell r="T1592">
            <v>2</v>
          </cell>
          <cell r="U1592" t="str">
            <v>ヶ所</v>
          </cell>
          <cell r="V1592">
            <v>24400</v>
          </cell>
          <cell r="W1592">
            <v>48800</v>
          </cell>
          <cell r="X1592" t="str">
            <v>代価表</v>
          </cell>
          <cell r="Y1592" t="str">
            <v>代価表</v>
          </cell>
          <cell r="Z1592" t="str">
            <v>ﾕﾆ-03</v>
          </cell>
          <cell r="AA1592">
            <v>2</v>
          </cell>
          <cell r="AB1592">
            <v>48800</v>
          </cell>
          <cell r="AC1592">
            <v>0</v>
          </cell>
          <cell r="AD1592">
            <v>0</v>
          </cell>
        </row>
        <row r="1593">
          <cell r="T1593">
            <v>0</v>
          </cell>
          <cell r="U1593">
            <v>0</v>
          </cell>
          <cell r="V1593">
            <v>0</v>
          </cell>
        </row>
        <row r="1594">
          <cell r="G1594" t="str">
            <v>TVﾊﾝｶﾞｰ</v>
          </cell>
          <cell r="H1594" t="str">
            <v>21～31ｲﾝﾁ対応型</v>
          </cell>
          <cell r="I1594" t="str">
            <v>21～31ｲﾝﾁ対応型</v>
          </cell>
          <cell r="J1594">
            <v>5</v>
          </cell>
          <cell r="K1594">
            <v>5</v>
          </cell>
          <cell r="L1594" t="str">
            <v>ヶ所</v>
          </cell>
          <cell r="M1594">
            <v>145000</v>
          </cell>
          <cell r="N1594">
            <v>725000</v>
          </cell>
          <cell r="O1594" t="str">
            <v>見積単価</v>
          </cell>
          <cell r="P1594">
            <v>5</v>
          </cell>
          <cell r="Q1594">
            <v>725000</v>
          </cell>
          <cell r="R1594" t="str">
            <v>雑集計より</v>
          </cell>
          <cell r="S1594">
            <v>5</v>
          </cell>
          <cell r="T1594">
            <v>5</v>
          </cell>
          <cell r="U1594" t="str">
            <v>ヶ所</v>
          </cell>
          <cell r="V1594">
            <v>145000</v>
          </cell>
          <cell r="W1594">
            <v>725000</v>
          </cell>
          <cell r="X1594" t="str">
            <v>見積単価</v>
          </cell>
          <cell r="Y1594" t="str">
            <v>見積単価</v>
          </cell>
          <cell r="Z1594">
            <v>725000</v>
          </cell>
          <cell r="AA1594">
            <v>5</v>
          </cell>
          <cell r="AB1594">
            <v>725000</v>
          </cell>
          <cell r="AC1594">
            <v>0</v>
          </cell>
          <cell r="AD1594">
            <v>0</v>
          </cell>
        </row>
        <row r="1595">
          <cell r="T1595">
            <v>0</v>
          </cell>
          <cell r="U1595">
            <v>0</v>
          </cell>
          <cell r="V1595">
            <v>0</v>
          </cell>
        </row>
        <row r="1596">
          <cell r="G1596" t="str">
            <v>化粧鏡</v>
          </cell>
          <cell r="H1596" t="str">
            <v>1,800X1,500</v>
          </cell>
          <cell r="I1596" t="str">
            <v>1,800X1,500</v>
          </cell>
          <cell r="J1596">
            <v>9</v>
          </cell>
          <cell r="K1596">
            <v>9</v>
          </cell>
          <cell r="L1596" t="str">
            <v>ヶ所</v>
          </cell>
          <cell r="M1596">
            <v>49000</v>
          </cell>
          <cell r="N1596">
            <v>441000</v>
          </cell>
          <cell r="O1596" t="str">
            <v>見積単価</v>
          </cell>
          <cell r="P1596">
            <v>9</v>
          </cell>
          <cell r="Q1596">
            <v>441000</v>
          </cell>
          <cell r="R1596" t="str">
            <v>内部集計より</v>
          </cell>
          <cell r="S1596">
            <v>9</v>
          </cell>
          <cell r="T1596">
            <v>9</v>
          </cell>
          <cell r="U1596" t="str">
            <v>ヶ所</v>
          </cell>
          <cell r="V1596">
            <v>49000</v>
          </cell>
          <cell r="W1596">
            <v>441000</v>
          </cell>
          <cell r="X1596" t="str">
            <v>見積単価</v>
          </cell>
          <cell r="Y1596" t="str">
            <v>見積単価</v>
          </cell>
          <cell r="Z1596">
            <v>441000</v>
          </cell>
          <cell r="AA1596">
            <v>9</v>
          </cell>
          <cell r="AB1596">
            <v>441000</v>
          </cell>
          <cell r="AC1596">
            <v>0</v>
          </cell>
          <cell r="AD1596">
            <v>0</v>
          </cell>
        </row>
        <row r="1597">
          <cell r="T1597">
            <v>0</v>
          </cell>
          <cell r="U1597">
            <v>0</v>
          </cell>
          <cell r="V1597">
            <v>0</v>
          </cell>
        </row>
        <row r="1598">
          <cell r="G1598" t="str">
            <v>ｽﾃﾝﾚｽ傘立て</v>
          </cell>
          <cell r="H1598" t="str">
            <v>図面より</v>
          </cell>
          <cell r="I1598">
            <v>6</v>
          </cell>
          <cell r="J1598">
            <v>6</v>
          </cell>
          <cell r="K1598" t="str">
            <v>ヶ所</v>
          </cell>
          <cell r="L1598">
            <v>49000</v>
          </cell>
          <cell r="M1598">
            <v>294000</v>
          </cell>
          <cell r="N1598" t="str">
            <v>見積単価</v>
          </cell>
          <cell r="O1598">
            <v>6</v>
          </cell>
          <cell r="P1598">
            <v>294000</v>
          </cell>
          <cell r="Q1598">
            <v>0</v>
          </cell>
          <cell r="R1598" t="str">
            <v>図面より</v>
          </cell>
          <cell r="S1598">
            <v>6</v>
          </cell>
          <cell r="T1598">
            <v>6</v>
          </cell>
          <cell r="U1598" t="str">
            <v>ヶ所</v>
          </cell>
          <cell r="V1598">
            <v>49000</v>
          </cell>
          <cell r="W1598">
            <v>294000</v>
          </cell>
          <cell r="X1598" t="str">
            <v>見積単価</v>
          </cell>
          <cell r="Y1598" t="str">
            <v>見積単価</v>
          </cell>
          <cell r="Z1598">
            <v>294000</v>
          </cell>
          <cell r="AA1598">
            <v>6</v>
          </cell>
          <cell r="AB1598">
            <v>294000</v>
          </cell>
          <cell r="AC1598">
            <v>0</v>
          </cell>
          <cell r="AD1598">
            <v>0</v>
          </cell>
        </row>
        <row r="1599">
          <cell r="T1599">
            <v>0</v>
          </cell>
          <cell r="U1599">
            <v>0</v>
          </cell>
          <cell r="V1599">
            <v>0</v>
          </cell>
        </row>
        <row r="1600">
          <cell r="G1600" t="str">
            <v>ｽﾃﾝﾚｽｶｯﾊﾟ掛け</v>
          </cell>
          <cell r="H1600" t="str">
            <v>2,400X900</v>
          </cell>
          <cell r="I1600" t="str">
            <v>2,400X900</v>
          </cell>
          <cell r="J1600">
            <v>2</v>
          </cell>
          <cell r="K1600">
            <v>2</v>
          </cell>
          <cell r="L1600" t="str">
            <v>ヶ所</v>
          </cell>
          <cell r="M1600">
            <v>21000</v>
          </cell>
          <cell r="N1600">
            <v>42000</v>
          </cell>
          <cell r="O1600" t="str">
            <v>見積単価</v>
          </cell>
          <cell r="P1600">
            <v>2</v>
          </cell>
          <cell r="Q1600">
            <v>42000</v>
          </cell>
          <cell r="R1600" t="str">
            <v>図面より</v>
          </cell>
          <cell r="S1600">
            <v>2</v>
          </cell>
          <cell r="T1600">
            <v>2</v>
          </cell>
          <cell r="U1600" t="str">
            <v>ヶ所</v>
          </cell>
          <cell r="V1600">
            <v>21000</v>
          </cell>
          <cell r="W1600">
            <v>42000</v>
          </cell>
          <cell r="X1600" t="str">
            <v>見積単価</v>
          </cell>
          <cell r="Y1600" t="str">
            <v>見積単価</v>
          </cell>
          <cell r="Z1600">
            <v>42000</v>
          </cell>
          <cell r="AA1600">
            <v>2</v>
          </cell>
          <cell r="AB1600">
            <v>42000</v>
          </cell>
          <cell r="AC1600">
            <v>0</v>
          </cell>
          <cell r="AD1600">
            <v>0</v>
          </cell>
        </row>
        <row r="1601">
          <cell r="T1601">
            <v>0</v>
          </cell>
          <cell r="U1601">
            <v>0</v>
          </cell>
          <cell r="V1601">
            <v>0</v>
          </cell>
        </row>
        <row r="1602">
          <cell r="G1602" t="str">
            <v>床配線ﾋﾟｯﾄ</v>
          </cell>
          <cell r="H1602" t="str">
            <v>FC-A型</v>
          </cell>
          <cell r="I1602" t="str">
            <v>FC-A型</v>
          </cell>
          <cell r="J1602" t="str">
            <v>内部集計より</v>
          </cell>
          <cell r="K1602" t="str">
            <v>W=250</v>
          </cell>
          <cell r="L1602">
            <v>31.5</v>
          </cell>
          <cell r="M1602" t="str">
            <v>ｍ</v>
          </cell>
          <cell r="N1602">
            <v>19000</v>
          </cell>
          <cell r="O1602">
            <v>598500</v>
          </cell>
          <cell r="P1602" t="str">
            <v>見積単価</v>
          </cell>
          <cell r="Q1602">
            <v>31.5</v>
          </cell>
          <cell r="R1602" t="str">
            <v>内部集計より</v>
          </cell>
          <cell r="S1602">
            <v>31.47</v>
          </cell>
          <cell r="T1602">
            <v>31.5</v>
          </cell>
          <cell r="U1602" t="str">
            <v>ｍ</v>
          </cell>
          <cell r="V1602">
            <v>19000</v>
          </cell>
          <cell r="W1602">
            <v>598500</v>
          </cell>
          <cell r="X1602" t="str">
            <v>見積単価</v>
          </cell>
          <cell r="Y1602" t="str">
            <v>見積単価</v>
          </cell>
          <cell r="Z1602">
            <v>598500</v>
          </cell>
          <cell r="AA1602">
            <v>31.5</v>
          </cell>
          <cell r="AB1602">
            <v>598500</v>
          </cell>
        </row>
        <row r="1603">
          <cell r="T1603">
            <v>0</v>
          </cell>
        </row>
        <row r="1604">
          <cell r="G1604" t="str">
            <v>洗面ｶｳﾀｰﾕﾆｯﾄ</v>
          </cell>
          <cell r="H1604" t="str">
            <v>L=1,800</v>
          </cell>
          <cell r="I1604" t="str">
            <v>L=1,800</v>
          </cell>
          <cell r="J1604">
            <v>8</v>
          </cell>
          <cell r="K1604">
            <v>8</v>
          </cell>
          <cell r="L1604" t="str">
            <v>ヶ所</v>
          </cell>
          <cell r="M1604">
            <v>126000</v>
          </cell>
          <cell r="N1604">
            <v>1008000</v>
          </cell>
          <cell r="O1604" t="str">
            <v>見積単価</v>
          </cell>
          <cell r="P1604">
            <v>8</v>
          </cell>
          <cell r="Q1604">
            <v>1008000</v>
          </cell>
          <cell r="R1604" t="str">
            <v>雑集計より</v>
          </cell>
          <cell r="S1604">
            <v>8</v>
          </cell>
          <cell r="T1604">
            <v>8</v>
          </cell>
          <cell r="U1604" t="str">
            <v>ヶ所</v>
          </cell>
          <cell r="V1604">
            <v>126000</v>
          </cell>
          <cell r="W1604">
            <v>1008000</v>
          </cell>
          <cell r="X1604" t="str">
            <v>見積単価</v>
          </cell>
          <cell r="Y1604" t="str">
            <v>見積単価</v>
          </cell>
          <cell r="Z1604">
            <v>1008000</v>
          </cell>
          <cell r="AA1604">
            <v>8</v>
          </cell>
          <cell r="AB1604">
            <v>1008000</v>
          </cell>
          <cell r="AC1604">
            <v>0</v>
          </cell>
          <cell r="AD1604">
            <v>0</v>
          </cell>
        </row>
        <row r="1605">
          <cell r="T1605">
            <v>0</v>
          </cell>
          <cell r="U1605">
            <v>0</v>
          </cell>
          <cell r="V1605">
            <v>0</v>
          </cell>
        </row>
        <row r="1606">
          <cell r="G1606" t="str">
            <v>洗面ｶｳﾀｰﾕﾆｯﾄ</v>
          </cell>
          <cell r="H1606" t="str">
            <v>L=1,200</v>
          </cell>
          <cell r="I1606" t="str">
            <v>L=1,200</v>
          </cell>
          <cell r="J1606">
            <v>9</v>
          </cell>
          <cell r="K1606">
            <v>9</v>
          </cell>
          <cell r="L1606" t="str">
            <v>ヶ所</v>
          </cell>
          <cell r="M1606">
            <v>71000</v>
          </cell>
          <cell r="N1606">
            <v>639000</v>
          </cell>
          <cell r="O1606" t="str">
            <v>見積単価</v>
          </cell>
          <cell r="P1606">
            <v>9</v>
          </cell>
          <cell r="Q1606">
            <v>639000</v>
          </cell>
          <cell r="R1606" t="str">
            <v>雑集計より</v>
          </cell>
          <cell r="S1606">
            <v>9</v>
          </cell>
          <cell r="T1606">
            <v>9</v>
          </cell>
          <cell r="U1606" t="str">
            <v>ヶ所</v>
          </cell>
          <cell r="V1606">
            <v>71000</v>
          </cell>
          <cell r="W1606">
            <v>639000</v>
          </cell>
          <cell r="X1606" t="str">
            <v>見積単価</v>
          </cell>
          <cell r="Y1606" t="str">
            <v>見積単価</v>
          </cell>
          <cell r="Z1606">
            <v>639000</v>
          </cell>
          <cell r="AA1606">
            <v>9</v>
          </cell>
          <cell r="AB1606">
            <v>639000</v>
          </cell>
          <cell r="AC1606">
            <v>0</v>
          </cell>
          <cell r="AD1606">
            <v>0</v>
          </cell>
        </row>
        <row r="1607">
          <cell r="I1607" t="str">
            <v>ケース付</v>
          </cell>
        </row>
        <row r="1608">
          <cell r="G1608" t="str">
            <v>巻上式スクリーン</v>
          </cell>
          <cell r="H1608">
            <v>3032</v>
          </cell>
          <cell r="I1608">
            <v>3032</v>
          </cell>
          <cell r="J1608" t="str">
            <v>×</v>
          </cell>
          <cell r="K1608">
            <v>1524</v>
          </cell>
          <cell r="L1608">
            <v>2</v>
          </cell>
          <cell r="M1608">
            <v>2</v>
          </cell>
          <cell r="N1608" t="str">
            <v>ヶ所</v>
          </cell>
          <cell r="O1608">
            <v>74000</v>
          </cell>
          <cell r="P1608">
            <v>148000</v>
          </cell>
          <cell r="Q1608" t="str">
            <v>見積単価</v>
          </cell>
          <cell r="R1608" t="str">
            <v>雑集計より</v>
          </cell>
          <cell r="S1608">
            <v>2</v>
          </cell>
          <cell r="T1608">
            <v>2</v>
          </cell>
          <cell r="U1608" t="str">
            <v>ヶ所</v>
          </cell>
          <cell r="V1608">
            <v>74000</v>
          </cell>
          <cell r="W1608">
            <v>148000</v>
          </cell>
          <cell r="X1608" t="str">
            <v>見積単価</v>
          </cell>
          <cell r="Y1608" t="str">
            <v>見積単価</v>
          </cell>
          <cell r="Z1608">
            <v>148000</v>
          </cell>
          <cell r="AA1608">
            <v>2</v>
          </cell>
          <cell r="AB1608">
            <v>148000</v>
          </cell>
        </row>
        <row r="1620">
          <cell r="G1620">
            <v>0</v>
          </cell>
        </row>
        <row r="1621">
          <cell r="AE1621" t="str">
            <v>那覇市教育委員会</v>
          </cell>
          <cell r="AF1621" t="str">
            <v>頁41</v>
          </cell>
        </row>
        <row r="1622">
          <cell r="P1622">
            <v>0</v>
          </cell>
          <cell r="Q1622" t="str">
            <v>数　量　集　計　表</v>
          </cell>
          <cell r="R1622" t="str">
            <v>数　量　集　計　表</v>
          </cell>
          <cell r="S1622" t="str">
            <v xml:space="preserve"> 訳</v>
          </cell>
          <cell r="T1622" t="str">
            <v>内</v>
          </cell>
          <cell r="U1622" t="str">
            <v>頁42</v>
          </cell>
          <cell r="V1622" t="str">
            <v xml:space="preserve"> 訳</v>
          </cell>
          <cell r="W1622" t="str">
            <v>書</v>
          </cell>
          <cell r="X1622" t="str">
            <v>頁42</v>
          </cell>
          <cell r="Y1622" t="str">
            <v>頁42</v>
          </cell>
          <cell r="Z1622" t="str">
            <v>頁42</v>
          </cell>
          <cell r="AA1622" t="str">
            <v>頁42</v>
          </cell>
          <cell r="AB1622" t="str">
            <v>頁42</v>
          </cell>
          <cell r="AC1622" t="str">
            <v>頁42</v>
          </cell>
          <cell r="AD1622" t="str">
            <v>頁42</v>
          </cell>
          <cell r="AF1622" t="str">
            <v>頁42</v>
          </cell>
        </row>
        <row r="1624">
          <cell r="T1624">
            <v>0</v>
          </cell>
          <cell r="U1624" t="str">
            <v>宇栄原小学校（1工区建築）</v>
          </cell>
          <cell r="V1624" t="str">
            <v>P-36/42</v>
          </cell>
          <cell r="W1624" t="str">
            <v>宇栄原小学校（1工区建築）</v>
          </cell>
          <cell r="X1624" t="str">
            <v>P-36/42</v>
          </cell>
          <cell r="Y1624" t="str">
            <v>宇栄原小学校（1工区建築）</v>
          </cell>
          <cell r="Z1624" t="str">
            <v>P-36/42</v>
          </cell>
          <cell r="AA1624" t="str">
            <v>宇栄原小学校（1工区建築）</v>
          </cell>
          <cell r="AB1624" t="str">
            <v>P-36/42</v>
          </cell>
          <cell r="AC1624" t="str">
            <v>宇栄原小学校（1工区建築）</v>
          </cell>
          <cell r="AD1624" t="str">
            <v>P-36/42</v>
          </cell>
          <cell r="AE1624" t="str">
            <v>P-36/42</v>
          </cell>
        </row>
        <row r="1626">
          <cell r="G1626" t="str">
            <v>　　　　　　　　　　工　事　別</v>
          </cell>
          <cell r="H1626" t="str">
            <v>計</v>
          </cell>
          <cell r="I1626" t="str">
            <v>　実　施　工　事　費</v>
          </cell>
          <cell r="J1626" t="str">
            <v>　　 対 象 経 費</v>
          </cell>
          <cell r="K1626" t="str">
            <v>　　対 象 外 経 費</v>
          </cell>
          <cell r="L1626" t="str">
            <v>計</v>
          </cell>
          <cell r="M1626" t="str">
            <v>　実　施　工　事　費</v>
          </cell>
          <cell r="N1626" t="str">
            <v>　　 対 象 経 費</v>
          </cell>
          <cell r="O1626" t="str">
            <v>　　対 象 外 経 費</v>
          </cell>
          <cell r="P1626" t="str">
            <v>計</v>
          </cell>
          <cell r="Q1626" t="str">
            <v>　実　施　工　事　費</v>
          </cell>
          <cell r="R1626" t="str">
            <v>　　 対 象 経 費</v>
          </cell>
          <cell r="S1626" t="str">
            <v>計</v>
          </cell>
          <cell r="T1626" t="str">
            <v>　実　施　工　事　費</v>
          </cell>
          <cell r="U1626" t="str">
            <v>　　 対 象 経 費</v>
          </cell>
          <cell r="V1626" t="str">
            <v>　実　施　工　事　費</v>
          </cell>
          <cell r="W1626" t="str">
            <v>　　 対 象 経 費</v>
          </cell>
          <cell r="X1626" t="str">
            <v>　　対 象 外 経 費</v>
          </cell>
          <cell r="Y1626" t="str">
            <v>　　 対 象 経 費</v>
          </cell>
          <cell r="Z1626" t="str">
            <v>　　対 象 外 経 費</v>
          </cell>
          <cell r="AA1626" t="str">
            <v>　　 対 象 経 費</v>
          </cell>
          <cell r="AB1626" t="str">
            <v>　　対 象 外 経 費</v>
          </cell>
          <cell r="AC1626" t="str">
            <v>　　対 象 外 経 費</v>
          </cell>
        </row>
        <row r="1628">
          <cell r="E1628" t="str">
            <v>No</v>
          </cell>
          <cell r="F1628" t="str">
            <v>名 称</v>
          </cell>
          <cell r="G1628" t="str">
            <v>名 称</v>
          </cell>
          <cell r="H1628" t="str">
            <v>頁</v>
          </cell>
          <cell r="I1628" t="str">
            <v>参　照</v>
          </cell>
          <cell r="J1628" t="str">
            <v>計算値</v>
          </cell>
          <cell r="K1628" t="str">
            <v xml:space="preserve"> 　規 格</v>
          </cell>
          <cell r="L1628" t="str">
            <v>単 位</v>
          </cell>
          <cell r="M1628" t="str">
            <v>単 価</v>
          </cell>
          <cell r="N1628" t="str">
            <v>金 額</v>
          </cell>
          <cell r="O1628" t="str">
            <v xml:space="preserve">   　 備 考</v>
          </cell>
          <cell r="P1628" t="str">
            <v>頁</v>
          </cell>
          <cell r="Q1628" t="str">
            <v>金 額</v>
          </cell>
          <cell r="R1628" t="str">
            <v>参　照</v>
          </cell>
          <cell r="S1628" t="str">
            <v>計算値</v>
          </cell>
          <cell r="T1628" t="str">
            <v>数 量</v>
          </cell>
          <cell r="U1628" t="str">
            <v>単 位</v>
          </cell>
          <cell r="V1628" t="str">
            <v>単 価</v>
          </cell>
          <cell r="W1628" t="str">
            <v>金 額</v>
          </cell>
          <cell r="X1628" t="str">
            <v xml:space="preserve">   　 備 考</v>
          </cell>
          <cell r="Y1628" t="str">
            <v xml:space="preserve">   　 備 考</v>
          </cell>
          <cell r="Z1628" t="str">
            <v>金 額</v>
          </cell>
          <cell r="AA1628" t="str">
            <v>数 量</v>
          </cell>
          <cell r="AB1628" t="str">
            <v>金 額</v>
          </cell>
          <cell r="AC1628" t="str">
            <v>数 量</v>
          </cell>
          <cell r="AD1628" t="str">
            <v>金 額</v>
          </cell>
        </row>
        <row r="1629">
          <cell r="AF1629" t="str">
            <v>↓↓↓</v>
          </cell>
        </row>
        <row r="1630">
          <cell r="AF1630">
            <v>0</v>
          </cell>
          <cell r="AG1630">
            <v>0</v>
          </cell>
          <cell r="AH1630">
            <v>0</v>
          </cell>
        </row>
        <row r="1632">
          <cell r="E1632">
            <v>3</v>
          </cell>
        </row>
        <row r="1633">
          <cell r="G1633" t="str">
            <v>C-1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</row>
        <row r="1634">
          <cell r="G1634" t="str">
            <v>総合案内板</v>
          </cell>
          <cell r="H1634" t="str">
            <v>HC31195F（変）</v>
          </cell>
          <cell r="I1634" t="str">
            <v>HC31195F（変）</v>
          </cell>
          <cell r="J1634">
            <v>1</v>
          </cell>
          <cell r="K1634">
            <v>1</v>
          </cell>
          <cell r="L1634" t="str">
            <v>台</v>
          </cell>
          <cell r="M1634">
            <v>538000</v>
          </cell>
          <cell r="N1634">
            <v>538000</v>
          </cell>
          <cell r="O1634" t="str">
            <v>見積単価</v>
          </cell>
          <cell r="P1634">
            <v>1</v>
          </cell>
          <cell r="Q1634">
            <v>538000</v>
          </cell>
          <cell r="R1634" t="str">
            <v>図面より</v>
          </cell>
          <cell r="S1634">
            <v>1</v>
          </cell>
          <cell r="T1634">
            <v>1</v>
          </cell>
          <cell r="U1634" t="str">
            <v>台</v>
          </cell>
          <cell r="V1634">
            <v>538000</v>
          </cell>
          <cell r="W1634">
            <v>538000</v>
          </cell>
          <cell r="X1634" t="str">
            <v>見積単価</v>
          </cell>
          <cell r="Y1634" t="str">
            <v>見積単価</v>
          </cell>
          <cell r="Z1634">
            <v>538000</v>
          </cell>
          <cell r="AA1634">
            <v>1</v>
          </cell>
          <cell r="AB1634">
            <v>538000</v>
          </cell>
          <cell r="AC1634">
            <v>0</v>
          </cell>
          <cell r="AD1634">
            <v>0</v>
          </cell>
        </row>
        <row r="1635">
          <cell r="G1635" t="str">
            <v>C-2</v>
          </cell>
          <cell r="H1635">
            <v>0</v>
          </cell>
          <cell r="I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  <cell r="R1635">
            <v>0</v>
          </cell>
          <cell r="S1635">
            <v>0</v>
          </cell>
          <cell r="T1635">
            <v>0</v>
          </cell>
          <cell r="U1635">
            <v>0</v>
          </cell>
          <cell r="V1635">
            <v>0</v>
          </cell>
        </row>
        <row r="1636">
          <cell r="G1636" t="str">
            <v>点字総合案内板</v>
          </cell>
          <cell r="H1636" t="str">
            <v>HC-T004</v>
          </cell>
          <cell r="I1636" t="str">
            <v>HC-T004</v>
          </cell>
          <cell r="J1636">
            <v>1</v>
          </cell>
          <cell r="K1636">
            <v>1</v>
          </cell>
          <cell r="L1636" t="str">
            <v>台</v>
          </cell>
          <cell r="M1636">
            <v>520000</v>
          </cell>
          <cell r="N1636">
            <v>520000</v>
          </cell>
          <cell r="O1636" t="str">
            <v>見積単価</v>
          </cell>
          <cell r="P1636">
            <v>1</v>
          </cell>
          <cell r="Q1636">
            <v>520000</v>
          </cell>
          <cell r="R1636" t="str">
            <v>図面より</v>
          </cell>
          <cell r="S1636">
            <v>1</v>
          </cell>
          <cell r="T1636">
            <v>1</v>
          </cell>
          <cell r="U1636" t="str">
            <v>台</v>
          </cell>
          <cell r="V1636">
            <v>520000</v>
          </cell>
          <cell r="W1636">
            <v>520000</v>
          </cell>
          <cell r="X1636" t="str">
            <v>見積単価</v>
          </cell>
          <cell r="Y1636" t="str">
            <v>見積単価</v>
          </cell>
          <cell r="Z1636">
            <v>520000</v>
          </cell>
          <cell r="AA1636">
            <v>1</v>
          </cell>
          <cell r="AB1636">
            <v>520000</v>
          </cell>
          <cell r="AC1636">
            <v>0</v>
          </cell>
          <cell r="AD1636">
            <v>0</v>
          </cell>
        </row>
        <row r="1637">
          <cell r="G1637" t="str">
            <v>D-1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</row>
        <row r="1638">
          <cell r="G1638" t="str">
            <v>ﾌﾛｱ案内板</v>
          </cell>
          <cell r="H1638" t="str">
            <v>HC31250A</v>
          </cell>
          <cell r="I1638" t="str">
            <v>HC31250A</v>
          </cell>
          <cell r="J1638">
            <v>2</v>
          </cell>
          <cell r="K1638">
            <v>2</v>
          </cell>
          <cell r="L1638" t="str">
            <v>台</v>
          </cell>
          <cell r="M1638">
            <v>67000</v>
          </cell>
          <cell r="N1638">
            <v>134000</v>
          </cell>
          <cell r="O1638" t="str">
            <v>見積単価</v>
          </cell>
          <cell r="P1638">
            <v>2</v>
          </cell>
          <cell r="Q1638">
            <v>134000</v>
          </cell>
          <cell r="R1638" t="str">
            <v>図面より</v>
          </cell>
          <cell r="S1638">
            <v>2</v>
          </cell>
          <cell r="T1638">
            <v>2</v>
          </cell>
          <cell r="U1638" t="str">
            <v>台</v>
          </cell>
          <cell r="V1638">
            <v>67000</v>
          </cell>
          <cell r="W1638">
            <v>134000</v>
          </cell>
          <cell r="X1638" t="str">
            <v>見積単価</v>
          </cell>
          <cell r="Y1638" t="str">
            <v>見積単価</v>
          </cell>
          <cell r="Z1638">
            <v>134000</v>
          </cell>
          <cell r="AA1638">
            <v>2</v>
          </cell>
          <cell r="AB1638">
            <v>134000</v>
          </cell>
          <cell r="AC1638">
            <v>0</v>
          </cell>
          <cell r="AD1638">
            <v>0</v>
          </cell>
        </row>
        <row r="1639">
          <cell r="G1639" t="str">
            <v>F-1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</row>
        <row r="1640">
          <cell r="G1640" t="str">
            <v>ﾄｲﾚ誘導表示板</v>
          </cell>
          <cell r="H1640" t="str">
            <v>HC-22131</v>
          </cell>
          <cell r="I1640" t="str">
            <v>HC-22131</v>
          </cell>
          <cell r="J1640">
            <v>2</v>
          </cell>
          <cell r="K1640">
            <v>2</v>
          </cell>
          <cell r="L1640" t="str">
            <v>台</v>
          </cell>
          <cell r="M1640">
            <v>18000</v>
          </cell>
          <cell r="N1640">
            <v>36000</v>
          </cell>
          <cell r="O1640" t="str">
            <v>見積単価</v>
          </cell>
          <cell r="P1640">
            <v>2</v>
          </cell>
          <cell r="Q1640">
            <v>36000</v>
          </cell>
          <cell r="R1640" t="str">
            <v>図面より</v>
          </cell>
          <cell r="S1640">
            <v>2</v>
          </cell>
          <cell r="T1640">
            <v>2</v>
          </cell>
          <cell r="U1640" t="str">
            <v>台</v>
          </cell>
          <cell r="V1640">
            <v>18000</v>
          </cell>
          <cell r="W1640">
            <v>36000</v>
          </cell>
          <cell r="X1640" t="str">
            <v>見積単価</v>
          </cell>
          <cell r="Y1640" t="str">
            <v>見積単価</v>
          </cell>
          <cell r="Z1640">
            <v>36000</v>
          </cell>
          <cell r="AA1640">
            <v>2</v>
          </cell>
          <cell r="AB1640">
            <v>36000</v>
          </cell>
          <cell r="AC1640">
            <v>0</v>
          </cell>
          <cell r="AD1640">
            <v>0</v>
          </cell>
        </row>
        <row r="1641">
          <cell r="G1641" t="str">
            <v>F-2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>
            <v>0</v>
          </cell>
        </row>
        <row r="1642">
          <cell r="G1642" t="str">
            <v>階段表示板</v>
          </cell>
          <cell r="H1642" t="str">
            <v>HCT001</v>
          </cell>
          <cell r="I1642" t="str">
            <v>HCT001</v>
          </cell>
          <cell r="J1642">
            <v>3</v>
          </cell>
          <cell r="K1642">
            <v>3</v>
          </cell>
          <cell r="L1642" t="str">
            <v>ヶ所</v>
          </cell>
          <cell r="M1642">
            <v>16000</v>
          </cell>
          <cell r="N1642">
            <v>48000</v>
          </cell>
          <cell r="O1642" t="str">
            <v>見積単価</v>
          </cell>
          <cell r="P1642">
            <v>3</v>
          </cell>
          <cell r="Q1642">
            <v>48000</v>
          </cell>
          <cell r="R1642" t="str">
            <v>図面より</v>
          </cell>
          <cell r="S1642">
            <v>3</v>
          </cell>
          <cell r="T1642">
            <v>3</v>
          </cell>
          <cell r="U1642" t="str">
            <v>ヶ所</v>
          </cell>
          <cell r="V1642">
            <v>16000</v>
          </cell>
          <cell r="W1642">
            <v>48000</v>
          </cell>
          <cell r="X1642" t="str">
            <v>見積単価</v>
          </cell>
          <cell r="Y1642" t="str">
            <v>見積単価</v>
          </cell>
          <cell r="Z1642">
            <v>48000</v>
          </cell>
          <cell r="AA1642">
            <v>3</v>
          </cell>
          <cell r="AB1642">
            <v>48000</v>
          </cell>
          <cell r="AC1642">
            <v>0</v>
          </cell>
          <cell r="AD1642">
            <v>0</v>
          </cell>
        </row>
        <row r="1643">
          <cell r="G1643" t="str">
            <v>F-3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</row>
        <row r="1644">
          <cell r="G1644" t="str">
            <v>階数表示板</v>
          </cell>
          <cell r="H1644" t="str">
            <v>HCT002</v>
          </cell>
          <cell r="I1644" t="str">
            <v>HCT002</v>
          </cell>
          <cell r="J1644">
            <v>2</v>
          </cell>
          <cell r="K1644">
            <v>2</v>
          </cell>
          <cell r="L1644" t="str">
            <v>ヶ所</v>
          </cell>
          <cell r="M1644">
            <v>18000</v>
          </cell>
          <cell r="N1644">
            <v>36000</v>
          </cell>
          <cell r="O1644" t="str">
            <v>見積単価</v>
          </cell>
          <cell r="P1644">
            <v>2</v>
          </cell>
          <cell r="Q1644">
            <v>36000</v>
          </cell>
          <cell r="R1644" t="str">
            <v>図面より</v>
          </cell>
          <cell r="S1644">
            <v>2</v>
          </cell>
          <cell r="T1644">
            <v>2</v>
          </cell>
          <cell r="U1644" t="str">
            <v>ヶ所</v>
          </cell>
          <cell r="V1644">
            <v>18000</v>
          </cell>
          <cell r="W1644">
            <v>36000</v>
          </cell>
          <cell r="X1644" t="str">
            <v>見積単価</v>
          </cell>
          <cell r="Y1644" t="str">
            <v>見積単価</v>
          </cell>
          <cell r="Z1644">
            <v>36000</v>
          </cell>
          <cell r="AA1644">
            <v>2</v>
          </cell>
          <cell r="AB1644">
            <v>36000</v>
          </cell>
          <cell r="AC1644">
            <v>0</v>
          </cell>
          <cell r="AD1644">
            <v>0</v>
          </cell>
        </row>
        <row r="1645">
          <cell r="G1645" t="str">
            <v>F-4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</row>
        <row r="1646">
          <cell r="G1646" t="str">
            <v>点字誘導表示板</v>
          </cell>
          <cell r="H1646" t="str">
            <v>HCT003</v>
          </cell>
          <cell r="I1646" t="str">
            <v>HCT003</v>
          </cell>
          <cell r="J1646">
            <v>8</v>
          </cell>
          <cell r="K1646">
            <v>8</v>
          </cell>
          <cell r="L1646" t="str">
            <v>ヶ所</v>
          </cell>
          <cell r="M1646">
            <v>6000</v>
          </cell>
          <cell r="N1646">
            <v>48000</v>
          </cell>
          <cell r="O1646" t="str">
            <v>見積単価</v>
          </cell>
          <cell r="P1646">
            <v>8</v>
          </cell>
          <cell r="Q1646">
            <v>48000</v>
          </cell>
          <cell r="R1646" t="str">
            <v>図面より</v>
          </cell>
          <cell r="S1646">
            <v>8</v>
          </cell>
          <cell r="T1646">
            <v>8</v>
          </cell>
          <cell r="U1646" t="str">
            <v>ヶ所</v>
          </cell>
          <cell r="V1646">
            <v>6000</v>
          </cell>
          <cell r="W1646">
            <v>48000</v>
          </cell>
          <cell r="X1646" t="str">
            <v>見積単価</v>
          </cell>
          <cell r="Y1646" t="str">
            <v>見積単価</v>
          </cell>
          <cell r="Z1646">
            <v>48000</v>
          </cell>
          <cell r="AA1646">
            <v>8</v>
          </cell>
          <cell r="AB1646">
            <v>48000</v>
          </cell>
          <cell r="AC1646">
            <v>0</v>
          </cell>
          <cell r="AD1646">
            <v>0</v>
          </cell>
        </row>
        <row r="1647">
          <cell r="G1647" t="str">
            <v>G-1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</row>
        <row r="1648">
          <cell r="G1648" t="str">
            <v>室名表示板</v>
          </cell>
          <cell r="H1648" t="str">
            <v>HC-22121F</v>
          </cell>
          <cell r="I1648" t="str">
            <v>HC-22121F</v>
          </cell>
          <cell r="J1648">
            <v>2</v>
          </cell>
          <cell r="K1648">
            <v>2</v>
          </cell>
          <cell r="L1648" t="str">
            <v>台</v>
          </cell>
          <cell r="M1648">
            <v>12000</v>
          </cell>
          <cell r="N1648">
            <v>24000</v>
          </cell>
          <cell r="O1648" t="str">
            <v>見積単価</v>
          </cell>
          <cell r="P1648">
            <v>2</v>
          </cell>
          <cell r="Q1648">
            <v>24000</v>
          </cell>
          <cell r="R1648" t="str">
            <v>図面より</v>
          </cell>
          <cell r="S1648">
            <v>2</v>
          </cell>
          <cell r="T1648">
            <v>2</v>
          </cell>
          <cell r="U1648" t="str">
            <v>台</v>
          </cell>
          <cell r="V1648">
            <v>12000</v>
          </cell>
          <cell r="W1648">
            <v>24000</v>
          </cell>
          <cell r="X1648" t="str">
            <v>見積単価</v>
          </cell>
          <cell r="Y1648" t="str">
            <v>見積単価</v>
          </cell>
          <cell r="Z1648">
            <v>24000</v>
          </cell>
          <cell r="AA1648">
            <v>2</v>
          </cell>
          <cell r="AB1648">
            <v>24000</v>
          </cell>
          <cell r="AC1648">
            <v>0</v>
          </cell>
          <cell r="AD1648">
            <v>0</v>
          </cell>
        </row>
        <row r="1649">
          <cell r="G1649" t="str">
            <v>G-2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</row>
        <row r="1650">
          <cell r="G1650" t="str">
            <v>室名表示板</v>
          </cell>
          <cell r="H1650" t="str">
            <v>HC-22211</v>
          </cell>
          <cell r="I1650" t="str">
            <v>HC-22211</v>
          </cell>
          <cell r="J1650">
            <v>14</v>
          </cell>
          <cell r="K1650">
            <v>14</v>
          </cell>
          <cell r="L1650" t="str">
            <v>台</v>
          </cell>
          <cell r="M1650">
            <v>6000</v>
          </cell>
          <cell r="N1650">
            <v>84000</v>
          </cell>
          <cell r="O1650" t="str">
            <v>見積単価</v>
          </cell>
          <cell r="P1650">
            <v>14</v>
          </cell>
          <cell r="Q1650">
            <v>84000</v>
          </cell>
          <cell r="R1650" t="str">
            <v>図面より</v>
          </cell>
          <cell r="S1650">
            <v>14</v>
          </cell>
          <cell r="T1650">
            <v>14</v>
          </cell>
          <cell r="U1650" t="str">
            <v>台</v>
          </cell>
          <cell r="V1650">
            <v>6000</v>
          </cell>
          <cell r="W1650">
            <v>84000</v>
          </cell>
          <cell r="X1650" t="str">
            <v>見積単価</v>
          </cell>
          <cell r="Y1650" t="str">
            <v>見積単価</v>
          </cell>
          <cell r="Z1650">
            <v>84000</v>
          </cell>
          <cell r="AA1650">
            <v>14</v>
          </cell>
          <cell r="AB1650">
            <v>84000</v>
          </cell>
          <cell r="AC1650">
            <v>0</v>
          </cell>
          <cell r="AD1650">
            <v>0</v>
          </cell>
        </row>
        <row r="1651">
          <cell r="G1651" t="str">
            <v>G-3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</row>
        <row r="1652">
          <cell r="G1652" t="str">
            <v>室名表示板</v>
          </cell>
          <cell r="H1652" t="str">
            <v>HC22321F</v>
          </cell>
          <cell r="I1652" t="str">
            <v>HC22321F</v>
          </cell>
          <cell r="J1652">
            <v>19</v>
          </cell>
          <cell r="K1652">
            <v>19</v>
          </cell>
          <cell r="L1652" t="str">
            <v>台</v>
          </cell>
          <cell r="M1652">
            <v>20000</v>
          </cell>
          <cell r="N1652">
            <v>380000</v>
          </cell>
          <cell r="O1652" t="str">
            <v>見積単価</v>
          </cell>
          <cell r="P1652">
            <v>19</v>
          </cell>
          <cell r="Q1652">
            <v>380000</v>
          </cell>
          <cell r="R1652" t="str">
            <v>図面より</v>
          </cell>
          <cell r="S1652">
            <v>19</v>
          </cell>
          <cell r="T1652">
            <v>19</v>
          </cell>
          <cell r="U1652" t="str">
            <v>台</v>
          </cell>
          <cell r="V1652">
            <v>20000</v>
          </cell>
          <cell r="W1652">
            <v>380000</v>
          </cell>
          <cell r="X1652" t="str">
            <v>見積単価</v>
          </cell>
          <cell r="Y1652" t="str">
            <v>見積単価</v>
          </cell>
          <cell r="Z1652">
            <v>380000</v>
          </cell>
          <cell r="AA1652">
            <v>19</v>
          </cell>
          <cell r="AB1652">
            <v>380000</v>
          </cell>
          <cell r="AC1652">
            <v>0</v>
          </cell>
          <cell r="AD1652">
            <v>0</v>
          </cell>
        </row>
        <row r="1653">
          <cell r="G1653" t="str">
            <v>G-4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  <cell r="T1653">
            <v>0</v>
          </cell>
          <cell r="U1653">
            <v>0</v>
          </cell>
          <cell r="V1653">
            <v>0</v>
          </cell>
        </row>
        <row r="1654">
          <cell r="G1654" t="str">
            <v>室名表示板</v>
          </cell>
          <cell r="H1654" t="str">
            <v>HC24129</v>
          </cell>
          <cell r="I1654" t="str">
            <v>HC24129</v>
          </cell>
          <cell r="J1654">
            <v>1</v>
          </cell>
          <cell r="K1654">
            <v>1</v>
          </cell>
          <cell r="L1654" t="str">
            <v>台</v>
          </cell>
          <cell r="M1654">
            <v>18000</v>
          </cell>
          <cell r="N1654">
            <v>18000</v>
          </cell>
          <cell r="O1654" t="str">
            <v>見積単価</v>
          </cell>
          <cell r="P1654">
            <v>1</v>
          </cell>
          <cell r="Q1654">
            <v>18000</v>
          </cell>
          <cell r="R1654" t="str">
            <v>図面より</v>
          </cell>
          <cell r="S1654">
            <v>1</v>
          </cell>
          <cell r="T1654">
            <v>1</v>
          </cell>
          <cell r="U1654" t="str">
            <v>台</v>
          </cell>
          <cell r="V1654">
            <v>18000</v>
          </cell>
          <cell r="W1654">
            <v>18000</v>
          </cell>
          <cell r="X1654" t="str">
            <v>見積単価</v>
          </cell>
          <cell r="Y1654" t="str">
            <v>見積単価</v>
          </cell>
          <cell r="Z1654">
            <v>18000</v>
          </cell>
          <cell r="AA1654">
            <v>1</v>
          </cell>
          <cell r="AB1654">
            <v>18000</v>
          </cell>
          <cell r="AC1654">
            <v>0</v>
          </cell>
          <cell r="AD1654">
            <v>0</v>
          </cell>
        </row>
        <row r="1655">
          <cell r="G1655" t="str">
            <v>G-6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0</v>
          </cell>
          <cell r="V1655">
            <v>0</v>
          </cell>
        </row>
        <row r="1656">
          <cell r="G1656" t="str">
            <v>室名表示板</v>
          </cell>
          <cell r="H1656" t="str">
            <v>SUS箱文字H200塗装仕上</v>
          </cell>
          <cell r="I1656" t="str">
            <v>SUS箱文字H200塗装仕上</v>
          </cell>
          <cell r="J1656">
            <v>1</v>
          </cell>
          <cell r="K1656">
            <v>1</v>
          </cell>
          <cell r="L1656" t="str">
            <v>ヶ所</v>
          </cell>
          <cell r="M1656">
            <v>65000</v>
          </cell>
          <cell r="N1656">
            <v>65000</v>
          </cell>
          <cell r="O1656" t="str">
            <v>見積単価</v>
          </cell>
          <cell r="P1656">
            <v>1</v>
          </cell>
          <cell r="Q1656">
            <v>65000</v>
          </cell>
          <cell r="R1656" t="str">
            <v>図面より</v>
          </cell>
          <cell r="S1656">
            <v>1</v>
          </cell>
          <cell r="T1656">
            <v>1</v>
          </cell>
          <cell r="U1656" t="str">
            <v>ヶ所</v>
          </cell>
          <cell r="V1656">
            <v>65000</v>
          </cell>
          <cell r="W1656">
            <v>65000</v>
          </cell>
          <cell r="X1656" t="str">
            <v>見積単価</v>
          </cell>
          <cell r="Y1656" t="str">
            <v>見積単価</v>
          </cell>
          <cell r="Z1656">
            <v>65000</v>
          </cell>
          <cell r="AA1656">
            <v>1</v>
          </cell>
          <cell r="AB1656">
            <v>65000</v>
          </cell>
          <cell r="AC1656">
            <v>0</v>
          </cell>
          <cell r="AD1656">
            <v>0</v>
          </cell>
        </row>
        <row r="1657">
          <cell r="G1657" t="str">
            <v>G-7</v>
          </cell>
          <cell r="H1657">
            <v>0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0</v>
          </cell>
          <cell r="V1657">
            <v>0</v>
          </cell>
        </row>
        <row r="1658">
          <cell r="G1658" t="str">
            <v>室名表示板</v>
          </cell>
          <cell r="H1658" t="str">
            <v>ｼｰﾄ切文字H30</v>
          </cell>
          <cell r="I1658" t="str">
            <v>ｼｰﾄ切文字H30</v>
          </cell>
          <cell r="J1658">
            <v>2</v>
          </cell>
          <cell r="K1658">
            <v>2</v>
          </cell>
          <cell r="L1658" t="str">
            <v>ヶ所</v>
          </cell>
          <cell r="M1658">
            <v>2000</v>
          </cell>
          <cell r="N1658">
            <v>4000</v>
          </cell>
          <cell r="O1658" t="str">
            <v>見積単価</v>
          </cell>
          <cell r="P1658">
            <v>2</v>
          </cell>
          <cell r="Q1658">
            <v>4000</v>
          </cell>
          <cell r="R1658" t="str">
            <v>図面より</v>
          </cell>
          <cell r="S1658">
            <v>2</v>
          </cell>
          <cell r="T1658">
            <v>2</v>
          </cell>
          <cell r="U1658" t="str">
            <v>ヶ所</v>
          </cell>
          <cell r="V1658">
            <v>2000</v>
          </cell>
          <cell r="W1658">
            <v>4000</v>
          </cell>
          <cell r="X1658" t="str">
            <v>見積単価</v>
          </cell>
          <cell r="Y1658" t="str">
            <v>見積単価</v>
          </cell>
          <cell r="Z1658">
            <v>4000</v>
          </cell>
          <cell r="AA1658">
            <v>2</v>
          </cell>
          <cell r="AB1658">
            <v>4000</v>
          </cell>
          <cell r="AC1658">
            <v>0</v>
          </cell>
          <cell r="AD1658">
            <v>0</v>
          </cell>
        </row>
        <row r="1659">
          <cell r="G1659" t="str">
            <v>H-1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</row>
        <row r="1660">
          <cell r="G1660" t="str">
            <v>ﾋﾟｸﾄ表示</v>
          </cell>
          <cell r="H1660" t="str">
            <v>HC22121</v>
          </cell>
          <cell r="I1660" t="str">
            <v>HC22121</v>
          </cell>
          <cell r="J1660">
            <v>11</v>
          </cell>
          <cell r="K1660">
            <v>11</v>
          </cell>
          <cell r="L1660" t="str">
            <v>台</v>
          </cell>
          <cell r="M1660">
            <v>10000</v>
          </cell>
          <cell r="N1660">
            <v>110000</v>
          </cell>
          <cell r="O1660" t="str">
            <v>見積単価</v>
          </cell>
          <cell r="P1660">
            <v>11</v>
          </cell>
          <cell r="Q1660">
            <v>110000</v>
          </cell>
          <cell r="R1660" t="str">
            <v>図面より</v>
          </cell>
          <cell r="S1660">
            <v>11</v>
          </cell>
          <cell r="T1660">
            <v>11</v>
          </cell>
          <cell r="U1660" t="str">
            <v>台</v>
          </cell>
          <cell r="V1660">
            <v>10000</v>
          </cell>
          <cell r="W1660">
            <v>110000</v>
          </cell>
          <cell r="X1660" t="str">
            <v>見積単価</v>
          </cell>
          <cell r="Y1660" t="str">
            <v>見積単価</v>
          </cell>
          <cell r="Z1660">
            <v>110000</v>
          </cell>
          <cell r="AA1660">
            <v>11</v>
          </cell>
          <cell r="AB1660">
            <v>110000</v>
          </cell>
          <cell r="AC1660">
            <v>0</v>
          </cell>
          <cell r="AD1660">
            <v>0</v>
          </cell>
        </row>
        <row r="1661">
          <cell r="G1661" t="str">
            <v>H-2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</row>
        <row r="1662">
          <cell r="G1662" t="str">
            <v>ﾋﾟｸﾄ表示</v>
          </cell>
          <cell r="H1662" t="str">
            <v>HC22321</v>
          </cell>
          <cell r="I1662" t="str">
            <v>HC22321</v>
          </cell>
          <cell r="J1662">
            <v>5</v>
          </cell>
          <cell r="K1662">
            <v>5</v>
          </cell>
          <cell r="L1662" t="str">
            <v>台</v>
          </cell>
          <cell r="M1662">
            <v>15000</v>
          </cell>
          <cell r="N1662">
            <v>75000</v>
          </cell>
          <cell r="O1662" t="str">
            <v>見積単価</v>
          </cell>
          <cell r="P1662">
            <v>5</v>
          </cell>
          <cell r="Q1662">
            <v>75000</v>
          </cell>
          <cell r="R1662" t="str">
            <v>図面より</v>
          </cell>
          <cell r="S1662">
            <v>5</v>
          </cell>
          <cell r="T1662">
            <v>5</v>
          </cell>
          <cell r="U1662" t="str">
            <v>台</v>
          </cell>
          <cell r="V1662">
            <v>15000</v>
          </cell>
          <cell r="W1662">
            <v>75000</v>
          </cell>
          <cell r="X1662" t="str">
            <v>見積単価</v>
          </cell>
          <cell r="Y1662" t="str">
            <v>見積単価</v>
          </cell>
          <cell r="Z1662">
            <v>75000</v>
          </cell>
          <cell r="AA1662">
            <v>5</v>
          </cell>
          <cell r="AB1662">
            <v>75000</v>
          </cell>
          <cell r="AC1662">
            <v>0</v>
          </cell>
          <cell r="AD1662">
            <v>0</v>
          </cell>
        </row>
        <row r="1666">
          <cell r="AD1666">
            <v>0</v>
          </cell>
        </row>
        <row r="1667">
          <cell r="AE1667" t="str">
            <v>那覇市教育委員会</v>
          </cell>
          <cell r="AF1667" t="str">
            <v>頁42</v>
          </cell>
        </row>
        <row r="1668">
          <cell r="P1668">
            <v>0</v>
          </cell>
          <cell r="Q1668" t="str">
            <v>数　量　集　計　表</v>
          </cell>
          <cell r="R1668" t="str">
            <v>数　量　集　計　表</v>
          </cell>
          <cell r="S1668" t="str">
            <v xml:space="preserve"> 訳</v>
          </cell>
          <cell r="T1668" t="str">
            <v>内</v>
          </cell>
          <cell r="U1668" t="str">
            <v>頁43</v>
          </cell>
          <cell r="V1668" t="str">
            <v xml:space="preserve"> 訳</v>
          </cell>
          <cell r="W1668" t="str">
            <v>書</v>
          </cell>
          <cell r="X1668" t="str">
            <v>頁43</v>
          </cell>
          <cell r="Y1668" t="str">
            <v>頁43</v>
          </cell>
          <cell r="Z1668" t="str">
            <v>頁43</v>
          </cell>
          <cell r="AA1668" t="str">
            <v>頁43</v>
          </cell>
          <cell r="AB1668" t="str">
            <v>頁43</v>
          </cell>
          <cell r="AC1668" t="str">
            <v>頁43</v>
          </cell>
          <cell r="AD1668" t="str">
            <v>頁43</v>
          </cell>
          <cell r="AF1668" t="str">
            <v>頁43</v>
          </cell>
        </row>
        <row r="1670">
          <cell r="T1670">
            <v>0</v>
          </cell>
          <cell r="U1670" t="str">
            <v>宇栄原小学校（1工区建築）</v>
          </cell>
          <cell r="V1670" t="str">
            <v>P-37/42</v>
          </cell>
          <cell r="W1670" t="str">
            <v>宇栄原小学校（1工区建築）</v>
          </cell>
          <cell r="X1670" t="str">
            <v>P-37/42</v>
          </cell>
          <cell r="Y1670" t="str">
            <v>宇栄原小学校（1工区建築）</v>
          </cell>
          <cell r="Z1670" t="str">
            <v>P-37/42</v>
          </cell>
          <cell r="AA1670" t="str">
            <v>宇栄原小学校（1工区建築）</v>
          </cell>
          <cell r="AB1670" t="str">
            <v>P-37/42</v>
          </cell>
          <cell r="AC1670" t="str">
            <v>宇栄原小学校（1工区建築）</v>
          </cell>
          <cell r="AD1670" t="str">
            <v>P-37/42</v>
          </cell>
          <cell r="AE1670" t="str">
            <v>P-37/42</v>
          </cell>
        </row>
        <row r="1672">
          <cell r="G1672" t="str">
            <v>　　　　　　　　　　工　事　別</v>
          </cell>
          <cell r="H1672" t="str">
            <v>計</v>
          </cell>
          <cell r="I1672" t="str">
            <v>　実　施　工　事　費</v>
          </cell>
          <cell r="J1672" t="str">
            <v>　　 対 象 経 費</v>
          </cell>
          <cell r="K1672" t="str">
            <v>　　対 象 外 経 費</v>
          </cell>
          <cell r="L1672" t="str">
            <v>計</v>
          </cell>
          <cell r="M1672" t="str">
            <v>　実　施　工　事　費</v>
          </cell>
          <cell r="N1672" t="str">
            <v>　　 対 象 経 費</v>
          </cell>
          <cell r="O1672" t="str">
            <v>　　対 象 外 経 費</v>
          </cell>
          <cell r="P1672" t="str">
            <v>計</v>
          </cell>
          <cell r="Q1672" t="str">
            <v>　実　施　工　事　費</v>
          </cell>
          <cell r="R1672" t="str">
            <v>　　 対 象 経 費</v>
          </cell>
          <cell r="S1672" t="str">
            <v>計</v>
          </cell>
          <cell r="T1672" t="str">
            <v>　実　施　工　事　費</v>
          </cell>
          <cell r="U1672" t="str">
            <v>　　 対 象 経 費</v>
          </cell>
          <cell r="V1672" t="str">
            <v>　実　施　工　事　費</v>
          </cell>
          <cell r="W1672" t="str">
            <v>　　 対 象 経 費</v>
          </cell>
          <cell r="X1672" t="str">
            <v>　　対 象 外 経 費</v>
          </cell>
          <cell r="Y1672" t="str">
            <v>　　 対 象 経 費</v>
          </cell>
          <cell r="Z1672" t="str">
            <v>　　対 象 外 経 費</v>
          </cell>
          <cell r="AA1672" t="str">
            <v>　　 対 象 経 費</v>
          </cell>
          <cell r="AB1672" t="str">
            <v>　　対 象 外 経 費</v>
          </cell>
          <cell r="AC1672" t="str">
            <v>　　対 象 外 経 費</v>
          </cell>
        </row>
        <row r="1674">
          <cell r="E1674" t="str">
            <v>No</v>
          </cell>
          <cell r="F1674" t="str">
            <v>名 称</v>
          </cell>
          <cell r="G1674" t="str">
            <v>名 称</v>
          </cell>
          <cell r="H1674" t="str">
            <v>頁</v>
          </cell>
          <cell r="I1674" t="str">
            <v>参　照</v>
          </cell>
          <cell r="J1674" t="str">
            <v>計算値</v>
          </cell>
          <cell r="K1674" t="str">
            <v xml:space="preserve"> 　規 格</v>
          </cell>
          <cell r="L1674" t="str">
            <v>単 位</v>
          </cell>
          <cell r="M1674" t="str">
            <v>単 価</v>
          </cell>
          <cell r="N1674" t="str">
            <v>金 額</v>
          </cell>
          <cell r="O1674" t="str">
            <v xml:space="preserve">   　 備 考</v>
          </cell>
          <cell r="P1674" t="str">
            <v>頁</v>
          </cell>
          <cell r="Q1674" t="str">
            <v>金 額</v>
          </cell>
          <cell r="R1674" t="str">
            <v>参　照</v>
          </cell>
          <cell r="S1674" t="str">
            <v>計算値</v>
          </cell>
          <cell r="T1674" t="str">
            <v>数 量</v>
          </cell>
          <cell r="U1674" t="str">
            <v>単 位</v>
          </cell>
          <cell r="V1674" t="str">
            <v>単 価</v>
          </cell>
          <cell r="W1674" t="str">
            <v>金 額</v>
          </cell>
          <cell r="X1674" t="str">
            <v xml:space="preserve">   　 備 考</v>
          </cell>
          <cell r="Y1674" t="str">
            <v xml:space="preserve">   　 備 考</v>
          </cell>
          <cell r="Z1674" t="str">
            <v>金 額</v>
          </cell>
          <cell r="AA1674" t="str">
            <v>数 量</v>
          </cell>
          <cell r="AB1674" t="str">
            <v>金 額</v>
          </cell>
          <cell r="AC1674" t="str">
            <v>数 量</v>
          </cell>
          <cell r="AD1674" t="str">
            <v>金 額</v>
          </cell>
        </row>
        <row r="1675">
          <cell r="AF1675" t="str">
            <v>↓↓↓</v>
          </cell>
        </row>
        <row r="1676">
          <cell r="AF1676">
            <v>0</v>
          </cell>
          <cell r="AG1676">
            <v>0</v>
          </cell>
          <cell r="AH1676">
            <v>0</v>
          </cell>
        </row>
        <row r="1677">
          <cell r="G1677" t="str">
            <v>1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</row>
        <row r="1678">
          <cell r="E1678">
            <v>4</v>
          </cell>
          <cell r="F1678" t="str">
            <v>教材用棚</v>
          </cell>
          <cell r="G1678" t="str">
            <v>教材用棚</v>
          </cell>
          <cell r="H1678" t="str">
            <v>×</v>
          </cell>
          <cell r="I1678">
            <v>1500</v>
          </cell>
          <cell r="J1678" t="str">
            <v>×</v>
          </cell>
          <cell r="K1678">
            <v>2040</v>
          </cell>
          <cell r="L1678" t="str">
            <v>×</v>
          </cell>
          <cell r="M1678">
            <v>520</v>
          </cell>
          <cell r="N1678">
            <v>10</v>
          </cell>
          <cell r="O1678" t="str">
            <v>ヶ所</v>
          </cell>
          <cell r="P1678">
            <v>163000</v>
          </cell>
          <cell r="Q1678">
            <v>1630000</v>
          </cell>
          <cell r="R1678" t="str">
            <v>図面より</v>
          </cell>
          <cell r="S1678">
            <v>10</v>
          </cell>
          <cell r="T1678">
            <v>10</v>
          </cell>
          <cell r="U1678" t="str">
            <v>ヶ所</v>
          </cell>
          <cell r="V1678">
            <v>163000</v>
          </cell>
          <cell r="W1678">
            <v>1630000</v>
          </cell>
          <cell r="X1678" t="str">
            <v>見積単価</v>
          </cell>
          <cell r="Y1678" t="str">
            <v>見積単価</v>
          </cell>
          <cell r="Z1678">
            <v>1630000</v>
          </cell>
          <cell r="AA1678">
            <v>10</v>
          </cell>
          <cell r="AB1678">
            <v>1630000</v>
          </cell>
          <cell r="AC1678">
            <v>0</v>
          </cell>
          <cell r="AD1678">
            <v>0</v>
          </cell>
        </row>
        <row r="1679">
          <cell r="G1679" t="str">
            <v>2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</row>
        <row r="1680">
          <cell r="G1680" t="str">
            <v>生徒用ﾛｯｶｰ</v>
          </cell>
          <cell r="H1680">
            <v>5790</v>
          </cell>
          <cell r="I1680">
            <v>5790</v>
          </cell>
          <cell r="J1680" t="str">
            <v>×</v>
          </cell>
          <cell r="K1680">
            <v>1000</v>
          </cell>
          <cell r="L1680" t="str">
            <v>×</v>
          </cell>
          <cell r="M1680">
            <v>520</v>
          </cell>
          <cell r="N1680">
            <v>7</v>
          </cell>
          <cell r="O1680">
            <v>7</v>
          </cell>
          <cell r="P1680" t="str">
            <v>ヶ所</v>
          </cell>
          <cell r="Q1680">
            <v>219000</v>
          </cell>
          <cell r="R1680" t="str">
            <v>図面より</v>
          </cell>
          <cell r="S1680">
            <v>7</v>
          </cell>
          <cell r="T1680">
            <v>7</v>
          </cell>
          <cell r="U1680" t="str">
            <v>ヶ所</v>
          </cell>
          <cell r="V1680">
            <v>219000</v>
          </cell>
          <cell r="W1680">
            <v>1533000</v>
          </cell>
          <cell r="X1680" t="str">
            <v>見積単価</v>
          </cell>
          <cell r="Y1680" t="str">
            <v>見積単価</v>
          </cell>
          <cell r="Z1680">
            <v>1533000</v>
          </cell>
          <cell r="AA1680">
            <v>7</v>
          </cell>
          <cell r="AB1680">
            <v>1533000</v>
          </cell>
          <cell r="AC1680">
            <v>0</v>
          </cell>
          <cell r="AD1680">
            <v>0</v>
          </cell>
        </row>
        <row r="1681">
          <cell r="G1681" t="str">
            <v>2A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</row>
        <row r="1682">
          <cell r="G1682" t="str">
            <v>生徒用ﾛｯｶｰ</v>
          </cell>
          <cell r="H1682">
            <v>5690</v>
          </cell>
          <cell r="I1682">
            <v>5690</v>
          </cell>
          <cell r="J1682" t="str">
            <v>×</v>
          </cell>
          <cell r="K1682">
            <v>1000</v>
          </cell>
          <cell r="L1682" t="str">
            <v>×</v>
          </cell>
          <cell r="M1682">
            <v>520</v>
          </cell>
          <cell r="N1682">
            <v>2</v>
          </cell>
          <cell r="O1682">
            <v>2</v>
          </cell>
          <cell r="P1682" t="str">
            <v>ヶ所</v>
          </cell>
          <cell r="Q1682">
            <v>219000</v>
          </cell>
          <cell r="R1682" t="str">
            <v>図面より</v>
          </cell>
          <cell r="S1682">
            <v>2</v>
          </cell>
          <cell r="T1682">
            <v>2</v>
          </cell>
          <cell r="U1682" t="str">
            <v>ヶ所</v>
          </cell>
          <cell r="V1682">
            <v>219000</v>
          </cell>
          <cell r="W1682">
            <v>438000</v>
          </cell>
          <cell r="X1682" t="str">
            <v>見積単価</v>
          </cell>
          <cell r="Y1682" t="str">
            <v>見積単価</v>
          </cell>
          <cell r="Z1682">
            <v>438000</v>
          </cell>
          <cell r="AA1682">
            <v>2</v>
          </cell>
          <cell r="AB1682">
            <v>438000</v>
          </cell>
          <cell r="AC1682">
            <v>0</v>
          </cell>
          <cell r="AD1682">
            <v>0</v>
          </cell>
        </row>
        <row r="1683">
          <cell r="G1683">
            <v>3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</row>
        <row r="1684">
          <cell r="G1684" t="str">
            <v>ｴﾌﾟﾛﾝ棚</v>
          </cell>
          <cell r="H1684">
            <v>660</v>
          </cell>
          <cell r="I1684">
            <v>660</v>
          </cell>
          <cell r="J1684" t="str">
            <v>×</v>
          </cell>
          <cell r="K1684">
            <v>2040</v>
          </cell>
          <cell r="L1684" t="str">
            <v>×</v>
          </cell>
          <cell r="M1684">
            <v>520</v>
          </cell>
          <cell r="N1684">
            <v>9</v>
          </cell>
          <cell r="O1684">
            <v>9</v>
          </cell>
          <cell r="P1684" t="str">
            <v>ヶ所</v>
          </cell>
          <cell r="Q1684">
            <v>94000</v>
          </cell>
          <cell r="R1684" t="str">
            <v>図面より</v>
          </cell>
          <cell r="S1684">
            <v>9</v>
          </cell>
          <cell r="T1684">
            <v>9</v>
          </cell>
          <cell r="U1684" t="str">
            <v>ヶ所</v>
          </cell>
          <cell r="V1684">
            <v>94000</v>
          </cell>
          <cell r="W1684">
            <v>846000</v>
          </cell>
          <cell r="X1684" t="str">
            <v>見積単価</v>
          </cell>
          <cell r="Y1684" t="str">
            <v>見積単価</v>
          </cell>
          <cell r="Z1684">
            <v>846000</v>
          </cell>
          <cell r="AA1684">
            <v>9</v>
          </cell>
          <cell r="AB1684">
            <v>846000</v>
          </cell>
          <cell r="AC1684">
            <v>0</v>
          </cell>
          <cell r="AD1684">
            <v>0</v>
          </cell>
        </row>
        <row r="1685">
          <cell r="G1685">
            <v>4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</row>
        <row r="1686">
          <cell r="G1686" t="str">
            <v>掃除用具入</v>
          </cell>
          <cell r="H1686">
            <v>660</v>
          </cell>
          <cell r="I1686">
            <v>660</v>
          </cell>
          <cell r="J1686" t="str">
            <v>×</v>
          </cell>
          <cell r="K1686">
            <v>2040</v>
          </cell>
          <cell r="L1686" t="str">
            <v>×</v>
          </cell>
          <cell r="M1686">
            <v>520</v>
          </cell>
          <cell r="N1686">
            <v>15</v>
          </cell>
          <cell r="O1686">
            <v>15</v>
          </cell>
          <cell r="P1686" t="str">
            <v>ヶ所</v>
          </cell>
          <cell r="Q1686">
            <v>94000</v>
          </cell>
          <cell r="R1686" t="str">
            <v>図面より</v>
          </cell>
          <cell r="S1686">
            <v>15</v>
          </cell>
          <cell r="T1686">
            <v>15</v>
          </cell>
          <cell r="U1686" t="str">
            <v>ヶ所</v>
          </cell>
          <cell r="V1686">
            <v>94000</v>
          </cell>
          <cell r="W1686">
            <v>1410000</v>
          </cell>
          <cell r="X1686" t="str">
            <v>見積単価</v>
          </cell>
          <cell r="Y1686" t="str">
            <v>見積単価</v>
          </cell>
          <cell r="Z1686">
            <v>1410000</v>
          </cell>
          <cell r="AA1686">
            <v>15</v>
          </cell>
          <cell r="AB1686">
            <v>1410000</v>
          </cell>
          <cell r="AC1686">
            <v>0</v>
          </cell>
          <cell r="AD1686">
            <v>0</v>
          </cell>
        </row>
        <row r="1687">
          <cell r="G1687">
            <v>5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</row>
        <row r="1688">
          <cell r="G1688" t="str">
            <v>和室棚</v>
          </cell>
          <cell r="H1688">
            <v>2800</v>
          </cell>
          <cell r="I1688">
            <v>2800</v>
          </cell>
          <cell r="J1688" t="str">
            <v>×</v>
          </cell>
          <cell r="K1688">
            <v>600</v>
          </cell>
          <cell r="L1688" t="str">
            <v>×</v>
          </cell>
          <cell r="M1688">
            <v>300</v>
          </cell>
          <cell r="N1688">
            <v>3</v>
          </cell>
          <cell r="O1688">
            <v>3</v>
          </cell>
          <cell r="P1688" t="str">
            <v>ヶ所</v>
          </cell>
          <cell r="Q1688">
            <v>83000</v>
          </cell>
          <cell r="R1688" t="str">
            <v>図面より</v>
          </cell>
          <cell r="S1688">
            <v>3</v>
          </cell>
          <cell r="T1688">
            <v>3</v>
          </cell>
          <cell r="U1688" t="str">
            <v>ヶ所</v>
          </cell>
          <cell r="V1688">
            <v>83000</v>
          </cell>
          <cell r="W1688">
            <v>249000</v>
          </cell>
          <cell r="X1688" t="str">
            <v>見積単価</v>
          </cell>
          <cell r="Y1688" t="str">
            <v>見積単価</v>
          </cell>
          <cell r="Z1688">
            <v>249000</v>
          </cell>
          <cell r="AA1688">
            <v>3</v>
          </cell>
          <cell r="AB1688">
            <v>249000</v>
          </cell>
          <cell r="AC1688">
            <v>0</v>
          </cell>
          <cell r="AD1688">
            <v>0</v>
          </cell>
        </row>
        <row r="1689">
          <cell r="G1689">
            <v>6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  <cell r="T1689">
            <v>0</v>
          </cell>
          <cell r="U1689">
            <v>0</v>
          </cell>
          <cell r="V1689">
            <v>0</v>
          </cell>
        </row>
        <row r="1690">
          <cell r="G1690" t="str">
            <v>ﾊﾟｿｺﾝ棚</v>
          </cell>
          <cell r="H1690">
            <v>900</v>
          </cell>
          <cell r="I1690">
            <v>900</v>
          </cell>
          <cell r="J1690" t="str">
            <v>×</v>
          </cell>
          <cell r="K1690">
            <v>900</v>
          </cell>
          <cell r="L1690" t="str">
            <v>×</v>
          </cell>
          <cell r="M1690">
            <v>650</v>
          </cell>
          <cell r="N1690">
            <v>11</v>
          </cell>
          <cell r="O1690">
            <v>11</v>
          </cell>
          <cell r="P1690" t="str">
            <v>ヶ所</v>
          </cell>
          <cell r="Q1690">
            <v>47000</v>
          </cell>
          <cell r="R1690" t="str">
            <v>図面より</v>
          </cell>
          <cell r="S1690">
            <v>11</v>
          </cell>
          <cell r="T1690">
            <v>11</v>
          </cell>
          <cell r="U1690" t="str">
            <v>ヶ所</v>
          </cell>
          <cell r="V1690">
            <v>47000</v>
          </cell>
          <cell r="W1690">
            <v>517000</v>
          </cell>
          <cell r="X1690" t="str">
            <v>見積単価</v>
          </cell>
          <cell r="Y1690" t="str">
            <v>見積単価</v>
          </cell>
          <cell r="Z1690">
            <v>517000</v>
          </cell>
          <cell r="AA1690">
            <v>11</v>
          </cell>
          <cell r="AB1690">
            <v>517000</v>
          </cell>
          <cell r="AC1690">
            <v>0</v>
          </cell>
          <cell r="AD1690">
            <v>0</v>
          </cell>
        </row>
        <row r="1691">
          <cell r="G1691">
            <v>7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  <cell r="S1691">
            <v>0</v>
          </cell>
          <cell r="T1691">
            <v>0</v>
          </cell>
          <cell r="U1691">
            <v>0</v>
          </cell>
          <cell r="V1691">
            <v>0</v>
          </cell>
        </row>
        <row r="1692">
          <cell r="G1692" t="str">
            <v>ｵｰﾌﾟﾝｽﾍﾟｰｽ棚</v>
          </cell>
          <cell r="H1692">
            <v>3900</v>
          </cell>
          <cell r="I1692">
            <v>3900</v>
          </cell>
          <cell r="J1692" t="str">
            <v>×</v>
          </cell>
          <cell r="K1692">
            <v>650</v>
          </cell>
          <cell r="L1692" t="str">
            <v>×</v>
          </cell>
          <cell r="M1692">
            <v>300</v>
          </cell>
          <cell r="N1692">
            <v>3</v>
          </cell>
          <cell r="O1692">
            <v>3</v>
          </cell>
          <cell r="P1692" t="str">
            <v>ヶ所</v>
          </cell>
          <cell r="Q1692">
            <v>136000</v>
          </cell>
          <cell r="R1692" t="str">
            <v>図面より</v>
          </cell>
          <cell r="S1692">
            <v>3</v>
          </cell>
          <cell r="T1692">
            <v>3</v>
          </cell>
          <cell r="U1692" t="str">
            <v>ヶ所</v>
          </cell>
          <cell r="V1692">
            <v>136000</v>
          </cell>
          <cell r="W1692">
            <v>408000</v>
          </cell>
          <cell r="X1692" t="str">
            <v>見積単価</v>
          </cell>
          <cell r="Y1692" t="str">
            <v>見積単価</v>
          </cell>
          <cell r="Z1692">
            <v>408000</v>
          </cell>
          <cell r="AA1692">
            <v>3</v>
          </cell>
          <cell r="AB1692">
            <v>408000</v>
          </cell>
          <cell r="AC1692">
            <v>0</v>
          </cell>
          <cell r="AD1692">
            <v>0</v>
          </cell>
        </row>
        <row r="1693">
          <cell r="G1693">
            <v>8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  <cell r="T1693">
            <v>0</v>
          </cell>
          <cell r="U1693">
            <v>0</v>
          </cell>
          <cell r="V1693">
            <v>0</v>
          </cell>
        </row>
        <row r="1694">
          <cell r="G1694" t="str">
            <v>ｵｰﾌﾟﾝｽﾍﾟｰｽ棚</v>
          </cell>
          <cell r="H1694">
            <v>1850</v>
          </cell>
          <cell r="I1694">
            <v>1850</v>
          </cell>
          <cell r="J1694" t="str">
            <v>×</v>
          </cell>
          <cell r="K1694">
            <v>650</v>
          </cell>
          <cell r="L1694" t="str">
            <v>×</v>
          </cell>
          <cell r="M1694">
            <v>300</v>
          </cell>
          <cell r="N1694">
            <v>1</v>
          </cell>
          <cell r="O1694">
            <v>1</v>
          </cell>
          <cell r="P1694" t="str">
            <v>ヶ所</v>
          </cell>
          <cell r="Q1694">
            <v>62000</v>
          </cell>
          <cell r="R1694" t="str">
            <v>図面より</v>
          </cell>
          <cell r="S1694">
            <v>1</v>
          </cell>
          <cell r="T1694">
            <v>1</v>
          </cell>
          <cell r="U1694" t="str">
            <v>ヶ所</v>
          </cell>
          <cell r="V1694">
            <v>62000</v>
          </cell>
          <cell r="W1694">
            <v>62000</v>
          </cell>
          <cell r="X1694" t="str">
            <v>見積単価</v>
          </cell>
          <cell r="Y1694" t="str">
            <v>見積単価</v>
          </cell>
          <cell r="Z1694">
            <v>62000</v>
          </cell>
          <cell r="AA1694">
            <v>1</v>
          </cell>
          <cell r="AB1694">
            <v>62000</v>
          </cell>
          <cell r="AC1694">
            <v>0</v>
          </cell>
          <cell r="AD1694">
            <v>0</v>
          </cell>
        </row>
        <row r="1695">
          <cell r="G1695">
            <v>10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</row>
        <row r="1696">
          <cell r="G1696" t="str">
            <v>教材用棚</v>
          </cell>
          <cell r="H1696">
            <v>1500</v>
          </cell>
          <cell r="I1696">
            <v>1500</v>
          </cell>
          <cell r="J1696" t="str">
            <v>×</v>
          </cell>
          <cell r="K1696">
            <v>2040</v>
          </cell>
          <cell r="L1696" t="str">
            <v>×</v>
          </cell>
          <cell r="M1696">
            <v>520</v>
          </cell>
          <cell r="N1696">
            <v>1</v>
          </cell>
          <cell r="O1696">
            <v>1</v>
          </cell>
          <cell r="P1696" t="str">
            <v>ヶ所</v>
          </cell>
          <cell r="Q1696">
            <v>130000</v>
          </cell>
          <cell r="R1696" t="str">
            <v>図面より</v>
          </cell>
          <cell r="S1696">
            <v>1</v>
          </cell>
          <cell r="T1696">
            <v>1</v>
          </cell>
          <cell r="U1696" t="str">
            <v>ヶ所</v>
          </cell>
          <cell r="V1696">
            <v>130000</v>
          </cell>
          <cell r="W1696">
            <v>130000</v>
          </cell>
          <cell r="X1696" t="str">
            <v>見積単価</v>
          </cell>
          <cell r="Y1696" t="str">
            <v>見積単価</v>
          </cell>
          <cell r="Z1696">
            <v>130000</v>
          </cell>
          <cell r="AA1696">
            <v>1</v>
          </cell>
          <cell r="AB1696">
            <v>130000</v>
          </cell>
          <cell r="AC1696">
            <v>0</v>
          </cell>
          <cell r="AD1696">
            <v>0</v>
          </cell>
        </row>
        <row r="1697">
          <cell r="G1697">
            <v>11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</row>
        <row r="1698">
          <cell r="G1698" t="str">
            <v>相談室棚</v>
          </cell>
          <cell r="H1698">
            <v>4450</v>
          </cell>
          <cell r="I1698">
            <v>4450</v>
          </cell>
          <cell r="J1698" t="str">
            <v>×</v>
          </cell>
          <cell r="K1698">
            <v>2650</v>
          </cell>
          <cell r="L1698" t="str">
            <v>×</v>
          </cell>
          <cell r="M1698">
            <v>520</v>
          </cell>
          <cell r="N1698">
            <v>1</v>
          </cell>
          <cell r="O1698">
            <v>1</v>
          </cell>
          <cell r="P1698" t="str">
            <v>ヶ所</v>
          </cell>
          <cell r="Q1698">
            <v>550000</v>
          </cell>
          <cell r="R1698" t="str">
            <v>図面より</v>
          </cell>
          <cell r="S1698">
            <v>1</v>
          </cell>
          <cell r="T1698">
            <v>1</v>
          </cell>
          <cell r="U1698" t="str">
            <v>ヶ所</v>
          </cell>
          <cell r="V1698">
            <v>550000</v>
          </cell>
          <cell r="W1698">
            <v>550000</v>
          </cell>
          <cell r="X1698" t="str">
            <v>見積単価</v>
          </cell>
          <cell r="Y1698" t="str">
            <v>見積単価</v>
          </cell>
          <cell r="Z1698">
            <v>550000</v>
          </cell>
          <cell r="AA1698">
            <v>1</v>
          </cell>
          <cell r="AB1698">
            <v>550000</v>
          </cell>
          <cell r="AC1698">
            <v>0</v>
          </cell>
          <cell r="AD1698">
            <v>0</v>
          </cell>
        </row>
        <row r="1699">
          <cell r="G1699">
            <v>12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</row>
        <row r="1700">
          <cell r="G1700" t="str">
            <v>相談室棚</v>
          </cell>
          <cell r="H1700">
            <v>2400</v>
          </cell>
          <cell r="I1700">
            <v>2400</v>
          </cell>
          <cell r="J1700" t="str">
            <v>×</v>
          </cell>
          <cell r="K1700">
            <v>2650</v>
          </cell>
          <cell r="L1700" t="str">
            <v>×</v>
          </cell>
          <cell r="M1700">
            <v>520</v>
          </cell>
          <cell r="N1700">
            <v>1</v>
          </cell>
          <cell r="O1700">
            <v>1</v>
          </cell>
          <cell r="P1700" t="str">
            <v>ヶ所</v>
          </cell>
          <cell r="Q1700">
            <v>297000</v>
          </cell>
          <cell r="R1700" t="str">
            <v>図面より</v>
          </cell>
          <cell r="S1700">
            <v>1</v>
          </cell>
          <cell r="T1700">
            <v>1</v>
          </cell>
          <cell r="U1700" t="str">
            <v>ヶ所</v>
          </cell>
          <cell r="V1700">
            <v>297000</v>
          </cell>
          <cell r="W1700">
            <v>297000</v>
          </cell>
          <cell r="X1700" t="str">
            <v>見積単価</v>
          </cell>
          <cell r="Y1700" t="str">
            <v>見積単価</v>
          </cell>
          <cell r="Z1700">
            <v>297000</v>
          </cell>
          <cell r="AA1700">
            <v>1</v>
          </cell>
          <cell r="AB1700">
            <v>297000</v>
          </cell>
          <cell r="AC1700">
            <v>0</v>
          </cell>
          <cell r="AD1700">
            <v>0</v>
          </cell>
        </row>
        <row r="1701">
          <cell r="G1701">
            <v>14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0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0</v>
          </cell>
          <cell r="V1701">
            <v>0</v>
          </cell>
        </row>
        <row r="1702">
          <cell r="G1702" t="str">
            <v>保健室棚</v>
          </cell>
          <cell r="H1702">
            <v>6000</v>
          </cell>
          <cell r="I1702">
            <v>6000</v>
          </cell>
          <cell r="J1702" t="str">
            <v>×</v>
          </cell>
          <cell r="K1702">
            <v>775</v>
          </cell>
          <cell r="L1702" t="str">
            <v>×</v>
          </cell>
          <cell r="M1702">
            <v>500</v>
          </cell>
          <cell r="N1702">
            <v>1</v>
          </cell>
          <cell r="O1702">
            <v>1</v>
          </cell>
          <cell r="P1702" t="str">
            <v>ヶ所</v>
          </cell>
          <cell r="Q1702">
            <v>286000</v>
          </cell>
          <cell r="R1702" t="str">
            <v>図面より</v>
          </cell>
          <cell r="S1702">
            <v>1</v>
          </cell>
          <cell r="T1702">
            <v>1</v>
          </cell>
          <cell r="U1702" t="str">
            <v>ヶ所</v>
          </cell>
          <cell r="V1702">
            <v>286000</v>
          </cell>
          <cell r="W1702">
            <v>286000</v>
          </cell>
          <cell r="X1702" t="str">
            <v>見積単価</v>
          </cell>
          <cell r="Y1702" t="str">
            <v>見積単価</v>
          </cell>
          <cell r="Z1702">
            <v>286000</v>
          </cell>
          <cell r="AA1702">
            <v>1</v>
          </cell>
          <cell r="AB1702">
            <v>286000</v>
          </cell>
          <cell r="AC1702">
            <v>0</v>
          </cell>
          <cell r="AD1702">
            <v>0</v>
          </cell>
        </row>
        <row r="1703">
          <cell r="G1703">
            <v>15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>
            <v>0</v>
          </cell>
        </row>
        <row r="1704">
          <cell r="G1704" t="str">
            <v>保健室棚</v>
          </cell>
          <cell r="H1704">
            <v>1600</v>
          </cell>
          <cell r="I1704">
            <v>1600</v>
          </cell>
          <cell r="J1704" t="str">
            <v>×</v>
          </cell>
          <cell r="K1704">
            <v>1480</v>
          </cell>
          <cell r="L1704" t="str">
            <v>×</v>
          </cell>
          <cell r="M1704">
            <v>520</v>
          </cell>
          <cell r="N1704">
            <v>1</v>
          </cell>
          <cell r="O1704">
            <v>1</v>
          </cell>
          <cell r="P1704" t="str">
            <v>ヶ所</v>
          </cell>
          <cell r="Q1704">
            <v>141000</v>
          </cell>
          <cell r="R1704" t="str">
            <v>図面より</v>
          </cell>
          <cell r="S1704">
            <v>1</v>
          </cell>
          <cell r="T1704">
            <v>1</v>
          </cell>
          <cell r="U1704" t="str">
            <v>ヶ所</v>
          </cell>
          <cell r="V1704">
            <v>141000</v>
          </cell>
          <cell r="W1704">
            <v>141000</v>
          </cell>
          <cell r="X1704" t="str">
            <v>見積単価</v>
          </cell>
          <cell r="Y1704" t="str">
            <v>見積単価</v>
          </cell>
          <cell r="Z1704">
            <v>141000</v>
          </cell>
          <cell r="AA1704">
            <v>1</v>
          </cell>
          <cell r="AB1704">
            <v>141000</v>
          </cell>
          <cell r="AC1704">
            <v>0</v>
          </cell>
          <cell r="AD1704">
            <v>0</v>
          </cell>
        </row>
        <row r="1705">
          <cell r="G1705">
            <v>16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</row>
        <row r="1706">
          <cell r="G1706" t="str">
            <v>湯沸室棚(保健室)</v>
          </cell>
          <cell r="H1706">
            <v>2000</v>
          </cell>
          <cell r="I1706">
            <v>2000</v>
          </cell>
          <cell r="J1706" t="str">
            <v>×</v>
          </cell>
          <cell r="K1706">
            <v>2650</v>
          </cell>
          <cell r="L1706" t="str">
            <v>×</v>
          </cell>
          <cell r="M1706">
            <v>300</v>
          </cell>
          <cell r="N1706">
            <v>1</v>
          </cell>
          <cell r="O1706">
            <v>1</v>
          </cell>
          <cell r="P1706" t="str">
            <v>ヶ所</v>
          </cell>
          <cell r="Q1706">
            <v>179000</v>
          </cell>
          <cell r="R1706" t="str">
            <v>図面より</v>
          </cell>
          <cell r="S1706">
            <v>1</v>
          </cell>
          <cell r="T1706">
            <v>1</v>
          </cell>
          <cell r="U1706" t="str">
            <v>ヶ所</v>
          </cell>
          <cell r="V1706">
            <v>179000</v>
          </cell>
          <cell r="W1706">
            <v>179000</v>
          </cell>
          <cell r="X1706" t="str">
            <v>見積単価</v>
          </cell>
          <cell r="Y1706" t="str">
            <v>見積単価</v>
          </cell>
          <cell r="Z1706">
            <v>179000</v>
          </cell>
          <cell r="AA1706">
            <v>1</v>
          </cell>
          <cell r="AB1706">
            <v>179000</v>
          </cell>
          <cell r="AC1706">
            <v>0</v>
          </cell>
          <cell r="AD1706">
            <v>0</v>
          </cell>
        </row>
        <row r="1707">
          <cell r="G1707">
            <v>17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0</v>
          </cell>
          <cell r="V1707">
            <v>0</v>
          </cell>
        </row>
        <row r="1708">
          <cell r="G1708" t="str">
            <v>洗面室棚(保健室)</v>
          </cell>
          <cell r="H1708">
            <v>1500</v>
          </cell>
          <cell r="I1708">
            <v>1500</v>
          </cell>
          <cell r="J1708" t="str">
            <v>×</v>
          </cell>
          <cell r="K1708">
            <v>2040</v>
          </cell>
          <cell r="L1708" t="str">
            <v>×</v>
          </cell>
          <cell r="M1708">
            <v>300</v>
          </cell>
          <cell r="N1708">
            <v>1</v>
          </cell>
          <cell r="O1708">
            <v>1</v>
          </cell>
          <cell r="P1708" t="str">
            <v>ヶ所</v>
          </cell>
          <cell r="Q1708">
            <v>124000</v>
          </cell>
          <cell r="R1708" t="str">
            <v>図面より</v>
          </cell>
          <cell r="S1708">
            <v>1</v>
          </cell>
          <cell r="T1708">
            <v>1</v>
          </cell>
          <cell r="U1708" t="str">
            <v>ヶ所</v>
          </cell>
          <cell r="V1708">
            <v>124000</v>
          </cell>
          <cell r="W1708">
            <v>124000</v>
          </cell>
          <cell r="X1708" t="str">
            <v>見積単価</v>
          </cell>
          <cell r="Y1708" t="str">
            <v>見積単価</v>
          </cell>
          <cell r="Z1708">
            <v>124000</v>
          </cell>
          <cell r="AA1708">
            <v>1</v>
          </cell>
          <cell r="AB1708">
            <v>124000</v>
          </cell>
          <cell r="AC1708">
            <v>0</v>
          </cell>
          <cell r="AD1708">
            <v>0</v>
          </cell>
        </row>
        <row r="1709">
          <cell r="G1709">
            <v>18</v>
          </cell>
          <cell r="H1709" t="str">
            <v>厚4 ﾀﾓ柾合板</v>
          </cell>
          <cell r="I1709" t="str">
            <v>厚4 ﾀﾓ柾合板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0</v>
          </cell>
          <cell r="V1709">
            <v>0</v>
          </cell>
        </row>
        <row r="1710">
          <cell r="G1710" t="str">
            <v>図書室棚</v>
          </cell>
          <cell r="H1710">
            <v>5000</v>
          </cell>
          <cell r="I1710">
            <v>5000</v>
          </cell>
          <cell r="J1710" t="str">
            <v>×</v>
          </cell>
          <cell r="K1710">
            <v>775</v>
          </cell>
          <cell r="L1710" t="str">
            <v>×</v>
          </cell>
          <cell r="M1710">
            <v>400</v>
          </cell>
          <cell r="N1710">
            <v>2</v>
          </cell>
          <cell r="O1710">
            <v>2</v>
          </cell>
          <cell r="P1710" t="str">
            <v>ヶ所</v>
          </cell>
          <cell r="Q1710">
            <v>112000</v>
          </cell>
          <cell r="R1710" t="str">
            <v>図面より</v>
          </cell>
          <cell r="S1710">
            <v>2</v>
          </cell>
          <cell r="T1710">
            <v>2</v>
          </cell>
          <cell r="U1710" t="str">
            <v>ヶ所</v>
          </cell>
          <cell r="V1710">
            <v>112000</v>
          </cell>
          <cell r="W1710">
            <v>224000</v>
          </cell>
          <cell r="X1710" t="str">
            <v>見積単価</v>
          </cell>
          <cell r="Y1710" t="str">
            <v>見積単価</v>
          </cell>
          <cell r="Z1710">
            <v>224000</v>
          </cell>
          <cell r="AA1710">
            <v>2</v>
          </cell>
          <cell r="AB1710">
            <v>224000</v>
          </cell>
          <cell r="AC1710">
            <v>0</v>
          </cell>
          <cell r="AD1710">
            <v>0</v>
          </cell>
        </row>
        <row r="1712">
          <cell r="AD1712">
            <v>0</v>
          </cell>
        </row>
        <row r="1713">
          <cell r="AE1713" t="str">
            <v>那覇市教育委員会</v>
          </cell>
          <cell r="AF1713" t="str">
            <v>頁43</v>
          </cell>
        </row>
        <row r="1714">
          <cell r="P1714">
            <v>0</v>
          </cell>
          <cell r="Q1714" t="str">
            <v>数　量　集　計　表</v>
          </cell>
          <cell r="R1714" t="str">
            <v>数　量　集　計　表</v>
          </cell>
          <cell r="S1714" t="str">
            <v xml:space="preserve"> 訳</v>
          </cell>
          <cell r="T1714" t="str">
            <v>内</v>
          </cell>
          <cell r="U1714" t="str">
            <v>頁44</v>
          </cell>
          <cell r="V1714" t="str">
            <v xml:space="preserve"> 訳</v>
          </cell>
          <cell r="W1714" t="str">
            <v>書</v>
          </cell>
          <cell r="X1714" t="str">
            <v>頁44</v>
          </cell>
          <cell r="Y1714" t="str">
            <v>頁44</v>
          </cell>
          <cell r="Z1714" t="str">
            <v>頁44</v>
          </cell>
          <cell r="AA1714" t="str">
            <v>頁44</v>
          </cell>
          <cell r="AB1714" t="str">
            <v>頁44</v>
          </cell>
          <cell r="AC1714" t="str">
            <v>頁44</v>
          </cell>
          <cell r="AD1714" t="str">
            <v>頁44</v>
          </cell>
          <cell r="AF1714" t="str">
            <v>頁44</v>
          </cell>
        </row>
        <row r="1716">
          <cell r="T1716">
            <v>0</v>
          </cell>
          <cell r="U1716" t="str">
            <v>宇栄原小学校（1工区建築）</v>
          </cell>
          <cell r="V1716" t="str">
            <v>P-38/42</v>
          </cell>
          <cell r="W1716" t="str">
            <v>宇栄原小学校（1工区建築）</v>
          </cell>
          <cell r="X1716" t="str">
            <v>P-38/42</v>
          </cell>
          <cell r="Y1716" t="str">
            <v>宇栄原小学校（1工区建築）</v>
          </cell>
          <cell r="Z1716" t="str">
            <v>P-38/42</v>
          </cell>
          <cell r="AA1716" t="str">
            <v>宇栄原小学校（1工区建築）</v>
          </cell>
          <cell r="AB1716" t="str">
            <v>P-38/42</v>
          </cell>
          <cell r="AC1716" t="str">
            <v>宇栄原小学校（1工区建築）</v>
          </cell>
          <cell r="AD1716" t="str">
            <v>P-38/42</v>
          </cell>
          <cell r="AE1716" t="str">
            <v>P-38/42</v>
          </cell>
        </row>
        <row r="1718">
          <cell r="G1718" t="str">
            <v>　　　　　　　　　　工　事　別</v>
          </cell>
          <cell r="H1718" t="str">
            <v>計</v>
          </cell>
          <cell r="I1718" t="str">
            <v>　実　施　工　事　費</v>
          </cell>
          <cell r="J1718" t="str">
            <v>　　 対 象 経 費</v>
          </cell>
          <cell r="K1718" t="str">
            <v>　　対 象 外 経 費</v>
          </cell>
          <cell r="L1718" t="str">
            <v>計</v>
          </cell>
          <cell r="M1718" t="str">
            <v>　実　施　工　事　費</v>
          </cell>
          <cell r="N1718" t="str">
            <v>　　 対 象 経 費</v>
          </cell>
          <cell r="O1718" t="str">
            <v>　　対 象 外 経 費</v>
          </cell>
          <cell r="P1718" t="str">
            <v>計</v>
          </cell>
          <cell r="Q1718" t="str">
            <v>　実　施　工　事　費</v>
          </cell>
          <cell r="R1718" t="str">
            <v>　　 対 象 経 費</v>
          </cell>
          <cell r="S1718" t="str">
            <v>計</v>
          </cell>
          <cell r="T1718" t="str">
            <v>　実　施　工　事　費</v>
          </cell>
          <cell r="U1718" t="str">
            <v>　　 対 象 経 費</v>
          </cell>
          <cell r="V1718" t="str">
            <v>　実　施　工　事　費</v>
          </cell>
          <cell r="W1718" t="str">
            <v>　　 対 象 経 費</v>
          </cell>
          <cell r="X1718" t="str">
            <v>　　対 象 外 経 費</v>
          </cell>
          <cell r="Y1718" t="str">
            <v>　　 対 象 経 費</v>
          </cell>
          <cell r="Z1718" t="str">
            <v>　　対 象 外 経 費</v>
          </cell>
          <cell r="AA1718" t="str">
            <v>　　 対 象 経 費</v>
          </cell>
          <cell r="AB1718" t="str">
            <v>　　対 象 外 経 費</v>
          </cell>
          <cell r="AC1718" t="str">
            <v>　　対 象 外 経 費</v>
          </cell>
        </row>
        <row r="1720">
          <cell r="E1720" t="str">
            <v>No</v>
          </cell>
          <cell r="F1720" t="str">
            <v>名 称</v>
          </cell>
          <cell r="G1720" t="str">
            <v>名 称</v>
          </cell>
          <cell r="H1720" t="str">
            <v>頁</v>
          </cell>
          <cell r="I1720" t="str">
            <v>参　照</v>
          </cell>
          <cell r="J1720" t="str">
            <v>計算値</v>
          </cell>
          <cell r="K1720" t="str">
            <v xml:space="preserve"> 　規 格</v>
          </cell>
          <cell r="L1720" t="str">
            <v>単 位</v>
          </cell>
          <cell r="M1720" t="str">
            <v>単 価</v>
          </cell>
          <cell r="N1720" t="str">
            <v>金 額</v>
          </cell>
          <cell r="O1720" t="str">
            <v xml:space="preserve">   　 備 考</v>
          </cell>
          <cell r="P1720" t="str">
            <v>頁</v>
          </cell>
          <cell r="Q1720" t="str">
            <v>金 額</v>
          </cell>
          <cell r="R1720" t="str">
            <v>参　照</v>
          </cell>
          <cell r="S1720" t="str">
            <v>計算値</v>
          </cell>
          <cell r="T1720" t="str">
            <v>数 量</v>
          </cell>
          <cell r="U1720" t="str">
            <v>単 位</v>
          </cell>
          <cell r="V1720" t="str">
            <v>単 価</v>
          </cell>
          <cell r="W1720" t="str">
            <v>金 額</v>
          </cell>
          <cell r="X1720" t="str">
            <v xml:space="preserve">   　 備 考</v>
          </cell>
          <cell r="Y1720" t="str">
            <v xml:space="preserve">   　 備 考</v>
          </cell>
          <cell r="Z1720" t="str">
            <v>金 額</v>
          </cell>
          <cell r="AA1720" t="str">
            <v>数 量</v>
          </cell>
          <cell r="AB1720" t="str">
            <v>金 額</v>
          </cell>
          <cell r="AC1720" t="str">
            <v>数 量</v>
          </cell>
          <cell r="AD1720" t="str">
            <v>金 額</v>
          </cell>
        </row>
        <row r="1722">
          <cell r="AF1722">
            <v>0</v>
          </cell>
          <cell r="AG1722">
            <v>0</v>
          </cell>
          <cell r="AH1722">
            <v>0</v>
          </cell>
        </row>
        <row r="1723">
          <cell r="G1723">
            <v>19</v>
          </cell>
          <cell r="H1723" t="str">
            <v>厚4 ﾀﾓ柾合板</v>
          </cell>
          <cell r="I1723" t="str">
            <v>厚4 ﾀﾓ柾合板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</row>
        <row r="1724">
          <cell r="E1724">
            <v>5</v>
          </cell>
          <cell r="F1724" t="str">
            <v>図書室棚</v>
          </cell>
          <cell r="G1724" t="str">
            <v>図書室棚</v>
          </cell>
          <cell r="H1724" t="str">
            <v>×</v>
          </cell>
          <cell r="I1724">
            <v>6000</v>
          </cell>
          <cell r="J1724" t="str">
            <v>×</v>
          </cell>
          <cell r="K1724">
            <v>775</v>
          </cell>
          <cell r="L1724" t="str">
            <v>×</v>
          </cell>
          <cell r="M1724">
            <v>400</v>
          </cell>
          <cell r="N1724">
            <v>2</v>
          </cell>
          <cell r="O1724" t="str">
            <v>ヶ所</v>
          </cell>
          <cell r="P1724">
            <v>134000</v>
          </cell>
          <cell r="Q1724">
            <v>268000</v>
          </cell>
          <cell r="R1724" t="str">
            <v>図面より</v>
          </cell>
          <cell r="S1724">
            <v>2</v>
          </cell>
          <cell r="T1724">
            <v>2</v>
          </cell>
          <cell r="U1724" t="str">
            <v>ヶ所</v>
          </cell>
          <cell r="V1724">
            <v>134000</v>
          </cell>
          <cell r="W1724">
            <v>268000</v>
          </cell>
          <cell r="X1724" t="str">
            <v>見積単価</v>
          </cell>
          <cell r="Y1724" t="str">
            <v>見積単価</v>
          </cell>
          <cell r="Z1724">
            <v>268000</v>
          </cell>
          <cell r="AA1724">
            <v>2</v>
          </cell>
          <cell r="AB1724">
            <v>268000</v>
          </cell>
          <cell r="AC1724">
            <v>0</v>
          </cell>
          <cell r="AD1724">
            <v>0</v>
          </cell>
        </row>
        <row r="1725">
          <cell r="G1725">
            <v>20</v>
          </cell>
          <cell r="H1725" t="str">
            <v>厚4 ﾀﾓ柾合板</v>
          </cell>
          <cell r="I1725" t="str">
            <v>厚4 ﾀﾓ柾合板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  <cell r="T1725">
            <v>0</v>
          </cell>
          <cell r="U1725">
            <v>0</v>
          </cell>
          <cell r="V1725">
            <v>0</v>
          </cell>
        </row>
        <row r="1726">
          <cell r="G1726" t="str">
            <v>図書室棚</v>
          </cell>
          <cell r="H1726">
            <v>6500</v>
          </cell>
          <cell r="I1726">
            <v>6500</v>
          </cell>
          <cell r="J1726" t="str">
            <v>×</v>
          </cell>
          <cell r="K1726">
            <v>775</v>
          </cell>
          <cell r="L1726" t="str">
            <v>×</v>
          </cell>
          <cell r="M1726">
            <v>400</v>
          </cell>
          <cell r="N1726">
            <v>1</v>
          </cell>
          <cell r="O1726">
            <v>1</v>
          </cell>
          <cell r="P1726" t="str">
            <v>ヶ所</v>
          </cell>
          <cell r="Q1726">
            <v>151000</v>
          </cell>
          <cell r="R1726" t="str">
            <v>図面より</v>
          </cell>
          <cell r="S1726">
            <v>1</v>
          </cell>
          <cell r="T1726">
            <v>1</v>
          </cell>
          <cell r="U1726" t="str">
            <v>ヶ所</v>
          </cell>
          <cell r="V1726">
            <v>151000</v>
          </cell>
          <cell r="W1726">
            <v>151000</v>
          </cell>
          <cell r="X1726" t="str">
            <v>見積単価</v>
          </cell>
          <cell r="Y1726" t="str">
            <v>見積単価</v>
          </cell>
          <cell r="Z1726">
            <v>151000</v>
          </cell>
          <cell r="AA1726">
            <v>1</v>
          </cell>
          <cell r="AB1726">
            <v>151000</v>
          </cell>
          <cell r="AC1726">
            <v>0</v>
          </cell>
          <cell r="AD1726">
            <v>0</v>
          </cell>
        </row>
        <row r="1727">
          <cell r="G1727">
            <v>21</v>
          </cell>
          <cell r="H1727" t="str">
            <v>厚4 ﾀﾓ柾合板</v>
          </cell>
          <cell r="I1727" t="str">
            <v>厚4 ﾀﾓ柾合板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</row>
        <row r="1728">
          <cell r="G1728" t="str">
            <v>図書室棚</v>
          </cell>
          <cell r="H1728">
            <v>3000</v>
          </cell>
          <cell r="I1728">
            <v>3000</v>
          </cell>
          <cell r="J1728" t="str">
            <v>×</v>
          </cell>
          <cell r="K1728">
            <v>775</v>
          </cell>
          <cell r="L1728" t="str">
            <v>×</v>
          </cell>
          <cell r="M1728">
            <v>400</v>
          </cell>
          <cell r="N1728">
            <v>1</v>
          </cell>
          <cell r="O1728">
            <v>1</v>
          </cell>
          <cell r="P1728" t="str">
            <v>ヶ所</v>
          </cell>
          <cell r="Q1728">
            <v>69000</v>
          </cell>
          <cell r="R1728" t="str">
            <v>図面より</v>
          </cell>
          <cell r="S1728">
            <v>1</v>
          </cell>
          <cell r="T1728">
            <v>1</v>
          </cell>
          <cell r="U1728" t="str">
            <v>ヶ所</v>
          </cell>
          <cell r="V1728">
            <v>69000</v>
          </cell>
          <cell r="W1728">
            <v>69000</v>
          </cell>
          <cell r="X1728" t="str">
            <v>見積単価</v>
          </cell>
          <cell r="Y1728" t="str">
            <v>見積単価</v>
          </cell>
          <cell r="Z1728">
            <v>69000</v>
          </cell>
          <cell r="AA1728">
            <v>1</v>
          </cell>
          <cell r="AB1728">
            <v>69000</v>
          </cell>
          <cell r="AC1728">
            <v>0</v>
          </cell>
          <cell r="AD1728">
            <v>0</v>
          </cell>
        </row>
        <row r="1729">
          <cell r="G1729">
            <v>22</v>
          </cell>
          <cell r="H1729" t="str">
            <v>厚4 ﾀﾓ柾合板</v>
          </cell>
          <cell r="I1729" t="str">
            <v>厚4 ﾀﾓ柾合板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</row>
        <row r="1730">
          <cell r="G1730" t="str">
            <v>図書室棚</v>
          </cell>
          <cell r="H1730">
            <v>2400</v>
          </cell>
          <cell r="I1730">
            <v>2400</v>
          </cell>
          <cell r="J1730" t="str">
            <v>×</v>
          </cell>
          <cell r="K1730">
            <v>1200</v>
          </cell>
          <cell r="L1730" t="str">
            <v>×</v>
          </cell>
          <cell r="M1730">
            <v>500</v>
          </cell>
          <cell r="N1730">
            <v>1</v>
          </cell>
          <cell r="O1730">
            <v>1</v>
          </cell>
          <cell r="P1730" t="str">
            <v>ヶ所</v>
          </cell>
          <cell r="Q1730">
            <v>106000</v>
          </cell>
          <cell r="R1730" t="str">
            <v>図面より</v>
          </cell>
          <cell r="S1730">
            <v>1</v>
          </cell>
          <cell r="T1730">
            <v>1</v>
          </cell>
          <cell r="U1730" t="str">
            <v>ヶ所</v>
          </cell>
          <cell r="V1730">
            <v>106000</v>
          </cell>
          <cell r="W1730">
            <v>106000</v>
          </cell>
          <cell r="X1730" t="str">
            <v>見積単価</v>
          </cell>
          <cell r="Y1730" t="str">
            <v>見積単価</v>
          </cell>
          <cell r="Z1730">
            <v>106000</v>
          </cell>
          <cell r="AA1730">
            <v>1</v>
          </cell>
          <cell r="AB1730">
            <v>106000</v>
          </cell>
          <cell r="AC1730">
            <v>0</v>
          </cell>
          <cell r="AD1730">
            <v>0</v>
          </cell>
        </row>
        <row r="1731">
          <cell r="G1731">
            <v>23</v>
          </cell>
          <cell r="H1731" t="str">
            <v>厚4 ﾀﾓ柾合板</v>
          </cell>
          <cell r="I1731" t="str">
            <v>厚4 ﾀﾓ柾合板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  <cell r="O1731">
            <v>0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  <cell r="T1731">
            <v>0</v>
          </cell>
          <cell r="U1731">
            <v>0</v>
          </cell>
          <cell r="V1731">
            <v>0</v>
          </cell>
        </row>
        <row r="1732">
          <cell r="G1732" t="str">
            <v>図書室棚</v>
          </cell>
          <cell r="H1732">
            <v>1850</v>
          </cell>
          <cell r="I1732">
            <v>1850</v>
          </cell>
          <cell r="J1732" t="str">
            <v>×</v>
          </cell>
          <cell r="K1732">
            <v>2040</v>
          </cell>
          <cell r="L1732" t="str">
            <v>×</v>
          </cell>
          <cell r="M1732">
            <v>400</v>
          </cell>
          <cell r="N1732">
            <v>1</v>
          </cell>
          <cell r="O1732">
            <v>1</v>
          </cell>
          <cell r="P1732" t="str">
            <v>ヶ所</v>
          </cell>
          <cell r="Q1732">
            <v>150000</v>
          </cell>
          <cell r="R1732" t="str">
            <v>図面より</v>
          </cell>
          <cell r="S1732">
            <v>1</v>
          </cell>
          <cell r="T1732">
            <v>1</v>
          </cell>
          <cell r="U1732" t="str">
            <v>ヶ所</v>
          </cell>
          <cell r="V1732">
            <v>150000</v>
          </cell>
          <cell r="W1732">
            <v>150000</v>
          </cell>
          <cell r="X1732" t="str">
            <v>見積単価</v>
          </cell>
          <cell r="Y1732" t="str">
            <v>見積単価</v>
          </cell>
          <cell r="Z1732">
            <v>150000</v>
          </cell>
          <cell r="AA1732">
            <v>1</v>
          </cell>
          <cell r="AB1732">
            <v>150000</v>
          </cell>
          <cell r="AC1732">
            <v>0</v>
          </cell>
          <cell r="AD1732">
            <v>0</v>
          </cell>
        </row>
        <row r="1733">
          <cell r="G1733">
            <v>24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0</v>
          </cell>
          <cell r="V1733">
            <v>0</v>
          </cell>
        </row>
        <row r="1734">
          <cell r="G1734" t="str">
            <v>図書室棚</v>
          </cell>
          <cell r="H1734">
            <v>4310</v>
          </cell>
          <cell r="I1734">
            <v>4310</v>
          </cell>
          <cell r="J1734" t="str">
            <v>×</v>
          </cell>
          <cell r="K1734">
            <v>2300</v>
          </cell>
          <cell r="L1734" t="str">
            <v>×</v>
          </cell>
          <cell r="M1734">
            <v>495</v>
          </cell>
          <cell r="N1734">
            <v>1</v>
          </cell>
          <cell r="O1734">
            <v>1</v>
          </cell>
          <cell r="P1734" t="str">
            <v>ヶ所</v>
          </cell>
          <cell r="Q1734">
            <v>381000</v>
          </cell>
          <cell r="R1734" t="str">
            <v>図面より</v>
          </cell>
          <cell r="S1734">
            <v>1</v>
          </cell>
          <cell r="T1734">
            <v>1</v>
          </cell>
          <cell r="U1734" t="str">
            <v>ヶ所</v>
          </cell>
          <cell r="V1734">
            <v>381000</v>
          </cell>
          <cell r="W1734">
            <v>381000</v>
          </cell>
          <cell r="X1734" t="str">
            <v>見積単価</v>
          </cell>
          <cell r="Y1734" t="str">
            <v>見積単価</v>
          </cell>
          <cell r="Z1734">
            <v>381000</v>
          </cell>
          <cell r="AA1734">
            <v>1</v>
          </cell>
          <cell r="AB1734">
            <v>381000</v>
          </cell>
          <cell r="AC1734">
            <v>0</v>
          </cell>
          <cell r="AD1734">
            <v>0</v>
          </cell>
        </row>
        <row r="1735">
          <cell r="G1735">
            <v>25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>
            <v>0</v>
          </cell>
        </row>
        <row r="1736">
          <cell r="G1736" t="str">
            <v>図書室棚(上部)</v>
          </cell>
          <cell r="H1736">
            <v>2170</v>
          </cell>
          <cell r="I1736">
            <v>2170</v>
          </cell>
          <cell r="J1736" t="str">
            <v>×</v>
          </cell>
          <cell r="K1736">
            <v>2300</v>
          </cell>
          <cell r="L1736" t="str">
            <v>×</v>
          </cell>
          <cell r="M1736">
            <v>680</v>
          </cell>
          <cell r="N1736">
            <v>1</v>
          </cell>
          <cell r="O1736">
            <v>1</v>
          </cell>
          <cell r="P1736" t="str">
            <v>ヶ所</v>
          </cell>
          <cell r="Q1736">
            <v>66000</v>
          </cell>
          <cell r="R1736" t="str">
            <v>図面より</v>
          </cell>
          <cell r="S1736">
            <v>1</v>
          </cell>
          <cell r="T1736">
            <v>1</v>
          </cell>
          <cell r="U1736" t="str">
            <v>ヶ所</v>
          </cell>
          <cell r="V1736">
            <v>66000</v>
          </cell>
          <cell r="W1736">
            <v>66000</v>
          </cell>
          <cell r="X1736" t="str">
            <v>見積単価</v>
          </cell>
          <cell r="Y1736" t="str">
            <v>見積単価</v>
          </cell>
          <cell r="Z1736">
            <v>66000</v>
          </cell>
          <cell r="AA1736">
            <v>1</v>
          </cell>
          <cell r="AB1736">
            <v>66000</v>
          </cell>
          <cell r="AC1736">
            <v>0</v>
          </cell>
          <cell r="AD1736">
            <v>0</v>
          </cell>
        </row>
        <row r="1737">
          <cell r="G1737">
            <v>26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0</v>
          </cell>
          <cell r="V1737">
            <v>0</v>
          </cell>
        </row>
        <row r="1738">
          <cell r="G1738" t="str">
            <v>図書室棚(下部)</v>
          </cell>
          <cell r="H1738">
            <v>2170</v>
          </cell>
          <cell r="I1738">
            <v>2170</v>
          </cell>
          <cell r="J1738" t="str">
            <v>×</v>
          </cell>
          <cell r="K1738">
            <v>620</v>
          </cell>
          <cell r="L1738" t="str">
            <v>×</v>
          </cell>
          <cell r="M1738">
            <v>450</v>
          </cell>
          <cell r="N1738">
            <v>1</v>
          </cell>
          <cell r="O1738">
            <v>1</v>
          </cell>
          <cell r="P1738" t="str">
            <v>ヶ所</v>
          </cell>
          <cell r="Q1738">
            <v>60000</v>
          </cell>
          <cell r="R1738" t="str">
            <v>図面より</v>
          </cell>
          <cell r="S1738">
            <v>1</v>
          </cell>
          <cell r="T1738">
            <v>1</v>
          </cell>
          <cell r="U1738" t="str">
            <v>ヶ所</v>
          </cell>
          <cell r="V1738">
            <v>60000</v>
          </cell>
          <cell r="W1738">
            <v>60000</v>
          </cell>
          <cell r="X1738" t="str">
            <v>見積単価</v>
          </cell>
          <cell r="Y1738" t="str">
            <v>見積単価</v>
          </cell>
          <cell r="Z1738">
            <v>60000</v>
          </cell>
          <cell r="AA1738">
            <v>1</v>
          </cell>
          <cell r="AB1738">
            <v>60000</v>
          </cell>
          <cell r="AC1738">
            <v>0</v>
          </cell>
          <cell r="AD1738">
            <v>0</v>
          </cell>
        </row>
        <row r="1739">
          <cell r="G1739">
            <v>27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0</v>
          </cell>
          <cell r="V1739">
            <v>0</v>
          </cell>
        </row>
        <row r="1740">
          <cell r="G1740" t="str">
            <v>図書室棚(和室)</v>
          </cell>
          <cell r="H1740">
            <v>1850</v>
          </cell>
          <cell r="I1740">
            <v>1850</v>
          </cell>
          <cell r="J1740" t="str">
            <v>×</v>
          </cell>
          <cell r="K1740">
            <v>1200</v>
          </cell>
          <cell r="L1740" t="str">
            <v>×</v>
          </cell>
          <cell r="M1740">
            <v>400</v>
          </cell>
          <cell r="N1740">
            <v>1</v>
          </cell>
          <cell r="O1740">
            <v>1</v>
          </cell>
          <cell r="P1740" t="str">
            <v>ヶ所</v>
          </cell>
          <cell r="Q1740">
            <v>51000</v>
          </cell>
          <cell r="R1740" t="str">
            <v>図面より</v>
          </cell>
          <cell r="S1740">
            <v>1</v>
          </cell>
          <cell r="T1740">
            <v>1</v>
          </cell>
          <cell r="U1740" t="str">
            <v>ヶ所</v>
          </cell>
          <cell r="V1740">
            <v>51000</v>
          </cell>
          <cell r="W1740">
            <v>51000</v>
          </cell>
          <cell r="X1740" t="str">
            <v>見積単価</v>
          </cell>
          <cell r="Y1740" t="str">
            <v>見積単価</v>
          </cell>
          <cell r="Z1740">
            <v>51000</v>
          </cell>
          <cell r="AA1740">
            <v>1</v>
          </cell>
          <cell r="AB1740">
            <v>51000</v>
          </cell>
          <cell r="AC1740">
            <v>0</v>
          </cell>
          <cell r="AD1740">
            <v>0</v>
          </cell>
        </row>
        <row r="1741">
          <cell r="G1741">
            <v>28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  <cell r="T1741">
            <v>0</v>
          </cell>
          <cell r="U1741">
            <v>0</v>
          </cell>
          <cell r="V1741">
            <v>0</v>
          </cell>
        </row>
        <row r="1742">
          <cell r="G1742" t="str">
            <v>廊下掲示棚</v>
          </cell>
          <cell r="H1742">
            <v>4140</v>
          </cell>
          <cell r="I1742">
            <v>4140</v>
          </cell>
          <cell r="J1742" t="str">
            <v>×</v>
          </cell>
          <cell r="K1742">
            <v>1270</v>
          </cell>
          <cell r="L1742" t="str">
            <v>×</v>
          </cell>
          <cell r="M1742">
            <v>470</v>
          </cell>
          <cell r="N1742">
            <v>3</v>
          </cell>
          <cell r="O1742">
            <v>3</v>
          </cell>
          <cell r="P1742" t="str">
            <v>ヶ所</v>
          </cell>
          <cell r="Q1742">
            <v>125000</v>
          </cell>
          <cell r="R1742" t="str">
            <v>図面より</v>
          </cell>
          <cell r="S1742">
            <v>3</v>
          </cell>
          <cell r="T1742">
            <v>3</v>
          </cell>
          <cell r="U1742" t="str">
            <v>ヶ所</v>
          </cell>
          <cell r="V1742">
            <v>125000</v>
          </cell>
          <cell r="W1742">
            <v>375000</v>
          </cell>
          <cell r="X1742" t="str">
            <v>見積単価</v>
          </cell>
          <cell r="Y1742" t="str">
            <v>見積単価</v>
          </cell>
          <cell r="Z1742">
            <v>375000</v>
          </cell>
          <cell r="AA1742">
            <v>3</v>
          </cell>
          <cell r="AB1742">
            <v>375000</v>
          </cell>
          <cell r="AC1742">
            <v>0</v>
          </cell>
          <cell r="AD1742">
            <v>0</v>
          </cell>
        </row>
        <row r="1743">
          <cell r="G1743">
            <v>29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</row>
        <row r="1744">
          <cell r="G1744" t="str">
            <v>生活科室棚</v>
          </cell>
          <cell r="H1744">
            <v>7000</v>
          </cell>
          <cell r="I1744">
            <v>7000</v>
          </cell>
          <cell r="J1744" t="str">
            <v>×</v>
          </cell>
          <cell r="K1744">
            <v>650</v>
          </cell>
          <cell r="L1744" t="str">
            <v>×</v>
          </cell>
          <cell r="M1744">
            <v>520</v>
          </cell>
          <cell r="N1744">
            <v>1</v>
          </cell>
          <cell r="O1744">
            <v>1</v>
          </cell>
          <cell r="P1744" t="str">
            <v>ヶ所</v>
          </cell>
          <cell r="Q1744">
            <v>431000</v>
          </cell>
          <cell r="R1744" t="str">
            <v>図面より</v>
          </cell>
          <cell r="S1744">
            <v>1</v>
          </cell>
          <cell r="T1744">
            <v>1</v>
          </cell>
          <cell r="U1744" t="str">
            <v>ヶ所</v>
          </cell>
          <cell r="V1744">
            <v>431000</v>
          </cell>
          <cell r="W1744">
            <v>431000</v>
          </cell>
          <cell r="X1744" t="str">
            <v>見積単価</v>
          </cell>
          <cell r="Y1744" t="str">
            <v>見積単価</v>
          </cell>
          <cell r="Z1744">
            <v>431000</v>
          </cell>
          <cell r="AA1744">
            <v>1</v>
          </cell>
          <cell r="AB1744">
            <v>431000</v>
          </cell>
          <cell r="AC1744">
            <v>0</v>
          </cell>
          <cell r="AD1744">
            <v>0</v>
          </cell>
        </row>
        <row r="1745">
          <cell r="G1745">
            <v>30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0</v>
          </cell>
          <cell r="V1745">
            <v>0</v>
          </cell>
        </row>
        <row r="1746">
          <cell r="G1746" t="str">
            <v>生活科室棚</v>
          </cell>
          <cell r="H1746">
            <v>4500</v>
          </cell>
          <cell r="I1746">
            <v>4500</v>
          </cell>
          <cell r="J1746" t="str">
            <v>×</v>
          </cell>
          <cell r="K1746">
            <v>775</v>
          </cell>
          <cell r="L1746" t="str">
            <v>×</v>
          </cell>
          <cell r="M1746">
            <v>520</v>
          </cell>
          <cell r="N1746">
            <v>1</v>
          </cell>
          <cell r="O1746">
            <v>1</v>
          </cell>
          <cell r="P1746" t="str">
            <v>ヶ所</v>
          </cell>
          <cell r="Q1746">
            <v>144000</v>
          </cell>
          <cell r="R1746" t="str">
            <v>図面より</v>
          </cell>
          <cell r="S1746">
            <v>1</v>
          </cell>
          <cell r="T1746">
            <v>1</v>
          </cell>
          <cell r="U1746" t="str">
            <v>ヶ所</v>
          </cell>
          <cell r="V1746">
            <v>144000</v>
          </cell>
          <cell r="W1746">
            <v>144000</v>
          </cell>
          <cell r="X1746" t="str">
            <v>見積単価</v>
          </cell>
          <cell r="Y1746" t="str">
            <v>見積単価</v>
          </cell>
          <cell r="Z1746">
            <v>144000</v>
          </cell>
          <cell r="AA1746">
            <v>1</v>
          </cell>
          <cell r="AB1746">
            <v>144000</v>
          </cell>
          <cell r="AC1746">
            <v>0</v>
          </cell>
          <cell r="AD1746">
            <v>0</v>
          </cell>
        </row>
        <row r="1747">
          <cell r="G1747">
            <v>31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R1747">
            <v>0</v>
          </cell>
          <cell r="S1747">
            <v>0</v>
          </cell>
          <cell r="T1747">
            <v>0</v>
          </cell>
          <cell r="U1747">
            <v>0</v>
          </cell>
          <cell r="V1747">
            <v>0</v>
          </cell>
        </row>
        <row r="1748">
          <cell r="G1748" t="str">
            <v>理科準備室棚</v>
          </cell>
          <cell r="H1748">
            <v>5600</v>
          </cell>
          <cell r="I1748">
            <v>5600</v>
          </cell>
          <cell r="J1748" t="str">
            <v>×</v>
          </cell>
          <cell r="K1748">
            <v>2040</v>
          </cell>
          <cell r="L1748" t="str">
            <v>×</v>
          </cell>
          <cell r="M1748">
            <v>520</v>
          </cell>
          <cell r="N1748">
            <v>1</v>
          </cell>
          <cell r="O1748">
            <v>1</v>
          </cell>
          <cell r="P1748" t="str">
            <v>ヶ所</v>
          </cell>
          <cell r="Q1748">
            <v>544000</v>
          </cell>
          <cell r="R1748" t="str">
            <v>図面より</v>
          </cell>
          <cell r="S1748">
            <v>1</v>
          </cell>
          <cell r="T1748">
            <v>1</v>
          </cell>
          <cell r="U1748" t="str">
            <v>ヶ所</v>
          </cell>
          <cell r="V1748">
            <v>544000</v>
          </cell>
          <cell r="W1748">
            <v>544000</v>
          </cell>
          <cell r="X1748" t="str">
            <v>見積単価</v>
          </cell>
          <cell r="Y1748" t="str">
            <v>見積単価</v>
          </cell>
          <cell r="Z1748">
            <v>544000</v>
          </cell>
          <cell r="AA1748">
            <v>1</v>
          </cell>
          <cell r="AB1748">
            <v>544000</v>
          </cell>
          <cell r="AC1748">
            <v>0</v>
          </cell>
          <cell r="AD1748">
            <v>0</v>
          </cell>
        </row>
        <row r="1749">
          <cell r="G1749">
            <v>32</v>
          </cell>
          <cell r="H1749" t="str">
            <v>ﾎﾟｽﾄﾌｫｰﾑｶｳﾝﾀｰ</v>
          </cell>
          <cell r="I1749" t="str">
            <v>ﾎﾟｽﾄﾌｫｰﾑｶｳﾝﾀｰ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0</v>
          </cell>
          <cell r="V1749">
            <v>0</v>
          </cell>
        </row>
        <row r="1750">
          <cell r="G1750" t="str">
            <v>理科準備室棚</v>
          </cell>
          <cell r="H1750">
            <v>3000</v>
          </cell>
          <cell r="I1750">
            <v>3000</v>
          </cell>
          <cell r="J1750" t="str">
            <v>×</v>
          </cell>
          <cell r="K1750">
            <v>775</v>
          </cell>
          <cell r="L1750" t="str">
            <v>×</v>
          </cell>
          <cell r="M1750">
            <v>520</v>
          </cell>
          <cell r="N1750">
            <v>1</v>
          </cell>
          <cell r="O1750">
            <v>1</v>
          </cell>
          <cell r="P1750" t="str">
            <v>ヶ所</v>
          </cell>
          <cell r="Q1750">
            <v>172000</v>
          </cell>
          <cell r="R1750" t="str">
            <v>図面より</v>
          </cell>
          <cell r="S1750">
            <v>1</v>
          </cell>
          <cell r="T1750">
            <v>1</v>
          </cell>
          <cell r="U1750" t="str">
            <v>ヶ所</v>
          </cell>
          <cell r="V1750">
            <v>172000</v>
          </cell>
          <cell r="W1750">
            <v>172000</v>
          </cell>
          <cell r="X1750" t="str">
            <v>見積単価</v>
          </cell>
          <cell r="Y1750" t="str">
            <v>見積単価</v>
          </cell>
          <cell r="Z1750">
            <v>172000</v>
          </cell>
          <cell r="AA1750">
            <v>1</v>
          </cell>
          <cell r="AB1750">
            <v>172000</v>
          </cell>
          <cell r="AC1750">
            <v>0</v>
          </cell>
          <cell r="AD1750">
            <v>0</v>
          </cell>
        </row>
        <row r="1751">
          <cell r="G1751">
            <v>33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</row>
        <row r="1752">
          <cell r="G1752" t="str">
            <v>理科室棚</v>
          </cell>
          <cell r="H1752">
            <v>6790</v>
          </cell>
          <cell r="I1752">
            <v>6790</v>
          </cell>
          <cell r="J1752" t="str">
            <v>×</v>
          </cell>
          <cell r="K1752">
            <v>3150</v>
          </cell>
          <cell r="L1752" t="str">
            <v>×</v>
          </cell>
          <cell r="M1752">
            <v>520</v>
          </cell>
          <cell r="N1752">
            <v>1</v>
          </cell>
          <cell r="O1752">
            <v>1</v>
          </cell>
          <cell r="P1752" t="str">
            <v>ヶ所</v>
          </cell>
          <cell r="Q1752">
            <v>660000</v>
          </cell>
          <cell r="R1752" t="str">
            <v>図面より</v>
          </cell>
          <cell r="S1752">
            <v>1</v>
          </cell>
          <cell r="T1752">
            <v>1</v>
          </cell>
          <cell r="U1752" t="str">
            <v>ヶ所</v>
          </cell>
          <cell r="V1752">
            <v>660000</v>
          </cell>
          <cell r="W1752">
            <v>660000</v>
          </cell>
          <cell r="X1752" t="str">
            <v>見積単価</v>
          </cell>
          <cell r="Y1752" t="str">
            <v>見積単価</v>
          </cell>
          <cell r="Z1752">
            <v>660000</v>
          </cell>
          <cell r="AA1752">
            <v>1</v>
          </cell>
          <cell r="AB1752">
            <v>660000</v>
          </cell>
          <cell r="AC1752">
            <v>0</v>
          </cell>
          <cell r="AD1752">
            <v>0</v>
          </cell>
        </row>
        <row r="1753">
          <cell r="G1753">
            <v>34</v>
          </cell>
          <cell r="H1753" t="str">
            <v>ﾎﾟｽﾄﾌｫｰﾑｶｳﾝﾀｰ</v>
          </cell>
          <cell r="I1753" t="str">
            <v>ﾎﾟｽﾄﾌｫｰﾑｶｳﾝﾀｰ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0</v>
          </cell>
          <cell r="V1753">
            <v>0</v>
          </cell>
        </row>
        <row r="1754">
          <cell r="G1754" t="str">
            <v>理科室棚</v>
          </cell>
          <cell r="H1754">
            <v>6280</v>
          </cell>
          <cell r="I1754">
            <v>6280</v>
          </cell>
          <cell r="J1754" t="str">
            <v>×</v>
          </cell>
          <cell r="K1754">
            <v>775</v>
          </cell>
          <cell r="L1754" t="str">
            <v>×</v>
          </cell>
          <cell r="M1754">
            <v>520</v>
          </cell>
          <cell r="N1754">
            <v>1</v>
          </cell>
          <cell r="O1754">
            <v>1</v>
          </cell>
          <cell r="P1754" t="str">
            <v>ヶ所</v>
          </cell>
          <cell r="Q1754">
            <v>351000</v>
          </cell>
          <cell r="R1754" t="str">
            <v>図面より</v>
          </cell>
          <cell r="S1754">
            <v>1</v>
          </cell>
          <cell r="T1754">
            <v>1</v>
          </cell>
          <cell r="U1754" t="str">
            <v>ヶ所</v>
          </cell>
          <cell r="V1754">
            <v>351000</v>
          </cell>
          <cell r="W1754">
            <v>351000</v>
          </cell>
          <cell r="X1754" t="str">
            <v>見積単価</v>
          </cell>
          <cell r="Y1754" t="str">
            <v>見積単価</v>
          </cell>
          <cell r="Z1754">
            <v>351000</v>
          </cell>
          <cell r="AA1754">
            <v>1</v>
          </cell>
          <cell r="AB1754">
            <v>351000</v>
          </cell>
          <cell r="AC1754">
            <v>0</v>
          </cell>
          <cell r="AD1754">
            <v>0</v>
          </cell>
        </row>
        <row r="1755">
          <cell r="G1755">
            <v>35</v>
          </cell>
          <cell r="H1755" t="str">
            <v>ﾎﾟｽﾄﾌｫｰﾑｶｳﾝﾀｰ</v>
          </cell>
          <cell r="I1755" t="str">
            <v>ﾎﾟｽﾄﾌｫｰﾑｶｳﾝﾀｰ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</row>
        <row r="1756">
          <cell r="G1756" t="str">
            <v>理科室棚</v>
          </cell>
          <cell r="H1756">
            <v>4900</v>
          </cell>
          <cell r="I1756">
            <v>4900</v>
          </cell>
          <cell r="J1756" t="str">
            <v>×</v>
          </cell>
          <cell r="K1756">
            <v>775</v>
          </cell>
          <cell r="L1756" t="str">
            <v>×</v>
          </cell>
          <cell r="M1756">
            <v>520</v>
          </cell>
          <cell r="N1756">
            <v>1</v>
          </cell>
          <cell r="O1756">
            <v>1</v>
          </cell>
          <cell r="P1756" t="str">
            <v>ヶ所</v>
          </cell>
          <cell r="Q1756">
            <v>260000</v>
          </cell>
          <cell r="R1756" t="str">
            <v>図面より</v>
          </cell>
          <cell r="S1756">
            <v>1</v>
          </cell>
          <cell r="T1756">
            <v>1</v>
          </cell>
          <cell r="U1756" t="str">
            <v>ヶ所</v>
          </cell>
          <cell r="V1756">
            <v>260000</v>
          </cell>
          <cell r="W1756">
            <v>260000</v>
          </cell>
          <cell r="X1756" t="str">
            <v>見積単価</v>
          </cell>
          <cell r="Y1756" t="str">
            <v>見積単価</v>
          </cell>
          <cell r="Z1756">
            <v>260000</v>
          </cell>
          <cell r="AA1756">
            <v>1</v>
          </cell>
          <cell r="AB1756">
            <v>260000</v>
          </cell>
          <cell r="AC1756">
            <v>0</v>
          </cell>
          <cell r="AD1756">
            <v>0</v>
          </cell>
        </row>
        <row r="1758">
          <cell r="AD1758">
            <v>0</v>
          </cell>
        </row>
        <row r="1759">
          <cell r="AE1759" t="str">
            <v>那覇市教育委員会</v>
          </cell>
          <cell r="AF1759" t="str">
            <v>頁44</v>
          </cell>
        </row>
        <row r="1760">
          <cell r="P1760">
            <v>0</v>
          </cell>
          <cell r="Q1760" t="str">
            <v>数　量　集　計　表</v>
          </cell>
          <cell r="R1760" t="str">
            <v>数　量　集　計　表</v>
          </cell>
          <cell r="S1760" t="str">
            <v xml:space="preserve"> 訳</v>
          </cell>
          <cell r="T1760" t="str">
            <v>内</v>
          </cell>
          <cell r="U1760" t="str">
            <v>頁45</v>
          </cell>
          <cell r="V1760" t="str">
            <v xml:space="preserve"> 訳</v>
          </cell>
          <cell r="W1760" t="str">
            <v>書</v>
          </cell>
          <cell r="X1760" t="str">
            <v>頁45</v>
          </cell>
          <cell r="Y1760" t="str">
            <v>頁45</v>
          </cell>
          <cell r="Z1760" t="str">
            <v>頁45</v>
          </cell>
          <cell r="AA1760" t="str">
            <v>頁45</v>
          </cell>
          <cell r="AB1760" t="str">
            <v>頁45</v>
          </cell>
          <cell r="AC1760" t="str">
            <v>頁45</v>
          </cell>
          <cell r="AD1760" t="str">
            <v>頁45</v>
          </cell>
          <cell r="AF1760" t="str">
            <v>頁45</v>
          </cell>
        </row>
        <row r="1762">
          <cell r="T1762">
            <v>0</v>
          </cell>
          <cell r="U1762" t="str">
            <v>宇栄原小学校（1工区建築）</v>
          </cell>
          <cell r="V1762" t="str">
            <v>P-39/42</v>
          </cell>
          <cell r="W1762" t="str">
            <v>宇栄原小学校（1工区建築）</v>
          </cell>
          <cell r="X1762" t="str">
            <v>P-39/42</v>
          </cell>
          <cell r="Y1762" t="str">
            <v>宇栄原小学校（1工区建築）</v>
          </cell>
          <cell r="Z1762" t="str">
            <v>P-39/42</v>
          </cell>
          <cell r="AA1762" t="str">
            <v>宇栄原小学校（1工区建築）</v>
          </cell>
          <cell r="AB1762" t="str">
            <v>P-39/42</v>
          </cell>
          <cell r="AC1762" t="str">
            <v>宇栄原小学校（1工区建築）</v>
          </cell>
          <cell r="AD1762" t="str">
            <v>P-39/42</v>
          </cell>
          <cell r="AE1762" t="str">
            <v>P-39/42</v>
          </cell>
        </row>
        <row r="1764">
          <cell r="G1764" t="str">
            <v>　　　　　　　　　　工　事　別</v>
          </cell>
          <cell r="H1764" t="str">
            <v>計</v>
          </cell>
          <cell r="I1764" t="str">
            <v>　実　施　工　事　費</v>
          </cell>
          <cell r="J1764" t="str">
            <v>　　 対 象 経 費</v>
          </cell>
          <cell r="K1764" t="str">
            <v>　　対 象 外 経 費</v>
          </cell>
          <cell r="L1764" t="str">
            <v>計</v>
          </cell>
          <cell r="M1764" t="str">
            <v>　実　施　工　事　費</v>
          </cell>
          <cell r="N1764" t="str">
            <v>　　 対 象 経 費</v>
          </cell>
          <cell r="O1764" t="str">
            <v>　　対 象 外 経 費</v>
          </cell>
          <cell r="P1764" t="str">
            <v>計</v>
          </cell>
          <cell r="Q1764" t="str">
            <v>　実　施　工　事　費</v>
          </cell>
          <cell r="R1764" t="str">
            <v>　　 対 象 経 費</v>
          </cell>
          <cell r="S1764" t="str">
            <v>計</v>
          </cell>
          <cell r="T1764" t="str">
            <v>　実　施　工　事　費</v>
          </cell>
          <cell r="U1764" t="str">
            <v>　　 対 象 経 費</v>
          </cell>
          <cell r="V1764" t="str">
            <v>　実　施　工　事　費</v>
          </cell>
          <cell r="W1764" t="str">
            <v>　　 対 象 経 費</v>
          </cell>
          <cell r="X1764" t="str">
            <v>　　対 象 外 経 費</v>
          </cell>
          <cell r="Y1764" t="str">
            <v>　　 対 象 経 費</v>
          </cell>
          <cell r="Z1764" t="str">
            <v>　　対 象 外 経 費</v>
          </cell>
          <cell r="AA1764" t="str">
            <v>　　 対 象 経 費</v>
          </cell>
          <cell r="AB1764" t="str">
            <v>　　対 象 外 経 費</v>
          </cell>
          <cell r="AC1764" t="str">
            <v>　　対 象 外 経 費</v>
          </cell>
        </row>
        <row r="1766">
          <cell r="E1766" t="str">
            <v>No</v>
          </cell>
          <cell r="F1766" t="str">
            <v>名 称</v>
          </cell>
          <cell r="G1766" t="str">
            <v>名 称</v>
          </cell>
          <cell r="H1766" t="str">
            <v>頁</v>
          </cell>
          <cell r="I1766" t="str">
            <v>参　照</v>
          </cell>
          <cell r="J1766" t="str">
            <v>計算値</v>
          </cell>
          <cell r="K1766" t="str">
            <v xml:space="preserve"> 　規 格</v>
          </cell>
          <cell r="L1766" t="str">
            <v>単 位</v>
          </cell>
          <cell r="M1766" t="str">
            <v>単 価</v>
          </cell>
          <cell r="N1766" t="str">
            <v>金 額</v>
          </cell>
          <cell r="O1766" t="str">
            <v xml:space="preserve">   　 備 考</v>
          </cell>
          <cell r="P1766" t="str">
            <v>頁</v>
          </cell>
          <cell r="Q1766" t="str">
            <v>金 額</v>
          </cell>
          <cell r="R1766" t="str">
            <v>参　照</v>
          </cell>
          <cell r="S1766" t="str">
            <v>計算値</v>
          </cell>
          <cell r="T1766" t="str">
            <v>数 量</v>
          </cell>
          <cell r="U1766" t="str">
            <v>単 位</v>
          </cell>
          <cell r="V1766" t="str">
            <v>単 価</v>
          </cell>
          <cell r="W1766" t="str">
            <v>金 額</v>
          </cell>
          <cell r="X1766" t="str">
            <v xml:space="preserve">   　 備 考</v>
          </cell>
          <cell r="Y1766" t="str">
            <v xml:space="preserve">   　 備 考</v>
          </cell>
          <cell r="Z1766" t="str">
            <v>金 額</v>
          </cell>
          <cell r="AA1766" t="str">
            <v>数 量</v>
          </cell>
          <cell r="AB1766" t="str">
            <v>金 額</v>
          </cell>
          <cell r="AC1766" t="str">
            <v>数 量</v>
          </cell>
          <cell r="AD1766" t="str">
            <v>金 額</v>
          </cell>
        </row>
        <row r="1768">
          <cell r="AF1768">
            <v>0</v>
          </cell>
          <cell r="AG1768">
            <v>0</v>
          </cell>
          <cell r="AH1768">
            <v>0</v>
          </cell>
        </row>
        <row r="1769">
          <cell r="G1769">
            <v>36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  <cell r="T1769">
            <v>0</v>
          </cell>
          <cell r="U1769">
            <v>0</v>
          </cell>
          <cell r="V1769">
            <v>0</v>
          </cell>
        </row>
        <row r="1770">
          <cell r="E1770">
            <v>6</v>
          </cell>
          <cell r="F1770" t="str">
            <v>職員室棚</v>
          </cell>
          <cell r="G1770" t="str">
            <v>職員室棚</v>
          </cell>
          <cell r="H1770" t="str">
            <v>×</v>
          </cell>
          <cell r="I1770">
            <v>6790</v>
          </cell>
          <cell r="J1770" t="str">
            <v>×</v>
          </cell>
          <cell r="K1770">
            <v>2040</v>
          </cell>
          <cell r="L1770" t="str">
            <v>×</v>
          </cell>
          <cell r="M1770">
            <v>520</v>
          </cell>
          <cell r="N1770">
            <v>1</v>
          </cell>
          <cell r="O1770" t="str">
            <v>ヶ所</v>
          </cell>
          <cell r="P1770">
            <v>353000</v>
          </cell>
          <cell r="Q1770">
            <v>353000</v>
          </cell>
          <cell r="R1770" t="str">
            <v>図面より</v>
          </cell>
          <cell r="S1770">
            <v>1</v>
          </cell>
          <cell r="T1770">
            <v>1</v>
          </cell>
          <cell r="U1770" t="str">
            <v>ヶ所</v>
          </cell>
          <cell r="V1770">
            <v>353000</v>
          </cell>
          <cell r="W1770">
            <v>353000</v>
          </cell>
          <cell r="X1770" t="str">
            <v>見積単価</v>
          </cell>
          <cell r="Y1770" t="str">
            <v>見積単価</v>
          </cell>
          <cell r="Z1770">
            <v>353000</v>
          </cell>
          <cell r="AA1770">
            <v>1</v>
          </cell>
          <cell r="AB1770">
            <v>353000</v>
          </cell>
          <cell r="AC1770">
            <v>0</v>
          </cell>
          <cell r="AD1770">
            <v>0</v>
          </cell>
        </row>
        <row r="1771">
          <cell r="G1771">
            <v>37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0</v>
          </cell>
          <cell r="V1771">
            <v>0</v>
          </cell>
        </row>
        <row r="1772">
          <cell r="G1772" t="str">
            <v>印刷室棚</v>
          </cell>
          <cell r="H1772">
            <v>2800</v>
          </cell>
          <cell r="I1772">
            <v>2800</v>
          </cell>
          <cell r="J1772" t="str">
            <v>×</v>
          </cell>
          <cell r="K1772">
            <v>2650</v>
          </cell>
          <cell r="L1772" t="str">
            <v>×</v>
          </cell>
          <cell r="M1772">
            <v>520</v>
          </cell>
          <cell r="N1772">
            <v>1</v>
          </cell>
          <cell r="O1772">
            <v>1</v>
          </cell>
          <cell r="P1772" t="str">
            <v>ヶ所</v>
          </cell>
          <cell r="Q1772">
            <v>247000</v>
          </cell>
          <cell r="R1772" t="str">
            <v>図面より</v>
          </cell>
          <cell r="S1772">
            <v>1</v>
          </cell>
          <cell r="T1772">
            <v>1</v>
          </cell>
          <cell r="U1772" t="str">
            <v>ヶ所</v>
          </cell>
          <cell r="V1772">
            <v>247000</v>
          </cell>
          <cell r="W1772">
            <v>247000</v>
          </cell>
          <cell r="X1772" t="str">
            <v>見積単価</v>
          </cell>
          <cell r="Y1772" t="str">
            <v>見積単価</v>
          </cell>
          <cell r="Z1772">
            <v>247000</v>
          </cell>
          <cell r="AA1772">
            <v>1</v>
          </cell>
          <cell r="AB1772">
            <v>247000</v>
          </cell>
          <cell r="AC1772">
            <v>0</v>
          </cell>
          <cell r="AD1772">
            <v>0</v>
          </cell>
        </row>
        <row r="1773">
          <cell r="G1773">
            <v>38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</row>
        <row r="1774">
          <cell r="G1774" t="str">
            <v>事務室棚</v>
          </cell>
          <cell r="H1774">
            <v>4450</v>
          </cell>
          <cell r="I1774">
            <v>4450</v>
          </cell>
          <cell r="J1774" t="str">
            <v>×</v>
          </cell>
          <cell r="K1774">
            <v>2650</v>
          </cell>
          <cell r="L1774" t="str">
            <v>×</v>
          </cell>
          <cell r="M1774">
            <v>520</v>
          </cell>
          <cell r="N1774">
            <v>1</v>
          </cell>
          <cell r="O1774">
            <v>1</v>
          </cell>
          <cell r="P1774" t="str">
            <v>ヶ所</v>
          </cell>
          <cell r="Q1774">
            <v>550000</v>
          </cell>
          <cell r="R1774" t="str">
            <v>図面より</v>
          </cell>
          <cell r="S1774">
            <v>1</v>
          </cell>
          <cell r="T1774">
            <v>1</v>
          </cell>
          <cell r="U1774" t="str">
            <v>ヶ所</v>
          </cell>
          <cell r="V1774">
            <v>550000</v>
          </cell>
          <cell r="W1774">
            <v>550000</v>
          </cell>
          <cell r="X1774" t="str">
            <v>見積単価</v>
          </cell>
          <cell r="Y1774" t="str">
            <v>見積単価</v>
          </cell>
          <cell r="Z1774">
            <v>550000</v>
          </cell>
          <cell r="AA1774">
            <v>1</v>
          </cell>
          <cell r="AB1774">
            <v>550000</v>
          </cell>
          <cell r="AC1774">
            <v>0</v>
          </cell>
          <cell r="AD1774">
            <v>0</v>
          </cell>
        </row>
        <row r="1775">
          <cell r="G1775">
            <v>39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</row>
        <row r="1776">
          <cell r="G1776" t="str">
            <v>脱衣室棚(職員室)</v>
          </cell>
          <cell r="H1776">
            <v>800</v>
          </cell>
          <cell r="I1776">
            <v>800</v>
          </cell>
          <cell r="J1776" t="str">
            <v>×</v>
          </cell>
          <cell r="K1776">
            <v>400</v>
          </cell>
          <cell r="L1776" t="str">
            <v>×</v>
          </cell>
          <cell r="M1776">
            <v>300</v>
          </cell>
          <cell r="N1776">
            <v>2</v>
          </cell>
          <cell r="O1776">
            <v>2</v>
          </cell>
          <cell r="P1776" t="str">
            <v>ヶ所</v>
          </cell>
          <cell r="Q1776">
            <v>10000</v>
          </cell>
          <cell r="R1776" t="str">
            <v>図面より</v>
          </cell>
          <cell r="S1776">
            <v>2</v>
          </cell>
          <cell r="T1776">
            <v>2</v>
          </cell>
          <cell r="U1776" t="str">
            <v>ヶ所</v>
          </cell>
          <cell r="V1776">
            <v>10000</v>
          </cell>
          <cell r="W1776">
            <v>20000</v>
          </cell>
          <cell r="X1776" t="str">
            <v>見積単価</v>
          </cell>
          <cell r="Y1776" t="str">
            <v>見積単価</v>
          </cell>
          <cell r="Z1776">
            <v>20000</v>
          </cell>
          <cell r="AA1776">
            <v>2</v>
          </cell>
          <cell r="AB1776">
            <v>20000</v>
          </cell>
          <cell r="AC1776">
            <v>0</v>
          </cell>
          <cell r="AD1776">
            <v>0</v>
          </cell>
        </row>
        <row r="1777">
          <cell r="G1777">
            <v>46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</row>
        <row r="1778">
          <cell r="G1778" t="str">
            <v>音楽室棚</v>
          </cell>
          <cell r="H1778">
            <v>6790</v>
          </cell>
          <cell r="I1778">
            <v>6790</v>
          </cell>
          <cell r="J1778" t="str">
            <v>×</v>
          </cell>
          <cell r="K1778">
            <v>2040</v>
          </cell>
          <cell r="L1778" t="str">
            <v>×</v>
          </cell>
          <cell r="M1778">
            <v>900</v>
          </cell>
          <cell r="N1778">
            <v>2</v>
          </cell>
          <cell r="O1778">
            <v>2</v>
          </cell>
          <cell r="P1778" t="str">
            <v>ヶ所</v>
          </cell>
          <cell r="Q1778">
            <v>324000</v>
          </cell>
          <cell r="R1778" t="str">
            <v>図面より</v>
          </cell>
          <cell r="S1778">
            <v>2</v>
          </cell>
          <cell r="T1778">
            <v>2</v>
          </cell>
          <cell r="U1778" t="str">
            <v>ヶ所</v>
          </cell>
          <cell r="V1778">
            <v>324000</v>
          </cell>
          <cell r="W1778">
            <v>648000</v>
          </cell>
          <cell r="X1778" t="str">
            <v>見積単価</v>
          </cell>
          <cell r="Y1778" t="str">
            <v>見積単価</v>
          </cell>
          <cell r="Z1778">
            <v>648000</v>
          </cell>
          <cell r="AA1778">
            <v>2</v>
          </cell>
          <cell r="AB1778">
            <v>648000</v>
          </cell>
          <cell r="AC1778">
            <v>0</v>
          </cell>
          <cell r="AD1778">
            <v>0</v>
          </cell>
        </row>
        <row r="1779">
          <cell r="G1779">
            <v>50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T1779">
            <v>0</v>
          </cell>
        </row>
        <row r="1780">
          <cell r="G1780" t="str">
            <v>教材用</v>
          </cell>
          <cell r="H1780">
            <v>5850</v>
          </cell>
          <cell r="I1780">
            <v>5850</v>
          </cell>
          <cell r="J1780" t="str">
            <v>×</v>
          </cell>
          <cell r="K1780">
            <v>2400</v>
          </cell>
          <cell r="L1780" t="str">
            <v>×</v>
          </cell>
          <cell r="M1780">
            <v>400</v>
          </cell>
          <cell r="N1780">
            <v>1</v>
          </cell>
          <cell r="O1780">
            <v>1</v>
          </cell>
          <cell r="P1780" t="str">
            <v>ヶ所</v>
          </cell>
          <cell r="Q1780">
            <v>494000</v>
          </cell>
          <cell r="R1780" t="str">
            <v>図面より</v>
          </cell>
          <cell r="S1780">
            <v>1</v>
          </cell>
          <cell r="T1780">
            <v>1</v>
          </cell>
          <cell r="U1780" t="str">
            <v>ヶ所</v>
          </cell>
          <cell r="V1780">
            <v>494000</v>
          </cell>
          <cell r="W1780">
            <v>494000</v>
          </cell>
          <cell r="X1780" t="str">
            <v>見積単価</v>
          </cell>
          <cell r="Y1780" t="str">
            <v>見積単価</v>
          </cell>
          <cell r="Z1780">
            <v>494000</v>
          </cell>
          <cell r="AA1780">
            <v>1</v>
          </cell>
          <cell r="AB1780">
            <v>494000</v>
          </cell>
          <cell r="AC1780">
            <v>0</v>
          </cell>
          <cell r="AD1780">
            <v>0</v>
          </cell>
        </row>
        <row r="1781">
          <cell r="G1781">
            <v>51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T1781">
            <v>0</v>
          </cell>
        </row>
        <row r="1782">
          <cell r="G1782" t="str">
            <v>教材用棚</v>
          </cell>
          <cell r="H1782">
            <v>3500</v>
          </cell>
          <cell r="I1782">
            <v>3500</v>
          </cell>
          <cell r="J1782" t="str">
            <v>×</v>
          </cell>
          <cell r="K1782">
            <v>2040</v>
          </cell>
          <cell r="L1782" t="str">
            <v>×</v>
          </cell>
          <cell r="M1782">
            <v>400</v>
          </cell>
          <cell r="N1782">
            <v>2</v>
          </cell>
          <cell r="O1782">
            <v>2</v>
          </cell>
          <cell r="P1782" t="str">
            <v>ヶ所</v>
          </cell>
          <cell r="Q1782">
            <v>159000</v>
          </cell>
          <cell r="R1782" t="str">
            <v>図面より</v>
          </cell>
          <cell r="S1782">
            <v>2</v>
          </cell>
          <cell r="T1782">
            <v>2</v>
          </cell>
          <cell r="U1782" t="str">
            <v>ヶ所</v>
          </cell>
          <cell r="V1782">
            <v>159000</v>
          </cell>
          <cell r="W1782">
            <v>318000</v>
          </cell>
          <cell r="X1782" t="str">
            <v>見積単価</v>
          </cell>
          <cell r="Y1782" t="str">
            <v>見積単価</v>
          </cell>
          <cell r="Z1782">
            <v>318000</v>
          </cell>
          <cell r="AA1782">
            <v>2</v>
          </cell>
          <cell r="AB1782">
            <v>318000</v>
          </cell>
          <cell r="AC1782">
            <v>0</v>
          </cell>
          <cell r="AD1782">
            <v>0</v>
          </cell>
        </row>
        <row r="1783">
          <cell r="G1783">
            <v>52</v>
          </cell>
          <cell r="H1783" t="str">
            <v>厚40 ﾅﾗ集成材</v>
          </cell>
          <cell r="I1783" t="str">
            <v>厚40 ﾅﾗ集成材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  <cell r="O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0</v>
          </cell>
          <cell r="V1783">
            <v>0</v>
          </cell>
        </row>
        <row r="1784">
          <cell r="G1784" t="str">
            <v>ｺﾝﾋﾟｭﾀｰ机</v>
          </cell>
          <cell r="H1784">
            <v>8600</v>
          </cell>
          <cell r="I1784">
            <v>8600</v>
          </cell>
          <cell r="J1784" t="str">
            <v>×</v>
          </cell>
          <cell r="K1784">
            <v>650</v>
          </cell>
          <cell r="L1784" t="str">
            <v>×</v>
          </cell>
          <cell r="M1784">
            <v>900</v>
          </cell>
          <cell r="N1784">
            <v>2</v>
          </cell>
          <cell r="O1784">
            <v>2</v>
          </cell>
          <cell r="P1784" t="str">
            <v>ヶ所</v>
          </cell>
          <cell r="Q1784">
            <v>361000</v>
          </cell>
          <cell r="R1784" t="str">
            <v>図面より</v>
          </cell>
          <cell r="S1784">
            <v>2</v>
          </cell>
          <cell r="T1784">
            <v>2</v>
          </cell>
          <cell r="U1784" t="str">
            <v>ヶ所</v>
          </cell>
          <cell r="V1784">
            <v>361000</v>
          </cell>
          <cell r="W1784">
            <v>722000</v>
          </cell>
          <cell r="X1784" t="str">
            <v>見積単価</v>
          </cell>
          <cell r="Y1784" t="str">
            <v>見積単価</v>
          </cell>
          <cell r="Z1784">
            <v>722000</v>
          </cell>
          <cell r="AA1784">
            <v>2</v>
          </cell>
          <cell r="AB1784">
            <v>722000</v>
          </cell>
          <cell r="AC1784">
            <v>0</v>
          </cell>
          <cell r="AD1784">
            <v>0</v>
          </cell>
        </row>
        <row r="1785">
          <cell r="G1785">
            <v>53</v>
          </cell>
          <cell r="H1785" t="str">
            <v>厚40 ﾅﾗ集成材</v>
          </cell>
          <cell r="I1785" t="str">
            <v>厚40 ﾅﾗ集成材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  <cell r="O1785">
            <v>0</v>
          </cell>
          <cell r="P1785">
            <v>0</v>
          </cell>
          <cell r="Q1785">
            <v>0</v>
          </cell>
          <cell r="R1785">
            <v>0</v>
          </cell>
          <cell r="S1785">
            <v>0</v>
          </cell>
          <cell r="T1785">
            <v>0</v>
          </cell>
          <cell r="U1785">
            <v>0</v>
          </cell>
          <cell r="V1785">
            <v>0</v>
          </cell>
        </row>
        <row r="1786">
          <cell r="G1786" t="str">
            <v>ﾌﾟﾘﾝﾀｰ机</v>
          </cell>
          <cell r="H1786">
            <v>2645</v>
          </cell>
          <cell r="I1786">
            <v>2645</v>
          </cell>
          <cell r="J1786" t="str">
            <v>×</v>
          </cell>
          <cell r="K1786">
            <v>650</v>
          </cell>
          <cell r="L1786" t="str">
            <v>×</v>
          </cell>
          <cell r="M1786">
            <v>900</v>
          </cell>
          <cell r="N1786">
            <v>2</v>
          </cell>
          <cell r="O1786">
            <v>2</v>
          </cell>
          <cell r="P1786" t="str">
            <v>ヶ所</v>
          </cell>
          <cell r="Q1786">
            <v>93000</v>
          </cell>
          <cell r="R1786" t="str">
            <v>図面より</v>
          </cell>
          <cell r="S1786">
            <v>2</v>
          </cell>
          <cell r="T1786">
            <v>2</v>
          </cell>
          <cell r="U1786" t="str">
            <v>ヶ所</v>
          </cell>
          <cell r="V1786">
            <v>93000</v>
          </cell>
          <cell r="W1786">
            <v>186000</v>
          </cell>
          <cell r="X1786" t="str">
            <v>見積単価</v>
          </cell>
          <cell r="Y1786" t="str">
            <v>見積単価</v>
          </cell>
          <cell r="Z1786">
            <v>186000</v>
          </cell>
          <cell r="AA1786">
            <v>2</v>
          </cell>
          <cell r="AB1786">
            <v>186000</v>
          </cell>
          <cell r="AC1786">
            <v>0</v>
          </cell>
          <cell r="AD1786">
            <v>0</v>
          </cell>
        </row>
        <row r="1787">
          <cell r="G1787">
            <v>54</v>
          </cell>
          <cell r="H1787" t="str">
            <v>厚40 ﾅﾗ集成材</v>
          </cell>
          <cell r="I1787" t="str">
            <v>厚40 ﾅﾗ集成材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  <cell r="R1787">
            <v>0</v>
          </cell>
          <cell r="S1787">
            <v>0</v>
          </cell>
          <cell r="T1787">
            <v>0</v>
          </cell>
          <cell r="U1787">
            <v>0</v>
          </cell>
          <cell r="V1787">
            <v>0</v>
          </cell>
        </row>
        <row r="1788">
          <cell r="G1788" t="str">
            <v>ｺﾝﾋﾟｭﾀｰ机</v>
          </cell>
          <cell r="H1788">
            <v>6800</v>
          </cell>
          <cell r="I1788">
            <v>6800</v>
          </cell>
          <cell r="J1788" t="str">
            <v>×</v>
          </cell>
          <cell r="K1788">
            <v>650</v>
          </cell>
          <cell r="L1788" t="str">
            <v>×</v>
          </cell>
          <cell r="M1788">
            <v>900</v>
          </cell>
          <cell r="N1788">
            <v>1</v>
          </cell>
          <cell r="O1788">
            <v>1</v>
          </cell>
          <cell r="P1788" t="str">
            <v>ヶ所</v>
          </cell>
          <cell r="Q1788">
            <v>293000</v>
          </cell>
          <cell r="R1788" t="str">
            <v>図面より</v>
          </cell>
          <cell r="S1788">
            <v>1</v>
          </cell>
          <cell r="T1788">
            <v>1</v>
          </cell>
          <cell r="U1788" t="str">
            <v>ヶ所</v>
          </cell>
          <cell r="V1788">
            <v>293000</v>
          </cell>
          <cell r="W1788">
            <v>293000</v>
          </cell>
          <cell r="X1788" t="str">
            <v>見積単価</v>
          </cell>
          <cell r="Y1788" t="str">
            <v>見積単価</v>
          </cell>
          <cell r="Z1788">
            <v>293000</v>
          </cell>
          <cell r="AA1788">
            <v>1</v>
          </cell>
          <cell r="AB1788">
            <v>293000</v>
          </cell>
          <cell r="AC1788">
            <v>0</v>
          </cell>
          <cell r="AD1788">
            <v>0</v>
          </cell>
        </row>
        <row r="1789">
          <cell r="G1789">
            <v>55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</row>
        <row r="1790">
          <cell r="G1790" t="str">
            <v>ｺﾝﾋﾟｭﾀｰ室棚</v>
          </cell>
          <cell r="H1790">
            <v>2000</v>
          </cell>
          <cell r="I1790">
            <v>2000</v>
          </cell>
          <cell r="J1790" t="str">
            <v>×</v>
          </cell>
          <cell r="K1790">
            <v>1200</v>
          </cell>
          <cell r="L1790" t="str">
            <v>×</v>
          </cell>
          <cell r="M1790">
            <v>300</v>
          </cell>
          <cell r="N1790">
            <v>2</v>
          </cell>
          <cell r="O1790">
            <v>2</v>
          </cell>
          <cell r="P1790" t="str">
            <v>ヶ所</v>
          </cell>
          <cell r="Q1790">
            <v>104000</v>
          </cell>
          <cell r="R1790" t="str">
            <v>図面より</v>
          </cell>
          <cell r="S1790">
            <v>2</v>
          </cell>
          <cell r="T1790">
            <v>2</v>
          </cell>
          <cell r="U1790" t="str">
            <v>ヶ所</v>
          </cell>
          <cell r="V1790">
            <v>104000</v>
          </cell>
          <cell r="W1790">
            <v>208000</v>
          </cell>
          <cell r="X1790">
            <v>12413000</v>
          </cell>
          <cell r="Y1790" t="str">
            <v>見積単価</v>
          </cell>
          <cell r="Z1790">
            <v>2</v>
          </cell>
          <cell r="AA1790">
            <v>2</v>
          </cell>
          <cell r="AB1790">
            <v>208000</v>
          </cell>
          <cell r="AC1790">
            <v>0</v>
          </cell>
          <cell r="AD1790">
            <v>0</v>
          </cell>
          <cell r="AE1790">
            <v>10079000</v>
          </cell>
          <cell r="AF1790">
            <v>12413000</v>
          </cell>
          <cell r="AG1790">
            <v>12413000</v>
          </cell>
          <cell r="AH1790">
            <v>10079000</v>
          </cell>
        </row>
        <row r="1791">
          <cell r="G1791">
            <v>56</v>
          </cell>
          <cell r="H1791">
            <v>0</v>
          </cell>
          <cell r="I1791">
            <v>0</v>
          </cell>
          <cell r="J1791">
            <v>10061800</v>
          </cell>
          <cell r="K1791">
            <v>0</v>
          </cell>
          <cell r="L1791">
            <v>0</v>
          </cell>
          <cell r="M1791">
            <v>10061800</v>
          </cell>
          <cell r="N1791">
            <v>0</v>
          </cell>
          <cell r="O1791">
            <v>0</v>
          </cell>
          <cell r="P1791">
            <v>10061800</v>
          </cell>
          <cell r="Q1791">
            <v>0</v>
          </cell>
          <cell r="R1791">
            <v>0</v>
          </cell>
          <cell r="S1791">
            <v>10061800</v>
          </cell>
          <cell r="T1791">
            <v>0</v>
          </cell>
          <cell r="U1791">
            <v>0</v>
          </cell>
          <cell r="V1791">
            <v>0</v>
          </cell>
          <cell r="W1791">
            <v>10061800</v>
          </cell>
          <cell r="X1791">
            <v>10061800</v>
          </cell>
          <cell r="Y1791">
            <v>10061800</v>
          </cell>
          <cell r="AH1791">
            <v>10061800</v>
          </cell>
        </row>
        <row r="1792">
          <cell r="G1792" t="str">
            <v>倉庫棚(倉庫４）</v>
          </cell>
          <cell r="H1792">
            <v>1250</v>
          </cell>
          <cell r="I1792">
            <v>1250</v>
          </cell>
          <cell r="J1792" t="str">
            <v>×</v>
          </cell>
          <cell r="K1792">
            <v>2650</v>
          </cell>
          <cell r="L1792" t="str">
            <v>×</v>
          </cell>
          <cell r="M1792">
            <v>400</v>
          </cell>
          <cell r="N1792">
            <v>2</v>
          </cell>
          <cell r="O1792">
            <v>2</v>
          </cell>
          <cell r="P1792" t="str">
            <v>ヶ所</v>
          </cell>
          <cell r="Q1792">
            <v>73000</v>
          </cell>
          <cell r="R1792" t="str">
            <v>図面より</v>
          </cell>
          <cell r="S1792">
            <v>2</v>
          </cell>
          <cell r="T1792">
            <v>2</v>
          </cell>
          <cell r="U1792" t="str">
            <v>ヶ所</v>
          </cell>
          <cell r="V1792">
            <v>73000</v>
          </cell>
          <cell r="W1792">
            <v>146000</v>
          </cell>
          <cell r="X1792" t="str">
            <v>見積単価</v>
          </cell>
          <cell r="Y1792" t="str">
            <v>見積単価</v>
          </cell>
          <cell r="Z1792">
            <v>146000</v>
          </cell>
          <cell r="AA1792">
            <v>2</v>
          </cell>
          <cell r="AB1792">
            <v>146000</v>
          </cell>
          <cell r="AC1792">
            <v>0</v>
          </cell>
          <cell r="AD1792">
            <v>0</v>
          </cell>
        </row>
        <row r="1793">
          <cell r="G1793" t="str">
            <v>57A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</row>
        <row r="1794">
          <cell r="G1794" t="str">
            <v>倉庫棚(倉庫４）</v>
          </cell>
          <cell r="H1794">
            <v>2800</v>
          </cell>
          <cell r="I1794">
            <v>2800</v>
          </cell>
          <cell r="J1794" t="str">
            <v>×</v>
          </cell>
          <cell r="K1794">
            <v>2650</v>
          </cell>
          <cell r="L1794" t="str">
            <v>×</v>
          </cell>
          <cell r="M1794">
            <v>400</v>
          </cell>
          <cell r="N1794">
            <v>1</v>
          </cell>
          <cell r="O1794">
            <v>1</v>
          </cell>
          <cell r="P1794" t="str">
            <v>ヶ所</v>
          </cell>
          <cell r="Q1794">
            <v>164000</v>
          </cell>
          <cell r="R1794" t="str">
            <v>図面より</v>
          </cell>
          <cell r="S1794">
            <v>1</v>
          </cell>
          <cell r="T1794">
            <v>1</v>
          </cell>
          <cell r="U1794" t="str">
            <v>ヶ所</v>
          </cell>
          <cell r="V1794">
            <v>164000</v>
          </cell>
          <cell r="W1794">
            <v>164000</v>
          </cell>
          <cell r="X1794" t="str">
            <v>見積単価</v>
          </cell>
          <cell r="Y1794" t="str">
            <v>見積単価</v>
          </cell>
          <cell r="Z1794">
            <v>164000</v>
          </cell>
          <cell r="AA1794">
            <v>1</v>
          </cell>
          <cell r="AB1794">
            <v>164000</v>
          </cell>
          <cell r="AC1794">
            <v>0</v>
          </cell>
          <cell r="AD1794">
            <v>0</v>
          </cell>
        </row>
        <row r="1795">
          <cell r="G1795">
            <v>58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>
            <v>0</v>
          </cell>
        </row>
        <row r="1796">
          <cell r="G1796" t="str">
            <v>教材庫棚</v>
          </cell>
          <cell r="H1796">
            <v>1800</v>
          </cell>
          <cell r="I1796">
            <v>1800</v>
          </cell>
          <cell r="J1796" t="str">
            <v>×</v>
          </cell>
          <cell r="K1796">
            <v>2650</v>
          </cell>
          <cell r="L1796" t="str">
            <v>×</v>
          </cell>
          <cell r="M1796">
            <v>400</v>
          </cell>
          <cell r="N1796">
            <v>3</v>
          </cell>
          <cell r="O1796">
            <v>3</v>
          </cell>
          <cell r="P1796" t="str">
            <v>ヶ所</v>
          </cell>
          <cell r="Q1796">
            <v>106000</v>
          </cell>
          <cell r="R1796" t="str">
            <v>図面より</v>
          </cell>
          <cell r="S1796">
            <v>3</v>
          </cell>
          <cell r="T1796">
            <v>3</v>
          </cell>
          <cell r="U1796" t="str">
            <v>ヶ所</v>
          </cell>
          <cell r="V1796">
            <v>106000</v>
          </cell>
          <cell r="W1796">
            <v>318000</v>
          </cell>
          <cell r="X1796" t="str">
            <v>見積単価</v>
          </cell>
          <cell r="Y1796" t="str">
            <v>見積単価</v>
          </cell>
          <cell r="Z1796">
            <v>318000</v>
          </cell>
          <cell r="AA1796">
            <v>3</v>
          </cell>
          <cell r="AB1796">
            <v>318000</v>
          </cell>
          <cell r="AC1796">
            <v>0</v>
          </cell>
          <cell r="AD1796">
            <v>0</v>
          </cell>
        </row>
        <row r="1797">
          <cell r="G1797">
            <v>59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0</v>
          </cell>
          <cell r="V1797">
            <v>0</v>
          </cell>
        </row>
        <row r="1798">
          <cell r="G1798" t="str">
            <v>教材庫棚</v>
          </cell>
          <cell r="H1798">
            <v>3600</v>
          </cell>
          <cell r="I1798">
            <v>3600</v>
          </cell>
          <cell r="J1798" t="str">
            <v>×</v>
          </cell>
          <cell r="K1798">
            <v>2650</v>
          </cell>
          <cell r="L1798" t="str">
            <v>×</v>
          </cell>
          <cell r="M1798">
            <v>400</v>
          </cell>
          <cell r="N1798">
            <v>3</v>
          </cell>
          <cell r="O1798">
            <v>3</v>
          </cell>
          <cell r="P1798" t="str">
            <v>ヶ所</v>
          </cell>
          <cell r="Q1798">
            <v>211000</v>
          </cell>
          <cell r="R1798" t="str">
            <v>図面より</v>
          </cell>
          <cell r="S1798">
            <v>3</v>
          </cell>
          <cell r="T1798">
            <v>3</v>
          </cell>
          <cell r="U1798" t="str">
            <v>ヶ所</v>
          </cell>
          <cell r="V1798">
            <v>211000</v>
          </cell>
          <cell r="W1798">
            <v>633000</v>
          </cell>
          <cell r="X1798" t="str">
            <v>見積単価</v>
          </cell>
          <cell r="Y1798" t="str">
            <v>見積単価</v>
          </cell>
          <cell r="Z1798">
            <v>633000</v>
          </cell>
          <cell r="AA1798">
            <v>3</v>
          </cell>
          <cell r="AB1798">
            <v>633000</v>
          </cell>
          <cell r="AC1798">
            <v>0</v>
          </cell>
          <cell r="AD1798">
            <v>0</v>
          </cell>
        </row>
        <row r="1799">
          <cell r="G1799">
            <v>65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</row>
        <row r="1800">
          <cell r="G1800" t="str">
            <v>靴箱(昇降口)</v>
          </cell>
          <cell r="H1800">
            <v>2500</v>
          </cell>
          <cell r="I1800">
            <v>2500</v>
          </cell>
          <cell r="J1800" t="str">
            <v>×</v>
          </cell>
          <cell r="K1800">
            <v>1275</v>
          </cell>
          <cell r="L1800" t="str">
            <v>×</v>
          </cell>
          <cell r="M1800">
            <v>600</v>
          </cell>
          <cell r="N1800">
            <v>6</v>
          </cell>
          <cell r="O1800">
            <v>6</v>
          </cell>
          <cell r="P1800" t="str">
            <v>ヶ所</v>
          </cell>
          <cell r="Q1800">
            <v>313000</v>
          </cell>
          <cell r="R1800" t="str">
            <v>図面より</v>
          </cell>
          <cell r="S1800">
            <v>6</v>
          </cell>
          <cell r="T1800">
            <v>6</v>
          </cell>
          <cell r="U1800" t="str">
            <v>ヶ所</v>
          </cell>
          <cell r="V1800">
            <v>313000</v>
          </cell>
          <cell r="W1800">
            <v>1878000</v>
          </cell>
          <cell r="X1800" t="str">
            <v>見積単価</v>
          </cell>
          <cell r="Y1800" t="str">
            <v>見積単価</v>
          </cell>
          <cell r="Z1800">
            <v>1878000</v>
          </cell>
          <cell r="AA1800">
            <v>6</v>
          </cell>
          <cell r="AB1800">
            <v>1878000</v>
          </cell>
          <cell r="AC1800">
            <v>0</v>
          </cell>
          <cell r="AD1800">
            <v>0</v>
          </cell>
        </row>
        <row r="1804">
          <cell r="AD1804">
            <v>0</v>
          </cell>
        </row>
        <row r="1805">
          <cell r="AE1805" t="str">
            <v>那覇市教育委員会</v>
          </cell>
          <cell r="AF1805" t="str">
            <v>頁45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業務名称"/>
      <sheetName val="構造"/>
      <sheetName val="補償総括"/>
      <sheetName val="建物移転"/>
      <sheetName val="工作移転"/>
      <sheetName val="立木移転"/>
      <sheetName val="移転雑費"/>
      <sheetName val="設計監理料算定"/>
      <sheetName val="登記報酬"/>
      <sheetName val="消費税"/>
      <sheetName val="動産移転"/>
      <sheetName val="非木再築"/>
      <sheetName val="共通仮設"/>
      <sheetName val="諸経費率"/>
      <sheetName val="用途・種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等級</v>
          </cell>
          <cell r="C2" t="str">
            <v>耐用年数</v>
          </cell>
          <cell r="D2">
            <v>0</v>
          </cell>
          <cell r="E2">
            <v>1</v>
          </cell>
          <cell r="F2">
            <v>2</v>
          </cell>
          <cell r="G2">
            <v>3</v>
          </cell>
          <cell r="H2">
            <v>4</v>
          </cell>
          <cell r="I2">
            <v>5</v>
          </cell>
          <cell r="J2">
            <v>6</v>
          </cell>
          <cell r="K2">
            <v>7</v>
          </cell>
          <cell r="L2">
            <v>8</v>
          </cell>
          <cell r="M2">
            <v>9</v>
          </cell>
          <cell r="N2">
            <v>10</v>
          </cell>
          <cell r="O2">
            <v>11</v>
          </cell>
          <cell r="P2">
            <v>12</v>
          </cell>
          <cell r="Q2">
            <v>13</v>
          </cell>
          <cell r="R2">
            <v>14</v>
          </cell>
          <cell r="S2">
            <v>15</v>
          </cell>
          <cell r="T2">
            <v>16</v>
          </cell>
          <cell r="U2">
            <v>17</v>
          </cell>
          <cell r="V2">
            <v>18</v>
          </cell>
          <cell r="W2">
            <v>19</v>
          </cell>
          <cell r="X2">
            <v>20</v>
          </cell>
          <cell r="Y2">
            <v>21</v>
          </cell>
          <cell r="Z2">
            <v>22</v>
          </cell>
          <cell r="AA2">
            <v>23</v>
          </cell>
          <cell r="AB2">
            <v>24</v>
          </cell>
          <cell r="AC2">
            <v>25</v>
          </cell>
          <cell r="AD2">
            <v>26</v>
          </cell>
          <cell r="AE2">
            <v>27</v>
          </cell>
          <cell r="AF2">
            <v>28</v>
          </cell>
          <cell r="AG2">
            <v>29</v>
          </cell>
          <cell r="AH2">
            <v>30</v>
          </cell>
          <cell r="AI2">
            <v>31</v>
          </cell>
          <cell r="AJ2">
            <v>32</v>
          </cell>
          <cell r="AK2">
            <v>33</v>
          </cell>
          <cell r="AL2">
            <v>34</v>
          </cell>
          <cell r="AM2">
            <v>35</v>
          </cell>
          <cell r="AN2">
            <v>36</v>
          </cell>
          <cell r="AO2">
            <v>37</v>
          </cell>
          <cell r="AP2">
            <v>38</v>
          </cell>
          <cell r="AQ2">
            <v>39</v>
          </cell>
          <cell r="AR2">
            <v>40</v>
          </cell>
          <cell r="AS2">
            <v>41</v>
          </cell>
          <cell r="AT2">
            <v>42</v>
          </cell>
          <cell r="AU2">
            <v>43</v>
          </cell>
          <cell r="AV2">
            <v>44</v>
          </cell>
          <cell r="AW2">
            <v>45</v>
          </cell>
          <cell r="AX2">
            <v>46</v>
          </cell>
          <cell r="AY2">
            <v>47</v>
          </cell>
          <cell r="AZ2">
            <v>48</v>
          </cell>
          <cell r="BA2">
            <v>49</v>
          </cell>
          <cell r="BB2">
            <v>50</v>
          </cell>
          <cell r="BC2">
            <v>51</v>
          </cell>
          <cell r="BD2">
            <v>52</v>
          </cell>
          <cell r="BE2">
            <v>53</v>
          </cell>
          <cell r="BF2">
            <v>54</v>
          </cell>
          <cell r="BG2">
            <v>55</v>
          </cell>
          <cell r="BH2">
            <v>56</v>
          </cell>
          <cell r="BI2">
            <v>57</v>
          </cell>
          <cell r="BJ2">
            <v>58</v>
          </cell>
          <cell r="BK2">
            <v>59</v>
          </cell>
          <cell r="BL2">
            <v>60</v>
          </cell>
          <cell r="BM2">
            <v>61</v>
          </cell>
          <cell r="BN2">
            <v>62</v>
          </cell>
          <cell r="BO2">
            <v>63</v>
          </cell>
          <cell r="BP2">
            <v>64</v>
          </cell>
          <cell r="BQ2">
            <v>65</v>
          </cell>
          <cell r="BR2">
            <v>66</v>
          </cell>
          <cell r="BS2">
            <v>67</v>
          </cell>
          <cell r="BT2">
            <v>68</v>
          </cell>
          <cell r="BU2">
            <v>69</v>
          </cell>
          <cell r="BV2">
            <v>70</v>
          </cell>
          <cell r="BW2">
            <v>71</v>
          </cell>
          <cell r="BX2">
            <v>72</v>
          </cell>
          <cell r="BY2">
            <v>73</v>
          </cell>
          <cell r="BZ2">
            <v>74</v>
          </cell>
          <cell r="CA2">
            <v>75</v>
          </cell>
          <cell r="CB2">
            <v>76</v>
          </cell>
          <cell r="CC2">
            <v>77</v>
          </cell>
          <cell r="CD2">
            <v>78</v>
          </cell>
          <cell r="CE2">
            <v>79</v>
          </cell>
          <cell r="CF2">
            <v>80</v>
          </cell>
          <cell r="CG2">
            <v>81</v>
          </cell>
          <cell r="CH2">
            <v>82</v>
          </cell>
          <cell r="CI2">
            <v>83</v>
          </cell>
          <cell r="CJ2">
            <v>84</v>
          </cell>
          <cell r="CK2">
            <v>85</v>
          </cell>
          <cell r="CL2">
            <v>86</v>
          </cell>
          <cell r="CM2">
            <v>87</v>
          </cell>
          <cell r="CN2">
            <v>88</v>
          </cell>
          <cell r="CO2">
            <v>89</v>
          </cell>
          <cell r="CP2">
            <v>90</v>
          </cell>
        </row>
        <row r="3">
          <cell r="B3">
            <v>1</v>
          </cell>
          <cell r="C3">
            <v>30</v>
          </cell>
          <cell r="D3">
            <v>1</v>
          </cell>
          <cell r="E3">
            <v>0.99299999999999999</v>
          </cell>
          <cell r="F3">
            <v>0.98399999999999999</v>
          </cell>
          <cell r="G3">
            <v>0.97599999999999998</v>
          </cell>
          <cell r="H3">
            <v>0.96599999999999997</v>
          </cell>
          <cell r="I3">
            <v>0.95599999999999996</v>
          </cell>
          <cell r="J3">
            <v>0.94399999999999995</v>
          </cell>
          <cell r="K3">
            <v>0.93200000000000005</v>
          </cell>
          <cell r="L3">
            <v>0.91900000000000004</v>
          </cell>
          <cell r="M3">
            <v>0.90500000000000003</v>
          </cell>
          <cell r="N3">
            <v>0.88900000000000001</v>
          </cell>
          <cell r="O3">
            <v>0.873</v>
          </cell>
          <cell r="P3">
            <v>0.85499999999999998</v>
          </cell>
          <cell r="Q3">
            <v>0.83599999999999997</v>
          </cell>
          <cell r="R3">
            <v>0.81499999999999995</v>
          </cell>
          <cell r="S3">
            <v>0.79300000000000004</v>
          </cell>
          <cell r="T3">
            <v>0.77</v>
          </cell>
          <cell r="U3">
            <v>0.74399999999999999</v>
          </cell>
          <cell r="V3">
            <v>0.71699999999999997</v>
          </cell>
          <cell r="W3">
            <v>0.68799999999999994</v>
          </cell>
          <cell r="X3">
            <v>0.65700000000000003</v>
          </cell>
          <cell r="Y3">
            <v>0.623</v>
          </cell>
          <cell r="Z3">
            <v>0.58699999999999997</v>
          </cell>
          <cell r="AA3">
            <v>0.54900000000000004</v>
          </cell>
          <cell r="AB3">
            <v>0.50900000000000001</v>
          </cell>
          <cell r="AC3">
            <v>0.46500000000000002</v>
          </cell>
          <cell r="AD3">
            <v>0.41899999999999998</v>
          </cell>
          <cell r="AE3">
            <v>0.36899999999999999</v>
          </cell>
          <cell r="AF3">
            <v>0.316</v>
          </cell>
          <cell r="AG3">
            <v>0.26</v>
          </cell>
          <cell r="AH3">
            <v>0.2</v>
          </cell>
        </row>
        <row r="4">
          <cell r="B4">
            <v>2</v>
          </cell>
          <cell r="C4">
            <v>35</v>
          </cell>
          <cell r="D4">
            <v>1</v>
          </cell>
          <cell r="E4">
            <v>0.995</v>
          </cell>
          <cell r="F4">
            <v>0.98899999999999999</v>
          </cell>
          <cell r="G4">
            <v>0.98299999999999998</v>
          </cell>
          <cell r="H4">
            <v>0.97699999999999998</v>
          </cell>
          <cell r="I4">
            <v>0.96899999999999997</v>
          </cell>
          <cell r="J4">
            <v>0.96199999999999997</v>
          </cell>
          <cell r="K4">
            <v>0.95299999999999996</v>
          </cell>
          <cell r="L4">
            <v>0.94399999999999995</v>
          </cell>
          <cell r="M4">
            <v>0.93500000000000005</v>
          </cell>
          <cell r="N4">
            <v>0.92400000000000004</v>
          </cell>
          <cell r="O4">
            <v>0.91300000000000003</v>
          </cell>
          <cell r="P4">
            <v>0.9</v>
          </cell>
          <cell r="Q4">
            <v>0.88700000000000001</v>
          </cell>
          <cell r="R4">
            <v>0.873</v>
          </cell>
          <cell r="S4">
            <v>0.85799999999999998</v>
          </cell>
          <cell r="T4">
            <v>0.84199999999999997</v>
          </cell>
          <cell r="U4">
            <v>0.82399999999999995</v>
          </cell>
          <cell r="V4">
            <v>0.80500000000000005</v>
          </cell>
          <cell r="W4">
            <v>0.78500000000000003</v>
          </cell>
          <cell r="X4">
            <v>0.76400000000000001</v>
          </cell>
          <cell r="Y4">
            <v>0.74099999999999999</v>
          </cell>
          <cell r="Z4">
            <v>0.71599999999999997</v>
          </cell>
          <cell r="AA4">
            <v>0.69</v>
          </cell>
          <cell r="AB4">
            <v>0.66200000000000003</v>
          </cell>
          <cell r="AC4">
            <v>0.63200000000000001</v>
          </cell>
          <cell r="AD4">
            <v>0.6</v>
          </cell>
          <cell r="AE4">
            <v>0.56599999999999995</v>
          </cell>
          <cell r="AF4">
            <v>0.53</v>
          </cell>
          <cell r="AG4">
            <v>0.49099999999999999</v>
          </cell>
          <cell r="AH4">
            <v>0.45</v>
          </cell>
          <cell r="AI4">
            <v>0.40600000000000003</v>
          </cell>
          <cell r="AJ4">
            <v>0.35899999999999999</v>
          </cell>
          <cell r="AK4">
            <v>0.309</v>
          </cell>
          <cell r="AL4">
            <v>0.25600000000000001</v>
          </cell>
          <cell r="AM4">
            <v>0.2</v>
          </cell>
        </row>
        <row r="5">
          <cell r="B5">
            <v>3</v>
          </cell>
          <cell r="C5">
            <v>40</v>
          </cell>
          <cell r="D5">
            <v>1</v>
          </cell>
          <cell r="E5">
            <v>0.996</v>
          </cell>
          <cell r="F5">
            <v>0.99199999999999999</v>
          </cell>
          <cell r="G5">
            <v>0.98799999999999999</v>
          </cell>
          <cell r="H5">
            <v>0.98399999999999999</v>
          </cell>
          <cell r="I5">
            <v>0.97899999999999998</v>
          </cell>
          <cell r="J5">
            <v>0.97299999999999998</v>
          </cell>
          <cell r="K5">
            <v>0.96699999999999997</v>
          </cell>
          <cell r="L5">
            <v>0.96099999999999997</v>
          </cell>
          <cell r="M5">
            <v>0.95399999999999996</v>
          </cell>
          <cell r="N5">
            <v>0.94799999999999995</v>
          </cell>
          <cell r="O5">
            <v>0.93899999999999995</v>
          </cell>
          <cell r="P5">
            <v>0.93</v>
          </cell>
          <cell r="Q5">
            <v>0.92100000000000004</v>
          </cell>
          <cell r="R5">
            <v>0.91100000000000003</v>
          </cell>
          <cell r="S5">
            <v>0.9</v>
          </cell>
          <cell r="T5">
            <v>0.88900000000000001</v>
          </cell>
          <cell r="U5">
            <v>0.876</v>
          </cell>
          <cell r="V5">
            <v>0.86299999999999999</v>
          </cell>
          <cell r="W5">
            <v>0.84899999999999998</v>
          </cell>
          <cell r="X5">
            <v>0.83399999999999996</v>
          </cell>
          <cell r="Y5">
            <v>0.81799999999999995</v>
          </cell>
          <cell r="Z5">
            <v>0.80100000000000005</v>
          </cell>
          <cell r="AA5">
            <v>0.78200000000000003</v>
          </cell>
          <cell r="AB5">
            <v>0.76300000000000001</v>
          </cell>
          <cell r="AC5">
            <v>0.74199999999999999</v>
          </cell>
          <cell r="AD5">
            <v>0.71899999999999997</v>
          </cell>
          <cell r="AE5">
            <v>0.69499999999999995</v>
          </cell>
          <cell r="AF5">
            <v>0.67</v>
          </cell>
          <cell r="AG5">
            <v>0.64300000000000002</v>
          </cell>
          <cell r="AH5">
            <v>0.61399999999999999</v>
          </cell>
          <cell r="AI5">
            <v>0.58299999999999996</v>
          </cell>
          <cell r="AJ5">
            <v>0.55000000000000004</v>
          </cell>
          <cell r="AK5">
            <v>0.51500000000000001</v>
          </cell>
          <cell r="AL5">
            <v>0.47799999999999998</v>
          </cell>
          <cell r="AM5">
            <v>0.438</v>
          </cell>
          <cell r="AN5">
            <v>0.39600000000000002</v>
          </cell>
          <cell r="AO5">
            <v>0.35199999999999998</v>
          </cell>
          <cell r="AP5">
            <v>0.30399999999999999</v>
          </cell>
          <cell r="AQ5">
            <v>0.254</v>
          </cell>
          <cell r="AR5">
            <v>0.2</v>
          </cell>
        </row>
        <row r="6">
          <cell r="B6">
            <v>4</v>
          </cell>
          <cell r="C6">
            <v>45</v>
          </cell>
          <cell r="D6">
            <v>1</v>
          </cell>
          <cell r="E6">
            <v>0.997</v>
          </cell>
          <cell r="F6">
            <v>0.995</v>
          </cell>
          <cell r="G6">
            <v>0.99199999999999999</v>
          </cell>
          <cell r="H6">
            <v>0.98799999999999999</v>
          </cell>
          <cell r="I6">
            <v>0.98499999999999999</v>
          </cell>
          <cell r="J6">
            <v>0.98099999999999998</v>
          </cell>
          <cell r="K6">
            <v>0.97699999999999998</v>
          </cell>
          <cell r="L6">
            <v>0.97199999999999998</v>
          </cell>
          <cell r="M6">
            <v>0.96699999999999997</v>
          </cell>
          <cell r="N6">
            <v>0.96199999999999997</v>
          </cell>
          <cell r="O6">
            <v>0.95599999999999996</v>
          </cell>
          <cell r="P6">
            <v>0.95</v>
          </cell>
          <cell r="Q6">
            <v>0.94299999999999995</v>
          </cell>
          <cell r="R6">
            <v>0.93600000000000005</v>
          </cell>
          <cell r="S6">
            <v>0.92900000000000005</v>
          </cell>
          <cell r="T6">
            <v>0.92100000000000004</v>
          </cell>
          <cell r="U6">
            <v>0.91200000000000003</v>
          </cell>
          <cell r="V6">
            <v>0.90200000000000002</v>
          </cell>
          <cell r="W6">
            <v>0.89200000000000002</v>
          </cell>
          <cell r="X6">
            <v>0.88200000000000001</v>
          </cell>
          <cell r="Y6">
            <v>0.87</v>
          </cell>
          <cell r="Z6">
            <v>0.85799999999999998</v>
          </cell>
          <cell r="AA6">
            <v>0.84499999999999997</v>
          </cell>
          <cell r="AB6">
            <v>0.83099999999999996</v>
          </cell>
          <cell r="AC6">
            <v>0.81599999999999995</v>
          </cell>
          <cell r="AD6">
            <v>0.8</v>
          </cell>
          <cell r="AE6">
            <v>0.78300000000000003</v>
          </cell>
          <cell r="AF6">
            <v>0.76400000000000001</v>
          </cell>
          <cell r="AG6">
            <v>0.745</v>
          </cell>
          <cell r="AH6">
            <v>0.72399999999999998</v>
          </cell>
          <cell r="AI6">
            <v>0.70199999999999996</v>
          </cell>
          <cell r="AJ6">
            <v>0.67900000000000005</v>
          </cell>
          <cell r="AK6">
            <v>0.65400000000000003</v>
          </cell>
          <cell r="AL6">
            <v>0.628</v>
          </cell>
          <cell r="AM6">
            <v>0.59899999999999998</v>
          </cell>
          <cell r="AN6">
            <v>0.56899999999999995</v>
          </cell>
          <cell r="AO6">
            <v>0.53700000000000003</v>
          </cell>
          <cell r="AP6">
            <v>0.504</v>
          </cell>
          <cell r="AQ6">
            <v>0.46800000000000003</v>
          </cell>
          <cell r="AR6">
            <v>0.42899999999999999</v>
          </cell>
          <cell r="AS6">
            <v>0.38900000000000001</v>
          </cell>
          <cell r="AT6">
            <v>0.34599999999999997</v>
          </cell>
          <cell r="AU6">
            <v>0.3</v>
          </cell>
          <cell r="AV6">
            <v>0.251</v>
          </cell>
          <cell r="AW6">
            <v>0.2</v>
          </cell>
        </row>
        <row r="7">
          <cell r="B7">
            <v>5</v>
          </cell>
          <cell r="C7">
            <v>50</v>
          </cell>
          <cell r="D7">
            <v>1</v>
          </cell>
          <cell r="E7">
            <v>0.998</v>
          </cell>
          <cell r="F7">
            <v>0.996</v>
          </cell>
          <cell r="G7">
            <v>0.99399999999999999</v>
          </cell>
          <cell r="H7">
            <v>0.99199999999999999</v>
          </cell>
          <cell r="I7">
            <v>0.98899999999999999</v>
          </cell>
          <cell r="J7">
            <v>0.98599999999999999</v>
          </cell>
          <cell r="K7">
            <v>0.98299999999999998</v>
          </cell>
          <cell r="L7">
            <v>0.98</v>
          </cell>
          <cell r="M7">
            <v>0.94599999999999995</v>
          </cell>
          <cell r="N7">
            <v>0.97199999999999998</v>
          </cell>
          <cell r="O7">
            <v>0.96799999999999997</v>
          </cell>
          <cell r="P7">
            <v>0.96399999999999997</v>
          </cell>
          <cell r="Q7">
            <v>0.95899999999999996</v>
          </cell>
          <cell r="R7">
            <v>0.95399999999999996</v>
          </cell>
          <cell r="S7">
            <v>0.94899999999999995</v>
          </cell>
          <cell r="T7">
            <v>0.94299999999999995</v>
          </cell>
          <cell r="U7">
            <v>0.93600000000000005</v>
          </cell>
          <cell r="V7">
            <v>0.93</v>
          </cell>
          <cell r="W7">
            <v>0.92200000000000004</v>
          </cell>
          <cell r="X7">
            <v>0.91500000000000004</v>
          </cell>
          <cell r="Y7">
            <v>0.90600000000000003</v>
          </cell>
          <cell r="Z7">
            <v>0.89700000000000002</v>
          </cell>
          <cell r="AA7">
            <v>0.88800000000000001</v>
          </cell>
          <cell r="AB7">
            <v>0.878</v>
          </cell>
          <cell r="AC7">
            <v>0.86699999999999999</v>
          </cell>
          <cell r="AD7">
            <v>0.85499999999999998</v>
          </cell>
          <cell r="AE7">
            <v>0.84299999999999997</v>
          </cell>
          <cell r="AF7">
            <v>0.83</v>
          </cell>
          <cell r="AG7">
            <v>0.81599999999999995</v>
          </cell>
          <cell r="AH7">
            <v>0.80100000000000005</v>
          </cell>
          <cell r="AI7">
            <v>0.78500000000000003</v>
          </cell>
          <cell r="AJ7">
            <v>0.76800000000000002</v>
          </cell>
          <cell r="AK7">
            <v>0.75</v>
          </cell>
          <cell r="AL7">
            <v>0.73099999999999998</v>
          </cell>
          <cell r="AM7">
            <v>0.71099999999999997</v>
          </cell>
          <cell r="AN7">
            <v>0.68899999999999995</v>
          </cell>
          <cell r="AO7">
            <v>0.66600000000000004</v>
          </cell>
          <cell r="AP7">
            <v>0.64100000000000001</v>
          </cell>
          <cell r="AQ7">
            <v>0.61499999999999999</v>
          </cell>
          <cell r="AR7">
            <v>0.58799999999999997</v>
          </cell>
          <cell r="AS7">
            <v>0.55900000000000005</v>
          </cell>
          <cell r="AT7">
            <v>0.52700000000000002</v>
          </cell>
          <cell r="AU7">
            <v>0.49399999999999999</v>
          </cell>
          <cell r="AV7">
            <v>0.45900000000000002</v>
          </cell>
          <cell r="AW7">
            <v>0.42199999999999999</v>
          </cell>
          <cell r="AX7">
            <v>0.38300000000000001</v>
          </cell>
          <cell r="AY7">
            <v>0.34100000000000003</v>
          </cell>
          <cell r="AZ7">
            <v>0.29699999999999999</v>
          </cell>
          <cell r="BA7">
            <v>0.25</v>
          </cell>
          <cell r="BB7">
            <v>0.2</v>
          </cell>
        </row>
        <row r="8">
          <cell r="B8">
            <v>6</v>
          </cell>
          <cell r="C8">
            <v>55</v>
          </cell>
          <cell r="D8">
            <v>1</v>
          </cell>
          <cell r="E8">
            <v>0.999</v>
          </cell>
          <cell r="F8">
            <v>0.997</v>
          </cell>
          <cell r="G8">
            <v>0.996</v>
          </cell>
          <cell r="H8">
            <v>0.99399999999999999</v>
          </cell>
          <cell r="I8">
            <v>0.99199999999999999</v>
          </cell>
          <cell r="J8">
            <v>0.99</v>
          </cell>
          <cell r="K8">
            <v>0.98799999999999999</v>
          </cell>
          <cell r="L8">
            <v>0.98499999999999999</v>
          </cell>
          <cell r="M8">
            <v>0.98299999999999998</v>
          </cell>
          <cell r="N8">
            <v>0.98</v>
          </cell>
          <cell r="O8">
            <v>0.97699999999999998</v>
          </cell>
          <cell r="P8">
            <v>0.97399999999999998</v>
          </cell>
          <cell r="Q8">
            <v>0.97</v>
          </cell>
          <cell r="R8">
            <v>0.96599999999999997</v>
          </cell>
          <cell r="S8">
            <v>0.96199999999999997</v>
          </cell>
          <cell r="T8">
            <v>0.95799999999999996</v>
          </cell>
          <cell r="U8">
            <v>0.95399999999999996</v>
          </cell>
          <cell r="V8">
            <v>0.94899999999999995</v>
          </cell>
          <cell r="W8">
            <v>0.94299999999999995</v>
          </cell>
          <cell r="X8">
            <v>0.93799999999999994</v>
          </cell>
          <cell r="Y8">
            <v>0.93200000000000005</v>
          </cell>
          <cell r="Z8">
            <v>0.92500000000000004</v>
          </cell>
          <cell r="AA8">
            <v>0.91800000000000004</v>
          </cell>
          <cell r="AB8">
            <v>0.91100000000000003</v>
          </cell>
          <cell r="AC8">
            <v>0.90300000000000002</v>
          </cell>
          <cell r="AD8">
            <v>0.89400000000000002</v>
          </cell>
          <cell r="AE8">
            <v>0.88500000000000001</v>
          </cell>
          <cell r="AF8">
            <v>0.876</v>
          </cell>
          <cell r="AG8">
            <v>0.86599999999999999</v>
          </cell>
          <cell r="AH8">
            <v>0.85499999999999998</v>
          </cell>
          <cell r="AI8">
            <v>0.84299999999999997</v>
          </cell>
          <cell r="AJ8">
            <v>0.83099999999999996</v>
          </cell>
          <cell r="AK8">
            <v>0.81799999999999995</v>
          </cell>
          <cell r="AL8">
            <v>0.80400000000000005</v>
          </cell>
          <cell r="AM8">
            <v>0.78900000000000003</v>
          </cell>
          <cell r="AN8">
            <v>0.77300000000000002</v>
          </cell>
          <cell r="AO8">
            <v>0.75600000000000001</v>
          </cell>
          <cell r="AP8">
            <v>0.73799999999999999</v>
          </cell>
          <cell r="AQ8">
            <v>0.72</v>
          </cell>
          <cell r="AR8">
            <v>0.69899999999999995</v>
          </cell>
          <cell r="AS8">
            <v>0.67800000000000005</v>
          </cell>
          <cell r="AT8">
            <v>0.65500000000000003</v>
          </cell>
          <cell r="AU8">
            <v>0.63100000000000001</v>
          </cell>
          <cell r="AV8">
            <v>0.60260000000000002</v>
          </cell>
          <cell r="AW8">
            <v>0.57899999999999996</v>
          </cell>
          <cell r="AX8">
            <v>0.55000000000000004</v>
          </cell>
          <cell r="AY8">
            <v>0.51900000000000002</v>
          </cell>
          <cell r="AZ8">
            <v>0.48699999999999999</v>
          </cell>
          <cell r="BA8">
            <v>0.45300000000000001</v>
          </cell>
          <cell r="BB8">
            <v>0.41599999999999998</v>
          </cell>
          <cell r="BC8">
            <v>0.378</v>
          </cell>
          <cell r="BD8">
            <v>0.33700000000000002</v>
          </cell>
          <cell r="BE8">
            <v>0.29399999999999998</v>
          </cell>
          <cell r="BF8">
            <v>0.248</v>
          </cell>
          <cell r="BG8">
            <v>0.2</v>
          </cell>
        </row>
        <row r="9">
          <cell r="B9">
            <v>7</v>
          </cell>
          <cell r="C9">
            <v>60</v>
          </cell>
          <cell r="D9">
            <v>1</v>
          </cell>
          <cell r="E9">
            <v>0.999</v>
          </cell>
          <cell r="F9">
            <v>0.998</v>
          </cell>
          <cell r="G9">
            <v>0.997</v>
          </cell>
          <cell r="H9">
            <v>0.995</v>
          </cell>
          <cell r="I9">
            <v>0.99399999999999999</v>
          </cell>
          <cell r="J9">
            <v>0.99299999999999999</v>
          </cell>
          <cell r="K9">
            <v>0.99099999999999999</v>
          </cell>
          <cell r="L9">
            <v>0.98899999999999999</v>
          </cell>
          <cell r="M9">
            <v>0.98699999999999999</v>
          </cell>
          <cell r="N9">
            <v>0.98499999999999999</v>
          </cell>
          <cell r="O9">
            <v>0.98299999999999998</v>
          </cell>
          <cell r="P9">
            <v>0.98099999999999998</v>
          </cell>
          <cell r="Q9">
            <v>0.97799999999999998</v>
          </cell>
          <cell r="R9">
            <v>0.97499999999999998</v>
          </cell>
          <cell r="S9">
            <v>0.97199999999999998</v>
          </cell>
          <cell r="T9">
            <v>0.96899999999999997</v>
          </cell>
          <cell r="U9">
            <v>0.96599999999999997</v>
          </cell>
          <cell r="V9">
            <v>0.96199999999999997</v>
          </cell>
          <cell r="W9">
            <v>0.95799999999999996</v>
          </cell>
          <cell r="X9">
            <v>0.95399999999999996</v>
          </cell>
          <cell r="Y9">
            <v>0.95</v>
          </cell>
          <cell r="Z9">
            <v>0.94499999999999995</v>
          </cell>
          <cell r="AA9">
            <v>0.94</v>
          </cell>
          <cell r="AB9">
            <v>0.93400000000000005</v>
          </cell>
          <cell r="AC9">
            <v>0.92900000000000005</v>
          </cell>
          <cell r="AD9">
            <v>0.92200000000000004</v>
          </cell>
          <cell r="AE9">
            <v>0.91600000000000004</v>
          </cell>
          <cell r="AF9">
            <v>0.90900000000000003</v>
          </cell>
          <cell r="AG9">
            <v>0.90100000000000002</v>
          </cell>
          <cell r="AH9">
            <v>0.89300000000000002</v>
          </cell>
          <cell r="AI9">
            <v>0.88500000000000001</v>
          </cell>
          <cell r="AJ9">
            <v>0.876</v>
          </cell>
          <cell r="AK9">
            <v>0.86599999999999999</v>
          </cell>
          <cell r="AL9">
            <v>0.85599999999999998</v>
          </cell>
          <cell r="AM9">
            <v>0.84499999999999997</v>
          </cell>
          <cell r="AN9">
            <v>0.83299999999999996</v>
          </cell>
          <cell r="AO9">
            <v>0.82099999999999995</v>
          </cell>
          <cell r="AP9">
            <v>0.80800000000000005</v>
          </cell>
          <cell r="AQ9">
            <v>0.79400000000000004</v>
          </cell>
          <cell r="AR9">
            <v>0.77900000000000003</v>
          </cell>
          <cell r="AS9">
            <v>0.76300000000000001</v>
          </cell>
          <cell r="AT9">
            <v>0.746</v>
          </cell>
          <cell r="AU9">
            <v>0.72899999999999998</v>
          </cell>
          <cell r="AV9">
            <v>0.71</v>
          </cell>
          <cell r="AW9">
            <v>0.69</v>
          </cell>
          <cell r="AX9">
            <v>0.66900000000000004</v>
          </cell>
          <cell r="AY9">
            <v>0.64600000000000002</v>
          </cell>
          <cell r="AZ9">
            <v>0.623</v>
          </cell>
          <cell r="BA9">
            <v>0.59699999999999998</v>
          </cell>
          <cell r="BB9">
            <v>0.57099999999999995</v>
          </cell>
          <cell r="BC9">
            <v>0.54200000000000004</v>
          </cell>
          <cell r="BD9">
            <v>0.51200000000000001</v>
          </cell>
          <cell r="BE9">
            <v>0.48099999999999998</v>
          </cell>
          <cell r="BF9">
            <v>0.44700000000000001</v>
          </cell>
          <cell r="BG9">
            <v>0.41199999999999998</v>
          </cell>
          <cell r="BH9">
            <v>0.374</v>
          </cell>
          <cell r="BI9">
            <v>0.33400000000000002</v>
          </cell>
          <cell r="BJ9">
            <v>0.29199999999999998</v>
          </cell>
          <cell r="BK9">
            <v>0.247</v>
          </cell>
          <cell r="BL9">
            <v>0.2</v>
          </cell>
        </row>
        <row r="10">
          <cell r="B10">
            <v>8</v>
          </cell>
          <cell r="C10">
            <v>65</v>
          </cell>
          <cell r="D10">
            <v>1</v>
          </cell>
          <cell r="E10">
            <v>0.999</v>
          </cell>
          <cell r="F10">
            <v>0.998</v>
          </cell>
          <cell r="G10">
            <v>0.998</v>
          </cell>
          <cell r="H10">
            <v>0.997</v>
          </cell>
          <cell r="I10">
            <v>0.996</v>
          </cell>
          <cell r="J10">
            <v>0.99399999999999999</v>
          </cell>
          <cell r="K10">
            <v>0.99299999999999999</v>
          </cell>
          <cell r="L10">
            <v>0.99199999999999999</v>
          </cell>
          <cell r="M10">
            <v>0.99099999999999999</v>
          </cell>
          <cell r="N10">
            <v>0.98899999999999999</v>
          </cell>
          <cell r="O10">
            <v>0.98699999999999999</v>
          </cell>
          <cell r="P10">
            <v>0.98599999999999999</v>
          </cell>
          <cell r="Q10">
            <v>0.98399999999999999</v>
          </cell>
          <cell r="R10">
            <v>0.98199999999999998</v>
          </cell>
          <cell r="S10">
            <v>0.98</v>
          </cell>
          <cell r="T10">
            <v>0.97699999999999998</v>
          </cell>
          <cell r="U10">
            <v>0.97499999999999998</v>
          </cell>
          <cell r="V10">
            <v>0.97199999999999998</v>
          </cell>
          <cell r="W10">
            <v>0.96899999999999997</v>
          </cell>
          <cell r="X10">
            <v>0.96599999999999997</v>
          </cell>
          <cell r="Y10">
            <v>0.96299999999999997</v>
          </cell>
          <cell r="Z10">
            <v>0.95899999999999996</v>
          </cell>
          <cell r="AA10">
            <v>0.95499999999999996</v>
          </cell>
          <cell r="AB10">
            <v>0.95099999999999996</v>
          </cell>
          <cell r="AC10">
            <v>0.94699999999999995</v>
          </cell>
          <cell r="AD10">
            <v>0.94299999999999995</v>
          </cell>
          <cell r="AE10">
            <v>0.93799999999999994</v>
          </cell>
          <cell r="AF10">
            <v>0.93200000000000005</v>
          </cell>
          <cell r="AG10">
            <v>0.92700000000000005</v>
          </cell>
          <cell r="AH10">
            <v>0.92100000000000004</v>
          </cell>
          <cell r="AI10">
            <v>0.91500000000000004</v>
          </cell>
          <cell r="AJ10">
            <v>0.90800000000000003</v>
          </cell>
          <cell r="AK10">
            <v>0.90100000000000002</v>
          </cell>
          <cell r="AL10">
            <v>0.89300000000000002</v>
          </cell>
          <cell r="AM10">
            <v>0.88500000000000001</v>
          </cell>
          <cell r="AN10">
            <v>0.876</v>
          </cell>
          <cell r="AO10">
            <v>0.86699999999999999</v>
          </cell>
          <cell r="AP10">
            <v>0.85699999999999998</v>
          </cell>
          <cell r="AQ10">
            <v>0.84699999999999998</v>
          </cell>
          <cell r="AR10">
            <v>0.83599999999999997</v>
          </cell>
          <cell r="AS10">
            <v>0.82499999999999996</v>
          </cell>
          <cell r="AT10">
            <v>0.81200000000000006</v>
          </cell>
          <cell r="AU10">
            <v>0.79900000000000004</v>
          </cell>
          <cell r="AV10">
            <v>0.78500000000000003</v>
          </cell>
          <cell r="AW10">
            <v>0.77</v>
          </cell>
          <cell r="AX10">
            <v>0.755</v>
          </cell>
          <cell r="AY10">
            <v>0.73799999999999999</v>
          </cell>
          <cell r="AZ10">
            <v>0.72</v>
          </cell>
          <cell r="BA10">
            <v>0.70199999999999996</v>
          </cell>
          <cell r="BB10">
            <v>0.68200000000000005</v>
          </cell>
          <cell r="BC10">
            <v>0.66100000000000003</v>
          </cell>
          <cell r="BD10">
            <v>0.63900000000000001</v>
          </cell>
          <cell r="BE10">
            <v>0.61499999999999999</v>
          </cell>
          <cell r="BF10">
            <v>0.59</v>
          </cell>
          <cell r="BG10">
            <v>0.56399999999999995</v>
          </cell>
          <cell r="BH10">
            <v>0.53600000000000003</v>
          </cell>
          <cell r="BI10">
            <v>0.50700000000000001</v>
          </cell>
          <cell r="BJ10">
            <v>0.47499999999999998</v>
          </cell>
          <cell r="BK10">
            <v>0.442</v>
          </cell>
          <cell r="BL10">
            <v>0.40699999999999997</v>
          </cell>
          <cell r="BM10">
            <v>0.37</v>
          </cell>
          <cell r="BN10">
            <v>0.33100000000000002</v>
          </cell>
          <cell r="BO10">
            <v>0.28999999999999998</v>
          </cell>
          <cell r="BP10">
            <v>0.246</v>
          </cell>
          <cell r="BQ10">
            <v>0.2</v>
          </cell>
        </row>
        <row r="11">
          <cell r="B11">
            <v>9</v>
          </cell>
          <cell r="C11">
            <v>70</v>
          </cell>
          <cell r="D11">
            <v>1</v>
          </cell>
          <cell r="E11">
            <v>0.999</v>
          </cell>
          <cell r="F11">
            <v>0.998</v>
          </cell>
          <cell r="G11">
            <v>0.998</v>
          </cell>
          <cell r="H11">
            <v>0.997</v>
          </cell>
          <cell r="I11">
            <v>0.997</v>
          </cell>
          <cell r="J11">
            <v>0.996</v>
          </cell>
          <cell r="K11">
            <v>0.995</v>
          </cell>
          <cell r="L11">
            <v>0.99399999999999999</v>
          </cell>
          <cell r="M11">
            <v>0.99299999999999999</v>
          </cell>
          <cell r="N11">
            <v>0.99199999999999999</v>
          </cell>
          <cell r="O11">
            <v>0.99099999999999999</v>
          </cell>
          <cell r="P11">
            <v>0.98899999999999999</v>
          </cell>
          <cell r="Q11">
            <v>0.98799999999999999</v>
          </cell>
          <cell r="R11">
            <v>0.98599999999999999</v>
          </cell>
          <cell r="S11">
            <v>0.98499999999999999</v>
          </cell>
          <cell r="T11">
            <v>0.98299999999999998</v>
          </cell>
          <cell r="U11">
            <v>0.98099999999999998</v>
          </cell>
          <cell r="V11">
            <v>0.97899999999999998</v>
          </cell>
          <cell r="W11">
            <v>0.97699999999999998</v>
          </cell>
          <cell r="X11">
            <v>0.97499999999999998</v>
          </cell>
          <cell r="Y11">
            <v>0.97199999999999998</v>
          </cell>
          <cell r="Z11">
            <v>0.97</v>
          </cell>
          <cell r="AA11">
            <v>0.96699999999999997</v>
          </cell>
          <cell r="AB11">
            <v>0.96399999999999997</v>
          </cell>
          <cell r="AC11">
            <v>0.96099999999999997</v>
          </cell>
          <cell r="AD11">
            <v>0.95699999999999996</v>
          </cell>
          <cell r="AE11">
            <v>0.95399999999999996</v>
          </cell>
          <cell r="AF11">
            <v>0.95</v>
          </cell>
          <cell r="AG11">
            <v>0.94499999999999995</v>
          </cell>
          <cell r="AH11">
            <v>0.94099999999999995</v>
          </cell>
          <cell r="AI11">
            <v>0.93600000000000005</v>
          </cell>
          <cell r="AJ11">
            <v>0.93100000000000005</v>
          </cell>
          <cell r="AK11">
            <v>0.92600000000000005</v>
          </cell>
          <cell r="AL11">
            <v>0.92</v>
          </cell>
          <cell r="AM11">
            <v>0.91400000000000003</v>
          </cell>
          <cell r="AN11">
            <v>0.90800000000000003</v>
          </cell>
          <cell r="AO11">
            <v>0.90100000000000002</v>
          </cell>
          <cell r="AP11">
            <v>0.89400000000000002</v>
          </cell>
          <cell r="AQ11">
            <v>0.88600000000000001</v>
          </cell>
          <cell r="AR11">
            <v>0.878</v>
          </cell>
          <cell r="AS11">
            <v>0.86899999999999999</v>
          </cell>
          <cell r="AT11">
            <v>0.86</v>
          </cell>
          <cell r="AU11">
            <v>0.85</v>
          </cell>
          <cell r="AV11">
            <v>0.84</v>
          </cell>
          <cell r="AW11">
            <v>0.82899999999999996</v>
          </cell>
          <cell r="AX11">
            <v>0.81699999999999995</v>
          </cell>
          <cell r="AY11">
            <v>0.80500000000000005</v>
          </cell>
          <cell r="AZ11">
            <v>0.79200000000000004</v>
          </cell>
          <cell r="BA11">
            <v>0.77800000000000002</v>
          </cell>
          <cell r="BB11">
            <v>0.76300000000000001</v>
          </cell>
          <cell r="BC11">
            <v>0.747</v>
          </cell>
          <cell r="BD11">
            <v>0.73099999999999998</v>
          </cell>
          <cell r="BE11">
            <v>0.71299999999999997</v>
          </cell>
          <cell r="BF11">
            <v>0.69499999999999995</v>
          </cell>
          <cell r="BG11">
            <v>0.67500000000000004</v>
          </cell>
          <cell r="BH11">
            <v>0.65400000000000003</v>
          </cell>
          <cell r="BI11">
            <v>0.63200000000000001</v>
          </cell>
          <cell r="BJ11">
            <v>0.60899999999999999</v>
          </cell>
          <cell r="BK11">
            <v>0.58499999999999996</v>
          </cell>
          <cell r="BL11">
            <v>0.55800000000000005</v>
          </cell>
          <cell r="BM11">
            <v>0.53100000000000003</v>
          </cell>
          <cell r="BN11">
            <v>0.502</v>
          </cell>
          <cell r="BO11">
            <v>0.47099999999999997</v>
          </cell>
          <cell r="BP11">
            <v>0.438</v>
          </cell>
          <cell r="BQ11">
            <v>0.40400000000000003</v>
          </cell>
          <cell r="BR11">
            <v>0.36699999999999999</v>
          </cell>
          <cell r="BS11">
            <v>0.32900000000000001</v>
          </cell>
          <cell r="BT11">
            <v>0.28799999999999998</v>
          </cell>
          <cell r="BU11">
            <v>0.245</v>
          </cell>
          <cell r="BV11">
            <v>0.2</v>
          </cell>
        </row>
        <row r="12">
          <cell r="B12">
            <v>10</v>
          </cell>
          <cell r="C12">
            <v>80</v>
          </cell>
          <cell r="D12">
            <v>1</v>
          </cell>
          <cell r="E12">
            <v>0.999</v>
          </cell>
          <cell r="F12">
            <v>0.999</v>
          </cell>
          <cell r="G12">
            <v>0.998</v>
          </cell>
          <cell r="H12">
            <v>0.998</v>
          </cell>
          <cell r="I12">
            <v>0.998</v>
          </cell>
          <cell r="J12">
            <v>0.998</v>
          </cell>
          <cell r="K12">
            <v>0.997</v>
          </cell>
          <cell r="L12">
            <v>0.997</v>
          </cell>
          <cell r="M12">
            <v>0.996</v>
          </cell>
          <cell r="N12">
            <v>0.995</v>
          </cell>
          <cell r="O12">
            <v>0.995</v>
          </cell>
          <cell r="P12">
            <v>0.99399999999999999</v>
          </cell>
          <cell r="Q12">
            <v>0.99299999999999999</v>
          </cell>
          <cell r="R12">
            <v>0.99199999999999999</v>
          </cell>
          <cell r="S12">
            <v>0.99099999999999999</v>
          </cell>
          <cell r="T12">
            <v>0.99</v>
          </cell>
          <cell r="U12">
            <v>0.98899999999999999</v>
          </cell>
          <cell r="V12">
            <v>0.98799999999999999</v>
          </cell>
          <cell r="W12">
            <v>0.98699999999999999</v>
          </cell>
          <cell r="X12">
            <v>0.98599999999999999</v>
          </cell>
          <cell r="Y12">
            <v>0.98399999999999999</v>
          </cell>
          <cell r="Z12">
            <v>0.98299999999999998</v>
          </cell>
          <cell r="AA12">
            <v>0.98099999999999998</v>
          </cell>
          <cell r="AB12">
            <v>0.98</v>
          </cell>
          <cell r="AC12">
            <v>0.97799999999999998</v>
          </cell>
          <cell r="AD12">
            <v>0.97599999999999998</v>
          </cell>
          <cell r="AE12">
            <v>0.97399999999999998</v>
          </cell>
          <cell r="AF12">
            <v>0.97199999999999998</v>
          </cell>
          <cell r="AG12">
            <v>0.96899999999999997</v>
          </cell>
          <cell r="AH12">
            <v>0.96699999999999997</v>
          </cell>
          <cell r="AI12">
            <v>0.96399999999999997</v>
          </cell>
          <cell r="AJ12">
            <v>0.96099999999999997</v>
          </cell>
          <cell r="AK12">
            <v>0.95799999999999996</v>
          </cell>
          <cell r="AL12">
            <v>0.95499999999999996</v>
          </cell>
          <cell r="AM12">
            <v>0.95199999999999996</v>
          </cell>
          <cell r="AN12">
            <v>0.94799999999999995</v>
          </cell>
          <cell r="AO12">
            <v>0.94399999999999995</v>
          </cell>
          <cell r="AP12">
            <v>0.94</v>
          </cell>
          <cell r="AQ12">
            <v>0.93600000000000005</v>
          </cell>
          <cell r="AR12">
            <v>0.93100000000000005</v>
          </cell>
          <cell r="AS12">
            <v>0.92600000000000005</v>
          </cell>
          <cell r="AT12">
            <v>0.92100000000000004</v>
          </cell>
          <cell r="AU12">
            <v>0.91600000000000004</v>
          </cell>
          <cell r="AV12">
            <v>0.91</v>
          </cell>
          <cell r="AW12">
            <v>0.90400000000000003</v>
          </cell>
          <cell r="AX12">
            <v>0.89700000000000002</v>
          </cell>
          <cell r="AY12">
            <v>0.89</v>
          </cell>
          <cell r="AZ12">
            <v>0.88300000000000001</v>
          </cell>
          <cell r="BA12">
            <v>0.875</v>
          </cell>
          <cell r="BB12">
            <v>0.86599999999999999</v>
          </cell>
          <cell r="BC12">
            <v>0.85799999999999998</v>
          </cell>
          <cell r="BD12">
            <v>0.84799999999999998</v>
          </cell>
          <cell r="BE12">
            <v>0.83899999999999997</v>
          </cell>
          <cell r="BF12">
            <v>0.82799999999999996</v>
          </cell>
          <cell r="BG12">
            <v>0.81699999999999995</v>
          </cell>
          <cell r="BH12">
            <v>0.80500000000000005</v>
          </cell>
          <cell r="BI12">
            <v>0.79300000000000004</v>
          </cell>
          <cell r="BJ12">
            <v>0.78</v>
          </cell>
          <cell r="BK12">
            <v>0.76600000000000001</v>
          </cell>
          <cell r="BL12">
            <v>0.751</v>
          </cell>
          <cell r="BM12">
            <v>0.73599999999999999</v>
          </cell>
          <cell r="BN12">
            <v>0.71899999999999997</v>
          </cell>
          <cell r="BO12">
            <v>0.70199999999999996</v>
          </cell>
          <cell r="BP12">
            <v>0.68400000000000005</v>
          </cell>
          <cell r="BQ12">
            <v>0.66400000000000003</v>
          </cell>
          <cell r="BR12">
            <v>0.64400000000000002</v>
          </cell>
          <cell r="BS12">
            <v>0.622</v>
          </cell>
          <cell r="BT12">
            <v>0.59899999999999998</v>
          </cell>
          <cell r="BU12">
            <v>0.57499999999999996</v>
          </cell>
          <cell r="BV12">
            <v>0.54900000000000004</v>
          </cell>
          <cell r="BW12">
            <v>0.52200000000000002</v>
          </cell>
          <cell r="BX12">
            <v>0.49399999999999999</v>
          </cell>
          <cell r="BY12">
            <v>0.46400000000000002</v>
          </cell>
          <cell r="BZ12">
            <v>0.432</v>
          </cell>
          <cell r="CA12">
            <v>0.39800000000000002</v>
          </cell>
          <cell r="CB12">
            <v>0.36299999999999999</v>
          </cell>
          <cell r="CC12">
            <v>0.32500000000000001</v>
          </cell>
          <cell r="CD12">
            <v>0.28599999999999998</v>
          </cell>
          <cell r="CE12">
            <v>0.24399999999999999</v>
          </cell>
          <cell r="CF12">
            <v>0.2</v>
          </cell>
        </row>
        <row r="13">
          <cell r="B13">
            <v>11</v>
          </cell>
          <cell r="C13">
            <v>90</v>
          </cell>
          <cell r="D13">
            <v>1</v>
          </cell>
          <cell r="E13">
            <v>0.999</v>
          </cell>
          <cell r="F13">
            <v>0.999</v>
          </cell>
          <cell r="G13">
            <v>0.999</v>
          </cell>
          <cell r="H13">
            <v>0.999</v>
          </cell>
          <cell r="I13">
            <v>0.998</v>
          </cell>
          <cell r="J13">
            <v>0.998</v>
          </cell>
          <cell r="K13">
            <v>0.998</v>
          </cell>
          <cell r="L13">
            <v>0.998</v>
          </cell>
          <cell r="M13">
            <v>0.998</v>
          </cell>
          <cell r="N13">
            <v>0.997</v>
          </cell>
          <cell r="O13">
            <v>0.997</v>
          </cell>
          <cell r="P13">
            <v>0.997</v>
          </cell>
          <cell r="Q13">
            <v>0.996</v>
          </cell>
          <cell r="R13">
            <v>0.996</v>
          </cell>
          <cell r="S13">
            <v>0.995</v>
          </cell>
          <cell r="T13">
            <v>0.995</v>
          </cell>
          <cell r="U13">
            <v>0.99399999999999999</v>
          </cell>
          <cell r="V13">
            <v>0.99299999999999999</v>
          </cell>
          <cell r="W13">
            <v>0.99299999999999999</v>
          </cell>
          <cell r="X13">
            <v>0.99199999999999999</v>
          </cell>
          <cell r="Y13">
            <v>0.99099999999999999</v>
          </cell>
          <cell r="Z13">
            <v>0.99</v>
          </cell>
          <cell r="AA13">
            <v>0.98899999999999999</v>
          </cell>
          <cell r="AB13">
            <v>0.98799999999999999</v>
          </cell>
          <cell r="AC13">
            <v>0.98699999999999999</v>
          </cell>
          <cell r="AD13">
            <v>0.98599999999999999</v>
          </cell>
          <cell r="AE13">
            <v>0.98499999999999999</v>
          </cell>
          <cell r="AF13">
            <v>0.98399999999999999</v>
          </cell>
          <cell r="AG13">
            <v>0.98199999999999998</v>
          </cell>
          <cell r="AH13">
            <v>0.98099999999999998</v>
          </cell>
          <cell r="AI13">
            <v>0.97899999999999998</v>
          </cell>
          <cell r="AJ13">
            <v>0.97799999999999998</v>
          </cell>
          <cell r="AK13">
            <v>0.97599999999999998</v>
          </cell>
          <cell r="AL13">
            <v>0.97399999999999998</v>
          </cell>
          <cell r="AM13">
            <v>0.97199999999999998</v>
          </cell>
          <cell r="AN13">
            <v>0.97</v>
          </cell>
          <cell r="AO13">
            <v>0.96799999999999997</v>
          </cell>
          <cell r="AP13">
            <v>0.96599999999999997</v>
          </cell>
          <cell r="AQ13">
            <v>0.96299999999999997</v>
          </cell>
          <cell r="AR13">
            <v>0.96099999999999997</v>
          </cell>
          <cell r="AS13">
            <v>0.95799999999999996</v>
          </cell>
          <cell r="AT13">
            <v>0.95499999999999996</v>
          </cell>
          <cell r="AU13">
            <v>0.95199999999999996</v>
          </cell>
          <cell r="AV13">
            <v>0.94799999999999995</v>
          </cell>
          <cell r="AW13">
            <v>0.94499999999999995</v>
          </cell>
          <cell r="AX13">
            <v>0.94099999999999995</v>
          </cell>
          <cell r="AY13">
            <v>0.93700000000000006</v>
          </cell>
          <cell r="AZ13">
            <v>0.93300000000000005</v>
          </cell>
          <cell r="BA13">
            <v>0.92800000000000005</v>
          </cell>
          <cell r="BB13">
            <v>0.92400000000000004</v>
          </cell>
          <cell r="BC13">
            <v>0.91900000000000004</v>
          </cell>
          <cell r="BD13">
            <v>0.91300000000000003</v>
          </cell>
          <cell r="BE13">
            <v>0.90800000000000003</v>
          </cell>
          <cell r="BF13">
            <v>0.90200000000000002</v>
          </cell>
          <cell r="BG13">
            <v>0.89500000000000002</v>
          </cell>
          <cell r="BH13">
            <v>0.88900000000000001</v>
          </cell>
          <cell r="BI13">
            <v>0.88100000000000001</v>
          </cell>
          <cell r="BJ13">
            <v>0.874</v>
          </cell>
          <cell r="BK13">
            <v>0.86599999999999999</v>
          </cell>
          <cell r="BL13">
            <v>0.85799999999999998</v>
          </cell>
          <cell r="BM13">
            <v>0.84899999999999998</v>
          </cell>
          <cell r="BN13">
            <v>0.83899999999999997</v>
          </cell>
          <cell r="BO13">
            <v>0.82899999999999996</v>
          </cell>
          <cell r="BP13">
            <v>0.81899999999999995</v>
          </cell>
          <cell r="BQ13">
            <v>0.80800000000000005</v>
          </cell>
          <cell r="BR13">
            <v>0.79600000000000004</v>
          </cell>
          <cell r="BS13">
            <v>0.78400000000000003</v>
          </cell>
          <cell r="BT13">
            <v>0.77</v>
          </cell>
          <cell r="BU13">
            <v>0.75700000000000001</v>
          </cell>
          <cell r="BV13">
            <v>0.74199999999999999</v>
          </cell>
          <cell r="BW13">
            <v>0.72699999999999998</v>
          </cell>
          <cell r="BX13">
            <v>0.71</v>
          </cell>
          <cell r="BY13">
            <v>0.69299999999999995</v>
          </cell>
          <cell r="BZ13">
            <v>0.67500000000000004</v>
          </cell>
          <cell r="CA13">
            <v>0.65600000000000003</v>
          </cell>
          <cell r="CB13">
            <v>0.63535589999999997</v>
          </cell>
          <cell r="CC13">
            <v>0.61399999999999999</v>
          </cell>
          <cell r="CD13">
            <v>0.59099999999999997</v>
          </cell>
          <cell r="CE13">
            <v>0.56699999999999995</v>
          </cell>
          <cell r="CF13">
            <v>0.54200000000000004</v>
          </cell>
          <cell r="CG13">
            <v>0.51600000000000001</v>
          </cell>
          <cell r="CH13">
            <v>0.48699999999999999</v>
          </cell>
          <cell r="CI13">
            <v>0.45800000000000002</v>
          </cell>
          <cell r="CJ13">
            <v>0.42699999999999999</v>
          </cell>
          <cell r="CK13">
            <v>0.39400000000000002</v>
          </cell>
          <cell r="CL13">
            <v>0.35899999999999999</v>
          </cell>
          <cell r="CM13">
            <v>0.32200000000000001</v>
          </cell>
          <cell r="CN13">
            <v>0.28399999999999997</v>
          </cell>
          <cell r="CO13">
            <v>0.24299999999999999</v>
          </cell>
          <cell r="CP13">
            <v>0.2</v>
          </cell>
        </row>
        <row r="16">
          <cell r="B16" t="str">
            <v>等級</v>
          </cell>
          <cell r="C16">
            <v>0</v>
          </cell>
          <cell r="D16">
            <v>1</v>
          </cell>
          <cell r="E16">
            <v>0</v>
          </cell>
          <cell r="F16">
            <v>1</v>
          </cell>
          <cell r="G16">
            <v>2</v>
          </cell>
          <cell r="H16">
            <v>3</v>
          </cell>
          <cell r="I16">
            <v>4</v>
          </cell>
          <cell r="J16">
            <v>5</v>
          </cell>
          <cell r="K16">
            <v>6</v>
          </cell>
          <cell r="L16">
            <v>7</v>
          </cell>
          <cell r="M16">
            <v>8</v>
          </cell>
          <cell r="N16">
            <v>9</v>
          </cell>
          <cell r="O16">
            <v>10</v>
          </cell>
          <cell r="P16">
            <v>11</v>
          </cell>
          <cell r="Q16">
            <v>12</v>
          </cell>
          <cell r="R16">
            <v>13</v>
          </cell>
          <cell r="S16">
            <v>14</v>
          </cell>
          <cell r="T16">
            <v>15</v>
          </cell>
          <cell r="U16">
            <v>16</v>
          </cell>
          <cell r="V16">
            <v>17</v>
          </cell>
          <cell r="W16">
            <v>18</v>
          </cell>
          <cell r="X16">
            <v>19</v>
          </cell>
          <cell r="Y16">
            <v>20</v>
          </cell>
          <cell r="Z16">
            <v>21</v>
          </cell>
          <cell r="AA16">
            <v>22</v>
          </cell>
          <cell r="AB16">
            <v>23</v>
          </cell>
          <cell r="AC16">
            <v>24</v>
          </cell>
          <cell r="AD16">
            <v>25</v>
          </cell>
          <cell r="AE16">
            <v>26</v>
          </cell>
          <cell r="AF16">
            <v>27</v>
          </cell>
          <cell r="AG16">
            <v>28</v>
          </cell>
          <cell r="AH16">
            <v>29</v>
          </cell>
          <cell r="AI16">
            <v>30</v>
          </cell>
          <cell r="AJ16">
            <v>31</v>
          </cell>
          <cell r="AK16">
            <v>32</v>
          </cell>
          <cell r="AL16">
            <v>33</v>
          </cell>
          <cell r="AM16">
            <v>34</v>
          </cell>
          <cell r="AN16">
            <v>35</v>
          </cell>
          <cell r="AO16">
            <v>36</v>
          </cell>
          <cell r="AP16">
            <v>37</v>
          </cell>
          <cell r="AQ16">
            <v>38</v>
          </cell>
          <cell r="AR16">
            <v>39</v>
          </cell>
          <cell r="AS16">
            <v>40</v>
          </cell>
          <cell r="AT16">
            <v>41</v>
          </cell>
          <cell r="AU16">
            <v>42</v>
          </cell>
          <cell r="AV16">
            <v>43</v>
          </cell>
          <cell r="AW16">
            <v>44</v>
          </cell>
          <cell r="AX16">
            <v>45</v>
          </cell>
          <cell r="AY16">
            <v>46</v>
          </cell>
          <cell r="AZ16">
            <v>47</v>
          </cell>
          <cell r="BA16">
            <v>48</v>
          </cell>
          <cell r="BB16">
            <v>49</v>
          </cell>
          <cell r="BC16">
            <v>50</v>
          </cell>
          <cell r="BD16">
            <v>51</v>
          </cell>
          <cell r="BE16">
            <v>52</v>
          </cell>
          <cell r="BF16">
            <v>53</v>
          </cell>
          <cell r="BG16">
            <v>54</v>
          </cell>
          <cell r="BH16">
            <v>55</v>
          </cell>
          <cell r="BI16">
            <v>56</v>
          </cell>
          <cell r="BJ16">
            <v>57</v>
          </cell>
          <cell r="BK16">
            <v>58</v>
          </cell>
          <cell r="BL16">
            <v>59</v>
          </cell>
          <cell r="BM16">
            <v>60</v>
          </cell>
          <cell r="BN16">
            <v>61</v>
          </cell>
          <cell r="BO16">
            <v>62</v>
          </cell>
          <cell r="BP16">
            <v>63</v>
          </cell>
          <cell r="BQ16">
            <v>64</v>
          </cell>
          <cell r="BR16">
            <v>65</v>
          </cell>
          <cell r="BS16">
            <v>66</v>
          </cell>
          <cell r="BT16">
            <v>67</v>
          </cell>
          <cell r="BU16">
            <v>68</v>
          </cell>
          <cell r="BV16">
            <v>69</v>
          </cell>
          <cell r="BW16">
            <v>70</v>
          </cell>
        </row>
        <row r="17">
          <cell r="B17">
            <v>1</v>
          </cell>
          <cell r="C17" t="str">
            <v>応急住宅程度</v>
          </cell>
          <cell r="D17">
            <v>1</v>
          </cell>
          <cell r="E17">
            <v>1</v>
          </cell>
          <cell r="F17">
            <v>0.98299999999999998</v>
          </cell>
          <cell r="G17">
            <v>0.96399999999999997</v>
          </cell>
          <cell r="H17">
            <v>0.94299999999999995</v>
          </cell>
          <cell r="I17">
            <v>0.92100000000000004</v>
          </cell>
          <cell r="J17">
            <v>0.89700000000000002</v>
          </cell>
          <cell r="K17">
            <v>0.87</v>
          </cell>
          <cell r="L17">
            <v>0.84199999999999997</v>
          </cell>
          <cell r="M17">
            <v>0.81100000000000005</v>
          </cell>
          <cell r="N17">
            <v>0.77800000000000002</v>
          </cell>
          <cell r="O17">
            <v>0.74199999999999999</v>
          </cell>
          <cell r="P17">
            <v>0.70399999999999996</v>
          </cell>
          <cell r="Q17">
            <v>0.66200000000000003</v>
          </cell>
          <cell r="R17">
            <v>0.61799999999999999</v>
          </cell>
          <cell r="S17">
            <v>0.56999999999999995</v>
          </cell>
          <cell r="T17">
            <v>0.51900000000000002</v>
          </cell>
          <cell r="U17">
            <v>0.46300000000000002</v>
          </cell>
          <cell r="V17">
            <v>0.40400000000000003</v>
          </cell>
          <cell r="W17">
            <v>0.34100000000000003</v>
          </cell>
          <cell r="X17">
            <v>0.27300000000000002</v>
          </cell>
          <cell r="Y17">
            <v>0.2</v>
          </cell>
        </row>
        <row r="18">
          <cell r="B18">
            <v>2</v>
          </cell>
          <cell r="C18" t="str">
            <v>公営住宅程度</v>
          </cell>
          <cell r="D18">
            <v>1</v>
          </cell>
          <cell r="E18">
            <v>1</v>
          </cell>
          <cell r="F18">
            <v>0.995</v>
          </cell>
          <cell r="G18">
            <v>0.98899999999999999</v>
          </cell>
          <cell r="H18">
            <v>0.98299999999999998</v>
          </cell>
          <cell r="I18">
            <v>0.97699999999999998</v>
          </cell>
          <cell r="J18">
            <v>0.96899999999999997</v>
          </cell>
          <cell r="K18">
            <v>0.96199999999999997</v>
          </cell>
          <cell r="L18">
            <v>0.95299999999999996</v>
          </cell>
          <cell r="M18">
            <v>0.94399999999999995</v>
          </cell>
          <cell r="N18">
            <v>0.93500000000000005</v>
          </cell>
          <cell r="O18">
            <v>0.92400000000000004</v>
          </cell>
          <cell r="P18">
            <v>0.91300000000000003</v>
          </cell>
          <cell r="Q18">
            <v>0.9</v>
          </cell>
          <cell r="R18">
            <v>0.88700000000000001</v>
          </cell>
          <cell r="S18">
            <v>0.873</v>
          </cell>
          <cell r="T18">
            <v>0.85799999999999998</v>
          </cell>
          <cell r="U18">
            <v>0.84199999999999997</v>
          </cell>
          <cell r="V18">
            <v>0.82399999999999995</v>
          </cell>
          <cell r="W18">
            <v>0.80500000000000005</v>
          </cell>
          <cell r="X18">
            <v>0.78500000000000003</v>
          </cell>
          <cell r="Y18">
            <v>0.76400000000000001</v>
          </cell>
          <cell r="Z18">
            <v>0.74099999999999999</v>
          </cell>
          <cell r="AA18">
            <v>0.71599999999999997</v>
          </cell>
          <cell r="AB18">
            <v>0.69</v>
          </cell>
          <cell r="AC18">
            <v>0.66200000000000003</v>
          </cell>
          <cell r="AD18">
            <v>0.63200000000000001</v>
          </cell>
          <cell r="AE18">
            <v>0.6</v>
          </cell>
          <cell r="AF18">
            <v>0.56599999999999995</v>
          </cell>
          <cell r="AG18">
            <v>0.53</v>
          </cell>
          <cell r="AH18">
            <v>0.49099999999999999</v>
          </cell>
          <cell r="AI18">
            <v>0.45</v>
          </cell>
          <cell r="AJ18">
            <v>0.40600000000000003</v>
          </cell>
          <cell r="AK18">
            <v>0.35899999999999999</v>
          </cell>
          <cell r="AL18">
            <v>0.309</v>
          </cell>
          <cell r="AM18">
            <v>0.25600000000000001</v>
          </cell>
          <cell r="AN18">
            <v>0.2</v>
          </cell>
        </row>
        <row r="19">
          <cell r="B19">
            <v>3</v>
          </cell>
          <cell r="C19" t="str">
            <v>公庫住宅程度</v>
          </cell>
          <cell r="D19">
            <v>1</v>
          </cell>
          <cell r="E19">
            <v>1</v>
          </cell>
          <cell r="F19">
            <v>0.998</v>
          </cell>
          <cell r="G19">
            <v>0.996</v>
          </cell>
          <cell r="H19">
            <v>0.99299999999999999</v>
          </cell>
          <cell r="I19">
            <v>0.99</v>
          </cell>
          <cell r="J19">
            <v>0.98699999999999999</v>
          </cell>
          <cell r="K19">
            <v>0.98399999999999999</v>
          </cell>
          <cell r="L19">
            <v>0.98099999999999998</v>
          </cell>
          <cell r="M19">
            <v>0.97699999999999998</v>
          </cell>
          <cell r="N19">
            <v>0.97299999999999998</v>
          </cell>
          <cell r="O19">
            <v>0.96899999999999997</v>
          </cell>
          <cell r="P19">
            <v>0.96399999999999997</v>
          </cell>
          <cell r="Q19">
            <v>0.95899999999999996</v>
          </cell>
          <cell r="R19">
            <v>0.95399999999999996</v>
          </cell>
          <cell r="S19">
            <v>0.94799999999999995</v>
          </cell>
          <cell r="T19">
            <v>0.94199999999999995</v>
          </cell>
          <cell r="U19">
            <v>0.93500000000000005</v>
          </cell>
          <cell r="V19">
            <v>0.92800000000000005</v>
          </cell>
          <cell r="W19">
            <v>0.92</v>
          </cell>
          <cell r="X19">
            <v>0.91200000000000003</v>
          </cell>
          <cell r="Y19">
            <v>0.90300000000000002</v>
          </cell>
          <cell r="Z19">
            <v>0.89300000000000002</v>
          </cell>
          <cell r="AA19">
            <v>0.88300000000000001</v>
          </cell>
          <cell r="AB19">
            <v>0.872</v>
          </cell>
          <cell r="AC19">
            <v>0.86099999999999999</v>
          </cell>
          <cell r="AD19">
            <v>0.84899999999999998</v>
          </cell>
          <cell r="AE19">
            <v>0.83499999999999996</v>
          </cell>
          <cell r="AF19">
            <v>0.82099999999999995</v>
          </cell>
          <cell r="AG19">
            <v>0.80600000000000005</v>
          </cell>
          <cell r="AH19">
            <v>0.79100000000000004</v>
          </cell>
          <cell r="AI19">
            <v>0.77400000000000002</v>
          </cell>
          <cell r="AJ19">
            <v>0.75600000000000001</v>
          </cell>
          <cell r="AK19">
            <v>0.73599999999999999</v>
          </cell>
          <cell r="AL19">
            <v>0.71599999999999997</v>
          </cell>
          <cell r="AM19">
            <v>0.69399999999999995</v>
          </cell>
          <cell r="AN19">
            <v>0.67100000000000004</v>
          </cell>
          <cell r="AO19">
            <v>0.64600000000000002</v>
          </cell>
          <cell r="AP19">
            <v>0.62</v>
          </cell>
          <cell r="AQ19">
            <v>0.59199999999999997</v>
          </cell>
          <cell r="AR19">
            <v>0.56299999999999994</v>
          </cell>
          <cell r="AS19">
            <v>0.53100000000000003</v>
          </cell>
          <cell r="AT19">
            <v>0.498</v>
          </cell>
          <cell r="AU19">
            <v>0.46200000000000002</v>
          </cell>
          <cell r="AV19">
            <v>0.42499999999999999</v>
          </cell>
          <cell r="AW19">
            <v>0.38500000000000001</v>
          </cell>
          <cell r="AX19">
            <v>0.34300000000000003</v>
          </cell>
          <cell r="AY19">
            <v>0.29799999999999999</v>
          </cell>
          <cell r="AZ19">
            <v>0.25</v>
          </cell>
          <cell r="BA19">
            <v>0.2</v>
          </cell>
        </row>
        <row r="20">
          <cell r="B20">
            <v>4</v>
          </cell>
          <cell r="C20" t="str">
            <v>上等の一般住宅</v>
          </cell>
          <cell r="D20">
            <v>1</v>
          </cell>
          <cell r="E20">
            <v>1</v>
          </cell>
          <cell r="F20">
            <v>0.999</v>
          </cell>
          <cell r="G20">
            <v>0.998</v>
          </cell>
          <cell r="H20">
            <v>0.997</v>
          </cell>
          <cell r="I20">
            <v>0.995</v>
          </cell>
          <cell r="J20">
            <v>0.99399999999999999</v>
          </cell>
          <cell r="K20">
            <v>0.99299999999999999</v>
          </cell>
          <cell r="L20">
            <v>0.99099999999999999</v>
          </cell>
          <cell r="M20">
            <v>0.98899999999999999</v>
          </cell>
          <cell r="N20">
            <v>0.98699999999999999</v>
          </cell>
          <cell r="O20">
            <v>0.98499999999999999</v>
          </cell>
          <cell r="P20">
            <v>0.98299999999999998</v>
          </cell>
          <cell r="Q20">
            <v>0.98099999999999998</v>
          </cell>
          <cell r="R20">
            <v>0.97799999999999998</v>
          </cell>
          <cell r="S20">
            <v>0.97499999999999998</v>
          </cell>
          <cell r="T20">
            <v>0.97199999999999998</v>
          </cell>
          <cell r="U20">
            <v>0.96899999999999997</v>
          </cell>
          <cell r="V20">
            <v>0.96599999999999997</v>
          </cell>
          <cell r="W20">
            <v>0.96199999999999997</v>
          </cell>
          <cell r="X20">
            <v>0.95799999999999996</v>
          </cell>
          <cell r="Y20">
            <v>0.95399999999999996</v>
          </cell>
          <cell r="Z20">
            <v>0.95</v>
          </cell>
          <cell r="AA20">
            <v>0.94499999999999995</v>
          </cell>
          <cell r="AB20">
            <v>0.94</v>
          </cell>
          <cell r="AC20">
            <v>0.93400000000000005</v>
          </cell>
          <cell r="AD20">
            <v>0.92900000000000005</v>
          </cell>
          <cell r="AE20">
            <v>0.92200000000000004</v>
          </cell>
          <cell r="AF20">
            <v>0.91600000000000004</v>
          </cell>
          <cell r="AG20">
            <v>0.90900000000000003</v>
          </cell>
          <cell r="AH20">
            <v>0.90100000000000002</v>
          </cell>
          <cell r="AI20">
            <v>0.89300000000000002</v>
          </cell>
          <cell r="AJ20">
            <v>0.88500000000000001</v>
          </cell>
          <cell r="AK20">
            <v>0.876</v>
          </cell>
          <cell r="AL20">
            <v>0.86599999999999999</v>
          </cell>
          <cell r="AM20">
            <v>0.85599999999999998</v>
          </cell>
          <cell r="AN20">
            <v>0.84499999999999997</v>
          </cell>
          <cell r="AO20">
            <v>0.83299999999999996</v>
          </cell>
          <cell r="AP20">
            <v>0.82099999999999995</v>
          </cell>
          <cell r="AQ20">
            <v>0.80800000000000005</v>
          </cell>
          <cell r="AR20">
            <v>0.79400000000000004</v>
          </cell>
          <cell r="AS20">
            <v>0.77900000000000003</v>
          </cell>
          <cell r="AT20">
            <v>0.76300000000000001</v>
          </cell>
          <cell r="AU20">
            <v>0.746</v>
          </cell>
          <cell r="AV20">
            <v>0.72899999999999998</v>
          </cell>
          <cell r="AW20">
            <v>0.71</v>
          </cell>
          <cell r="AX20">
            <v>0.69</v>
          </cell>
          <cell r="AY20">
            <v>0.66900000000000004</v>
          </cell>
          <cell r="AZ20">
            <v>0.64600000000000002</v>
          </cell>
          <cell r="BA20">
            <v>0.623</v>
          </cell>
          <cell r="BB20">
            <v>0.59699999999999998</v>
          </cell>
          <cell r="BC20">
            <v>0.57099999999999995</v>
          </cell>
          <cell r="BD20">
            <v>0.54200000000000004</v>
          </cell>
          <cell r="BE20">
            <v>0.51200000000000001</v>
          </cell>
          <cell r="BF20">
            <v>0.48099999999999998</v>
          </cell>
          <cell r="BG20">
            <v>0.44700000000000001</v>
          </cell>
          <cell r="BH20">
            <v>0.41199999999999998</v>
          </cell>
          <cell r="BI20">
            <v>0.374</v>
          </cell>
          <cell r="BJ20">
            <v>0.33400000000000002</v>
          </cell>
          <cell r="BK20">
            <v>0.29199999999999998</v>
          </cell>
          <cell r="BL20">
            <v>0.247</v>
          </cell>
          <cell r="BM20">
            <v>0.2</v>
          </cell>
        </row>
        <row r="21">
          <cell r="B21">
            <v>5</v>
          </cell>
          <cell r="C21" t="str">
            <v>極上等の建築</v>
          </cell>
          <cell r="D21">
            <v>1</v>
          </cell>
          <cell r="E21">
            <v>1</v>
          </cell>
          <cell r="F21">
            <v>0.999</v>
          </cell>
          <cell r="G21">
            <v>0.998</v>
          </cell>
          <cell r="H21">
            <v>0.998</v>
          </cell>
          <cell r="I21">
            <v>0.997</v>
          </cell>
          <cell r="J21">
            <v>0.997</v>
          </cell>
          <cell r="K21">
            <v>0.996</v>
          </cell>
          <cell r="L21">
            <v>0.995</v>
          </cell>
          <cell r="M21">
            <v>0.99399999999999999</v>
          </cell>
          <cell r="N21">
            <v>0.99299999999999999</v>
          </cell>
          <cell r="O21">
            <v>0.99199999999999999</v>
          </cell>
          <cell r="P21">
            <v>0.99099999999999999</v>
          </cell>
          <cell r="Q21">
            <v>0.98899999999999999</v>
          </cell>
          <cell r="R21">
            <v>0.98799999999999999</v>
          </cell>
          <cell r="S21">
            <v>0.98599999999999999</v>
          </cell>
          <cell r="T21">
            <v>0.98499999999999999</v>
          </cell>
          <cell r="U21">
            <v>0.98299999999999998</v>
          </cell>
          <cell r="V21">
            <v>0.98099999999999998</v>
          </cell>
          <cell r="W21">
            <v>0.97899999999999998</v>
          </cell>
          <cell r="X21">
            <v>0.97699999999999998</v>
          </cell>
          <cell r="Y21">
            <v>0.97499999999999998</v>
          </cell>
          <cell r="Z21">
            <v>0.97199999999999998</v>
          </cell>
          <cell r="AA21">
            <v>0.97</v>
          </cell>
          <cell r="AB21">
            <v>0.96699999999999997</v>
          </cell>
          <cell r="AC21">
            <v>0.96399999999999997</v>
          </cell>
          <cell r="AD21">
            <v>0.96099999999999997</v>
          </cell>
          <cell r="AE21">
            <v>0.95699999999999996</v>
          </cell>
          <cell r="AF21">
            <v>0.95399999999999996</v>
          </cell>
          <cell r="AG21">
            <v>0.95</v>
          </cell>
          <cell r="AH21">
            <v>0.94499999999999995</v>
          </cell>
          <cell r="AI21">
            <v>0.94099999999999995</v>
          </cell>
          <cell r="AJ21">
            <v>0.93600000000000005</v>
          </cell>
          <cell r="AK21">
            <v>0.93100000000000005</v>
          </cell>
          <cell r="AL21">
            <v>0.92600000000000005</v>
          </cell>
          <cell r="AM21">
            <v>0.92</v>
          </cell>
          <cell r="AN21">
            <v>0.91400000000000003</v>
          </cell>
          <cell r="AO21">
            <v>0.90800000000000003</v>
          </cell>
          <cell r="AP21">
            <v>0.90100000000000002</v>
          </cell>
          <cell r="AQ21">
            <v>0.89400000000000002</v>
          </cell>
          <cell r="AR21">
            <v>0.88600000000000001</v>
          </cell>
          <cell r="AS21">
            <v>0.878</v>
          </cell>
          <cell r="AT21">
            <v>0.86899999999999999</v>
          </cell>
          <cell r="AU21">
            <v>0.86</v>
          </cell>
          <cell r="AV21">
            <v>0.85</v>
          </cell>
          <cell r="AW21">
            <v>0.84</v>
          </cell>
          <cell r="AX21">
            <v>0.82899999999999996</v>
          </cell>
          <cell r="AY21">
            <v>0.81699999999999995</v>
          </cell>
          <cell r="AZ21">
            <v>0.80500000000000005</v>
          </cell>
          <cell r="BA21">
            <v>0.79200000000000004</v>
          </cell>
          <cell r="BB21">
            <v>0.77800000000000002</v>
          </cell>
          <cell r="BC21">
            <v>0.76300000000000001</v>
          </cell>
          <cell r="BD21">
            <v>0.747</v>
          </cell>
          <cell r="BE21">
            <v>0.73099999999999998</v>
          </cell>
          <cell r="BF21">
            <v>0.71299999999999997</v>
          </cell>
          <cell r="BG21">
            <v>0.69499999999999995</v>
          </cell>
          <cell r="BH21">
            <v>0.67500000000000004</v>
          </cell>
          <cell r="BI21">
            <v>0.65400000000000003</v>
          </cell>
          <cell r="BJ21">
            <v>0.63200000000000001</v>
          </cell>
          <cell r="BK21">
            <v>0.60899999999999999</v>
          </cell>
          <cell r="BL21">
            <v>0.58499999999999996</v>
          </cell>
          <cell r="BM21">
            <v>0.55800000000000005</v>
          </cell>
          <cell r="BN21">
            <v>0.53100000000000003</v>
          </cell>
          <cell r="BO21">
            <v>0.502</v>
          </cell>
          <cell r="BP21">
            <v>0.47099999999999997</v>
          </cell>
          <cell r="BQ21">
            <v>0.438</v>
          </cell>
          <cell r="BR21">
            <v>0.40400000000000003</v>
          </cell>
          <cell r="BS21">
            <v>0.36699999999999999</v>
          </cell>
          <cell r="BT21">
            <v>0.32900000000000001</v>
          </cell>
          <cell r="BU21">
            <v>0.28799999999999998</v>
          </cell>
          <cell r="BV21">
            <v>0.245</v>
          </cell>
          <cell r="BW21">
            <v>0.2</v>
          </cell>
        </row>
      </sheetData>
      <sheetData sheetId="13"/>
      <sheetData sheetId="14"/>
      <sheetData sheetId="15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整メモ"/>
      <sheetName val="機械工事"/>
      <sheetName val="見積り比較表"/>
      <sheetName val="掛け率算定"/>
      <sheetName val="労務単価表"/>
      <sheetName val="人件費"/>
    </sheetNames>
    <sheetDataSet>
      <sheetData sheetId="0" refreshError="1"/>
      <sheetData sheetId="1">
        <row r="2">
          <cell r="B2" t="str">
            <v>複合単価計算書</v>
          </cell>
          <cell r="D2" t="str">
            <v>MF－1</v>
          </cell>
          <cell r="G2" t="str">
            <v>労務単価</v>
          </cell>
          <cell r="H2" t="str">
            <v>1,配管工</v>
          </cell>
          <cell r="I2" t="str">
            <v>2,設備機</v>
          </cell>
          <cell r="J2" t="str">
            <v>3,ﾀﾞｸﾄ工</v>
          </cell>
          <cell r="K2" t="str">
            <v>4,保温工</v>
          </cell>
          <cell r="L2" t="str">
            <v>5,電工</v>
          </cell>
          <cell r="N2" t="str">
            <v>6,普作員</v>
          </cell>
          <cell r="P2" t="str">
            <v>7,特作員</v>
          </cell>
          <cell r="Q2" t="str">
            <v/>
          </cell>
          <cell r="R2" t="str">
            <v/>
          </cell>
          <cell r="S2" t="str">
            <v>採用歩掛</v>
          </cell>
        </row>
        <row r="3">
          <cell r="B3" t="str">
            <v xml:space="preserve"> 工事名</v>
          </cell>
          <cell r="G3" t="str">
            <v>県 単 価</v>
          </cell>
          <cell r="H3">
            <v>14000</v>
          </cell>
          <cell r="I3">
            <v>15100</v>
          </cell>
          <cell r="J3">
            <v>13700</v>
          </cell>
          <cell r="K3">
            <v>13000</v>
          </cell>
          <cell r="L3">
            <v>13400</v>
          </cell>
          <cell r="N3">
            <v>13000</v>
          </cell>
          <cell r="P3">
            <v>17500</v>
          </cell>
          <cell r="Q3" t="str">
            <v/>
          </cell>
          <cell r="R3" t="str">
            <v/>
          </cell>
          <cell r="S3" t="str">
            <v>建築工事積算基準</v>
          </cell>
        </row>
        <row r="4">
          <cell r="C4" t="str">
            <v>寄宮中学校普通教室冷房設置工事（空調）</v>
          </cell>
          <cell r="G4" t="str">
            <v>割 増 率</v>
          </cell>
          <cell r="H4">
            <v>1.1000000000000001</v>
          </cell>
          <cell r="I4">
            <v>1.1000000000000001</v>
          </cell>
          <cell r="J4">
            <v>1.1000000000000001</v>
          </cell>
          <cell r="K4">
            <v>1.1000000000000001</v>
          </cell>
          <cell r="L4">
            <v>1.1000000000000001</v>
          </cell>
          <cell r="N4">
            <v>1.1000000000000001</v>
          </cell>
          <cell r="P4">
            <v>1.1000000000000001</v>
          </cell>
          <cell r="Q4" t="str">
            <v/>
          </cell>
          <cell r="R4" t="str">
            <v/>
          </cell>
          <cell r="S4" t="str">
            <v/>
          </cell>
          <cell r="T4" t="str">
            <v>平成19年版</v>
          </cell>
        </row>
        <row r="5">
          <cell r="G5" t="str">
            <v>割増単価</v>
          </cell>
          <cell r="H5">
            <v>15400.000000000002</v>
          </cell>
          <cell r="I5">
            <v>16610</v>
          </cell>
          <cell r="J5">
            <v>15070.000000000002</v>
          </cell>
          <cell r="K5">
            <v>14300.000000000002</v>
          </cell>
          <cell r="L5">
            <v>14740.000000000002</v>
          </cell>
          <cell r="N5">
            <v>14300.000000000002</v>
          </cell>
          <cell r="P5">
            <v>19250</v>
          </cell>
          <cell r="Q5" t="str">
            <v/>
          </cell>
          <cell r="R5" t="str">
            <v/>
          </cell>
        </row>
        <row r="6">
          <cell r="B6" t="str">
            <v>頁</v>
          </cell>
          <cell r="C6" t="str">
            <v>材 料 品 目</v>
          </cell>
          <cell r="D6" t="str">
            <v xml:space="preserve">        商 社 見 積</v>
          </cell>
          <cell r="G6" t="str">
            <v xml:space="preserve">   材 料 単 価</v>
          </cell>
          <cell r="I6" t="str">
            <v>　　副　　資　　材</v>
          </cell>
          <cell r="L6" t="str">
            <v>工費Ａ</v>
          </cell>
          <cell r="N6" t="str">
            <v>工費Ｂ</v>
          </cell>
          <cell r="P6" t="str">
            <v>はつり</v>
          </cell>
          <cell r="Q6" t="str">
            <v>その他</v>
          </cell>
          <cell r="R6" t="str">
            <v>合</v>
          </cell>
          <cell r="S6" t="str">
            <v xml:space="preserve"> 計</v>
          </cell>
          <cell r="T6" t="str">
            <v xml:space="preserve">  備  考</v>
          </cell>
        </row>
        <row r="7">
          <cell r="C7" t="str">
            <v>名　　称</v>
          </cell>
          <cell r="D7" t="str">
            <v>1,物価資料</v>
          </cell>
          <cell r="E7">
            <v>2</v>
          </cell>
          <cell r="F7">
            <v>3</v>
          </cell>
          <cell r="H7" t="str">
            <v>乗率(b)</v>
          </cell>
          <cell r="I7" t="str">
            <v>継手(c</v>
          </cell>
          <cell r="J7" t="str">
            <v>接合材(d)</v>
          </cell>
          <cell r="K7" t="str">
            <v>支金物(e)</v>
          </cell>
          <cell r="L7" t="str">
            <v>歩掛(f)</v>
          </cell>
          <cell r="N7" t="str">
            <v>歩掛(g)</v>
          </cell>
          <cell r="P7" t="str">
            <v>歩掛(h)</v>
          </cell>
          <cell r="Q7" t="str">
            <v>歩掛(i)</v>
          </cell>
          <cell r="T7" t="str">
            <v>歩掛頁</v>
          </cell>
          <cell r="U7" t="str">
            <v>工種</v>
          </cell>
          <cell r="V7" t="str">
            <v>A</v>
          </cell>
        </row>
        <row r="8">
          <cell r="B8">
            <v>1</v>
          </cell>
          <cell r="C8" t="str">
            <v>規　　格</v>
          </cell>
          <cell r="D8" t="str">
            <v>金額</v>
          </cell>
          <cell r="E8" t="str">
            <v>金額</v>
          </cell>
          <cell r="F8" t="str">
            <v>金額</v>
          </cell>
          <cell r="G8" t="str">
            <v>採用単価</v>
          </cell>
          <cell r="H8" t="str">
            <v>補正単価</v>
          </cell>
          <cell r="I8" t="str">
            <v>金額</v>
          </cell>
          <cell r="J8" t="str">
            <v>金額</v>
          </cell>
          <cell r="K8" t="str">
            <v>金額</v>
          </cell>
          <cell r="L8" t="str">
            <v>金額</v>
          </cell>
          <cell r="N8" t="str">
            <v>金額</v>
          </cell>
          <cell r="P8" t="str">
            <v>金額</v>
          </cell>
          <cell r="Q8" t="str">
            <v>金額</v>
          </cell>
          <cell r="R8" t="str">
            <v>材工計</v>
          </cell>
          <cell r="S8" t="str">
            <v>複合単価</v>
          </cell>
          <cell r="U8" t="str">
            <v xml:space="preserve"> 〃 </v>
          </cell>
          <cell r="V8" t="str">
            <v>B</v>
          </cell>
        </row>
        <row r="9">
          <cell r="A9" t="str">
            <v>-</v>
          </cell>
          <cell r="G9" t="str">
            <v>A</v>
          </cell>
          <cell r="H9" t="str">
            <v>B</v>
          </cell>
          <cell r="I9" t="str">
            <v>C</v>
          </cell>
          <cell r="J9" t="str">
            <v>D</v>
          </cell>
          <cell r="K9" t="str">
            <v>E</v>
          </cell>
          <cell r="L9" t="str">
            <v>F</v>
          </cell>
          <cell r="N9" t="str">
            <v>G</v>
          </cell>
          <cell r="P9" t="str">
            <v>H</v>
          </cell>
          <cell r="Q9" t="str">
            <v>I</v>
          </cell>
        </row>
        <row r="10">
          <cell r="C10" t="str">
            <v>ｶﾞｽﾋｰﾄﾎﾟﾝﾌﾟｴｱｺﾝ</v>
          </cell>
          <cell r="G10" t="str">
            <v>=最小値</v>
          </cell>
          <cell r="H10" t="str">
            <v>=A*b</v>
          </cell>
          <cell r="I10" t="str">
            <v>=A*c</v>
          </cell>
          <cell r="J10" t="str">
            <v>=A*d</v>
          </cell>
          <cell r="K10" t="str">
            <v>=A*e</v>
          </cell>
          <cell r="L10" t="str">
            <v>=(A)*f</v>
          </cell>
          <cell r="N10" t="str">
            <v>=(B)*g</v>
          </cell>
          <cell r="P10" t="str">
            <v>=(労)*h</v>
          </cell>
          <cell r="Q10" t="str">
            <v>=(-)*i</v>
          </cell>
          <cell r="R10" t="str">
            <v>=Σ(B～I)</v>
          </cell>
        </row>
        <row r="11">
          <cell r="C11" t="str">
            <v>GHP-1</v>
          </cell>
          <cell r="H11">
            <v>1</v>
          </cell>
          <cell r="L11">
            <v>6.72</v>
          </cell>
          <cell r="M11" t="str">
            <v>←5.6*1.2</v>
          </cell>
          <cell r="Q11">
            <v>0.1</v>
          </cell>
          <cell r="T11" t="str">
            <v>P-396</v>
          </cell>
          <cell r="V11">
            <v>2</v>
          </cell>
        </row>
        <row r="12">
          <cell r="A12">
            <v>1</v>
          </cell>
          <cell r="B12" t="str">
            <v>1-1</v>
          </cell>
          <cell r="C12" t="str">
            <v>室外機56kw</v>
          </cell>
          <cell r="D12" t="str">
            <v>見積り比較表参照</v>
          </cell>
          <cell r="G12">
            <v>2808520</v>
          </cell>
          <cell r="H12">
            <v>2808520</v>
          </cell>
          <cell r="I12" t="str">
            <v/>
          </cell>
          <cell r="J12" t="str">
            <v/>
          </cell>
          <cell r="K12" t="str">
            <v/>
          </cell>
          <cell r="L12">
            <v>111619</v>
          </cell>
          <cell r="P12" t="str">
            <v/>
          </cell>
          <cell r="Q12">
            <v>11161</v>
          </cell>
          <cell r="R12">
            <v>2931300</v>
          </cell>
          <cell r="S12">
            <v>2930000</v>
          </cell>
        </row>
        <row r="13">
          <cell r="C13" t="str">
            <v>GHP-1-1</v>
          </cell>
          <cell r="H13">
            <v>1</v>
          </cell>
          <cell r="L13">
            <v>0.81</v>
          </cell>
          <cell r="Q13">
            <v>0.1</v>
          </cell>
          <cell r="T13" t="str">
            <v>P-396</v>
          </cell>
          <cell r="V13">
            <v>2</v>
          </cell>
        </row>
        <row r="14">
          <cell r="A14">
            <v>2</v>
          </cell>
          <cell r="B14" t="str">
            <v>1-2</v>
          </cell>
          <cell r="C14" t="str">
            <v>室内機9kw</v>
          </cell>
          <cell r="D14" t="str">
            <v>見積り比較表参照</v>
          </cell>
          <cell r="G14">
            <v>266760</v>
          </cell>
          <cell r="H14">
            <v>266760</v>
          </cell>
          <cell r="I14" t="str">
            <v/>
          </cell>
          <cell r="J14" t="str">
            <v/>
          </cell>
          <cell r="K14" t="str">
            <v/>
          </cell>
          <cell r="L14">
            <v>13454</v>
          </cell>
          <cell r="P14" t="str">
            <v/>
          </cell>
          <cell r="Q14">
            <v>1345</v>
          </cell>
          <cell r="R14">
            <v>281559</v>
          </cell>
          <cell r="S14">
            <v>282000</v>
          </cell>
        </row>
        <row r="15">
          <cell r="C15" t="str">
            <v>GHP-2</v>
          </cell>
          <cell r="H15">
            <v>1</v>
          </cell>
          <cell r="L15">
            <v>6.72</v>
          </cell>
          <cell r="M15" t="str">
            <v>←5.6*1.2</v>
          </cell>
          <cell r="Q15">
            <v>0.1</v>
          </cell>
          <cell r="T15" t="str">
            <v>P-396</v>
          </cell>
          <cell r="V15">
            <v>2</v>
          </cell>
        </row>
        <row r="16">
          <cell r="A16">
            <v>3</v>
          </cell>
          <cell r="B16" t="str">
            <v>1-3</v>
          </cell>
          <cell r="C16" t="str">
            <v>室外機56kw</v>
          </cell>
          <cell r="D16" t="str">
            <v>見積り比較表参照</v>
          </cell>
          <cell r="G16">
            <v>2808520</v>
          </cell>
          <cell r="H16">
            <v>2808520</v>
          </cell>
          <cell r="I16" t="str">
            <v/>
          </cell>
          <cell r="J16" t="str">
            <v/>
          </cell>
          <cell r="K16" t="str">
            <v/>
          </cell>
          <cell r="L16">
            <v>111619</v>
          </cell>
          <cell r="P16" t="str">
            <v/>
          </cell>
          <cell r="Q16">
            <v>11161</v>
          </cell>
          <cell r="R16">
            <v>2931300</v>
          </cell>
          <cell r="S16">
            <v>2930000</v>
          </cell>
        </row>
        <row r="17">
          <cell r="C17" t="str">
            <v>GHP-2-1</v>
          </cell>
          <cell r="H17">
            <v>1</v>
          </cell>
          <cell r="L17">
            <v>0.53</v>
          </cell>
          <cell r="Q17">
            <v>0.1</v>
          </cell>
          <cell r="T17" t="str">
            <v>P-396</v>
          </cell>
          <cell r="V17">
            <v>2</v>
          </cell>
        </row>
        <row r="18">
          <cell r="A18">
            <v>4</v>
          </cell>
          <cell r="B18" t="str">
            <v>1-4</v>
          </cell>
          <cell r="C18" t="str">
            <v>室内機7.1kw</v>
          </cell>
          <cell r="D18" t="str">
            <v>見積り比較表参照</v>
          </cell>
          <cell r="G18">
            <v>241280</v>
          </cell>
          <cell r="H18">
            <v>241280</v>
          </cell>
          <cell r="I18" t="str">
            <v/>
          </cell>
          <cell r="J18" t="str">
            <v/>
          </cell>
          <cell r="K18" t="str">
            <v/>
          </cell>
          <cell r="L18">
            <v>8803</v>
          </cell>
          <cell r="P18" t="str">
            <v/>
          </cell>
          <cell r="Q18">
            <v>880</v>
          </cell>
          <cell r="R18">
            <v>250963</v>
          </cell>
          <cell r="S18">
            <v>251000</v>
          </cell>
        </row>
        <row r="19">
          <cell r="C19" t="str">
            <v>GHP-2-2</v>
          </cell>
          <cell r="H19">
            <v>1</v>
          </cell>
          <cell r="L19">
            <v>0.81</v>
          </cell>
          <cell r="Q19">
            <v>0.1</v>
          </cell>
          <cell r="T19" t="str">
            <v>P-396</v>
          </cell>
          <cell r="V19">
            <v>2</v>
          </cell>
        </row>
        <row r="20">
          <cell r="A20">
            <v>5</v>
          </cell>
          <cell r="B20" t="str">
            <v>1-5</v>
          </cell>
          <cell r="C20" t="str">
            <v>室内機9kw</v>
          </cell>
          <cell r="D20" t="str">
            <v>見積り比較表参照</v>
          </cell>
          <cell r="G20">
            <v>266760</v>
          </cell>
          <cell r="H20">
            <v>266760</v>
          </cell>
          <cell r="I20" t="str">
            <v/>
          </cell>
          <cell r="J20" t="str">
            <v/>
          </cell>
          <cell r="K20" t="str">
            <v/>
          </cell>
          <cell r="L20">
            <v>13454</v>
          </cell>
          <cell r="P20" t="str">
            <v/>
          </cell>
          <cell r="Q20">
            <v>1345</v>
          </cell>
          <cell r="R20">
            <v>281559</v>
          </cell>
          <cell r="S20">
            <v>282000</v>
          </cell>
        </row>
        <row r="21">
          <cell r="C21" t="str">
            <v>GHP-3</v>
          </cell>
          <cell r="H21">
            <v>1</v>
          </cell>
          <cell r="L21">
            <v>6.72</v>
          </cell>
          <cell r="M21" t="str">
            <v>←5.6*1.2</v>
          </cell>
          <cell r="Q21">
            <v>0.1</v>
          </cell>
          <cell r="T21" t="str">
            <v>P-396</v>
          </cell>
          <cell r="V21">
            <v>2</v>
          </cell>
        </row>
        <row r="22">
          <cell r="A22">
            <v>6</v>
          </cell>
          <cell r="B22" t="str">
            <v>1-6</v>
          </cell>
          <cell r="C22" t="str">
            <v>室外機71kw</v>
          </cell>
          <cell r="D22" t="str">
            <v>見積り比較表参照</v>
          </cell>
          <cell r="G22">
            <v>3198520</v>
          </cell>
          <cell r="H22">
            <v>3198520</v>
          </cell>
          <cell r="I22" t="str">
            <v/>
          </cell>
          <cell r="J22" t="str">
            <v/>
          </cell>
          <cell r="K22" t="str">
            <v/>
          </cell>
          <cell r="L22">
            <v>111619</v>
          </cell>
          <cell r="P22" t="str">
            <v/>
          </cell>
          <cell r="Q22">
            <v>11161</v>
          </cell>
          <cell r="R22">
            <v>3321300</v>
          </cell>
          <cell r="S22">
            <v>3320000</v>
          </cell>
        </row>
        <row r="23">
          <cell r="C23" t="str">
            <v>GHP-3-1</v>
          </cell>
          <cell r="H23">
            <v>1</v>
          </cell>
          <cell r="L23">
            <v>0.81</v>
          </cell>
          <cell r="Q23">
            <v>0.1</v>
          </cell>
          <cell r="T23" t="str">
            <v>P-396</v>
          </cell>
          <cell r="V23">
            <v>2</v>
          </cell>
        </row>
        <row r="24">
          <cell r="A24">
            <v>7</v>
          </cell>
          <cell r="B24" t="str">
            <v>1-7</v>
          </cell>
          <cell r="C24" t="str">
            <v>室内機9kw</v>
          </cell>
          <cell r="D24" t="str">
            <v>見積り比較表参照</v>
          </cell>
          <cell r="G24">
            <v>266760</v>
          </cell>
          <cell r="H24">
            <v>266760</v>
          </cell>
          <cell r="I24" t="str">
            <v/>
          </cell>
          <cell r="J24" t="str">
            <v/>
          </cell>
          <cell r="K24" t="str">
            <v/>
          </cell>
          <cell r="L24">
            <v>13454</v>
          </cell>
          <cell r="P24" t="str">
            <v/>
          </cell>
          <cell r="Q24">
            <v>1345</v>
          </cell>
          <cell r="R24">
            <v>281559</v>
          </cell>
          <cell r="S24">
            <v>282000</v>
          </cell>
        </row>
        <row r="25">
          <cell r="C25" t="str">
            <v>GHP-3-2</v>
          </cell>
          <cell r="H25">
            <v>1</v>
          </cell>
          <cell r="L25">
            <v>0.81</v>
          </cell>
          <cell r="Q25">
            <v>0.1</v>
          </cell>
          <cell r="T25" t="str">
            <v>P-396</v>
          </cell>
          <cell r="V25">
            <v>2</v>
          </cell>
        </row>
        <row r="26">
          <cell r="A26">
            <v>8</v>
          </cell>
          <cell r="B26" t="str">
            <v>1-8</v>
          </cell>
          <cell r="C26" t="str">
            <v>室内機9kw</v>
          </cell>
          <cell r="D26" t="str">
            <v>見積り比較表参照</v>
          </cell>
          <cell r="G26">
            <v>266760</v>
          </cell>
          <cell r="H26">
            <v>266760</v>
          </cell>
          <cell r="I26" t="str">
            <v/>
          </cell>
          <cell r="J26" t="str">
            <v/>
          </cell>
          <cell r="K26" t="str">
            <v/>
          </cell>
          <cell r="L26">
            <v>13454</v>
          </cell>
          <cell r="P26" t="str">
            <v/>
          </cell>
          <cell r="Q26">
            <v>1345</v>
          </cell>
          <cell r="R26">
            <v>281559</v>
          </cell>
          <cell r="S26">
            <v>282000</v>
          </cell>
        </row>
        <row r="27">
          <cell r="C27" t="str">
            <v>GHP-4</v>
          </cell>
          <cell r="H27">
            <v>1</v>
          </cell>
          <cell r="L27">
            <v>4.2</v>
          </cell>
          <cell r="M27" t="str">
            <v>←3.5*1.2</v>
          </cell>
          <cell r="Q27">
            <v>0.1</v>
          </cell>
          <cell r="T27" t="str">
            <v>P-396</v>
          </cell>
          <cell r="V27">
            <v>2</v>
          </cell>
        </row>
        <row r="28">
          <cell r="A28">
            <v>9</v>
          </cell>
          <cell r="B28" t="str">
            <v>1-9</v>
          </cell>
          <cell r="C28" t="str">
            <v>室外機35.5kw</v>
          </cell>
          <cell r="D28" t="str">
            <v>見積り比較表参照</v>
          </cell>
          <cell r="G28">
            <v>2137200</v>
          </cell>
          <cell r="H28">
            <v>2137200</v>
          </cell>
          <cell r="I28" t="str">
            <v/>
          </cell>
          <cell r="J28" t="str">
            <v/>
          </cell>
          <cell r="K28" t="str">
            <v/>
          </cell>
          <cell r="L28">
            <v>69762</v>
          </cell>
          <cell r="P28" t="str">
            <v/>
          </cell>
          <cell r="Q28">
            <v>6976</v>
          </cell>
          <cell r="R28">
            <v>2213938</v>
          </cell>
          <cell r="S28">
            <v>2210000</v>
          </cell>
        </row>
        <row r="29">
          <cell r="C29" t="str">
            <v>GHP-4-1</v>
          </cell>
          <cell r="H29">
            <v>1</v>
          </cell>
          <cell r="L29">
            <v>0.63</v>
          </cell>
          <cell r="Q29">
            <v>0.1</v>
          </cell>
          <cell r="T29" t="str">
            <v>P-396</v>
          </cell>
          <cell r="V29">
            <v>2</v>
          </cell>
        </row>
        <row r="30">
          <cell r="A30">
            <v>10</v>
          </cell>
          <cell r="B30" t="str">
            <v>1-10</v>
          </cell>
          <cell r="C30" t="str">
            <v>室内機8kw</v>
          </cell>
          <cell r="D30" t="str">
            <v>見積り比較表参照</v>
          </cell>
          <cell r="G30">
            <v>254800</v>
          </cell>
          <cell r="H30">
            <v>254800</v>
          </cell>
          <cell r="I30" t="str">
            <v/>
          </cell>
          <cell r="J30" t="str">
            <v/>
          </cell>
          <cell r="K30" t="str">
            <v/>
          </cell>
          <cell r="L30">
            <v>10464</v>
          </cell>
          <cell r="P30" t="str">
            <v/>
          </cell>
          <cell r="Q30">
            <v>1046</v>
          </cell>
          <cell r="R30">
            <v>266310</v>
          </cell>
          <cell r="S30">
            <v>266000</v>
          </cell>
        </row>
        <row r="31">
          <cell r="C31" t="str">
            <v>集中ｺﾝﾄﾛｰﾗｰ</v>
          </cell>
          <cell r="H31">
            <v>1</v>
          </cell>
          <cell r="J31">
            <v>0.02</v>
          </cell>
          <cell r="K31" t="str">
            <v>←雑材料</v>
          </cell>
          <cell r="L31">
            <v>0.4</v>
          </cell>
          <cell r="M31" t="str">
            <v>←ﾘﾓｺﾝﾘﾚｰ6A*4</v>
          </cell>
          <cell r="Q31">
            <v>0.12</v>
          </cell>
          <cell r="T31" t="str">
            <v>P-165</v>
          </cell>
          <cell r="V31">
            <v>5</v>
          </cell>
        </row>
        <row r="32">
          <cell r="A32">
            <v>11</v>
          </cell>
          <cell r="B32" t="str">
            <v>1-11</v>
          </cell>
          <cell r="C32" t="str">
            <v>室内機64台制御</v>
          </cell>
          <cell r="D32" t="str">
            <v>見積り比較表参照</v>
          </cell>
          <cell r="G32">
            <v>41600</v>
          </cell>
          <cell r="H32">
            <v>41600</v>
          </cell>
          <cell r="I32" t="str">
            <v/>
          </cell>
          <cell r="J32">
            <v>832</v>
          </cell>
          <cell r="L32">
            <v>5896</v>
          </cell>
          <cell r="P32" t="str">
            <v/>
          </cell>
          <cell r="Q32">
            <v>707</v>
          </cell>
          <cell r="R32">
            <v>49035</v>
          </cell>
          <cell r="S32">
            <v>49000</v>
          </cell>
        </row>
        <row r="33">
          <cell r="C33" t="str">
            <v>ON･OFF集中ｺﾝﾄﾛｰﾗｰ</v>
          </cell>
          <cell r="H33">
            <v>1</v>
          </cell>
          <cell r="J33">
            <v>0.02</v>
          </cell>
          <cell r="K33" t="str">
            <v>←雑材料</v>
          </cell>
          <cell r="L33">
            <v>0.4</v>
          </cell>
          <cell r="M33" t="str">
            <v>←ﾘﾓｺﾝﾘﾚｰ6A*4</v>
          </cell>
          <cell r="Q33">
            <v>0.12</v>
          </cell>
          <cell r="T33" t="str">
            <v>P-165</v>
          </cell>
          <cell r="V33">
            <v>5</v>
          </cell>
        </row>
        <row r="34">
          <cell r="A34">
            <v>12</v>
          </cell>
          <cell r="B34" t="str">
            <v>1-12</v>
          </cell>
          <cell r="C34" t="str">
            <v>室内機16ｸﾞﾙｰﾌﾟ制御</v>
          </cell>
          <cell r="D34" t="str">
            <v>見積り比較表参照</v>
          </cell>
          <cell r="G34">
            <v>26000</v>
          </cell>
          <cell r="H34">
            <v>26000</v>
          </cell>
          <cell r="I34" t="str">
            <v/>
          </cell>
          <cell r="J34">
            <v>520</v>
          </cell>
          <cell r="L34">
            <v>5896</v>
          </cell>
          <cell r="P34" t="str">
            <v/>
          </cell>
          <cell r="Q34">
            <v>707</v>
          </cell>
          <cell r="R34">
            <v>33123</v>
          </cell>
          <cell r="S34">
            <v>33100</v>
          </cell>
        </row>
        <row r="35">
          <cell r="C35" t="str">
            <v>個別ﾜｲﾔｰﾄﾞﾘﾓｺﾝ</v>
          </cell>
          <cell r="H35">
            <v>1</v>
          </cell>
          <cell r="J35">
            <v>0.02</v>
          </cell>
          <cell r="K35" t="str">
            <v>←雑材料</v>
          </cell>
          <cell r="L35">
            <v>5.3999999999999999E-2</v>
          </cell>
          <cell r="M35" t="str">
            <v>←ﾀﾝﾌﾟﾗｽｲｯﾁ</v>
          </cell>
          <cell r="Q35">
            <v>0.12</v>
          </cell>
          <cell r="T35" t="str">
            <v>P-161</v>
          </cell>
          <cell r="V35">
            <v>5</v>
          </cell>
        </row>
        <row r="36">
          <cell r="A36">
            <v>13</v>
          </cell>
          <cell r="B36" t="str">
            <v>1-13</v>
          </cell>
          <cell r="D36" t="str">
            <v>見積り比較表参照</v>
          </cell>
          <cell r="G36">
            <v>10400</v>
          </cell>
          <cell r="H36">
            <v>10400</v>
          </cell>
          <cell r="I36" t="str">
            <v/>
          </cell>
          <cell r="J36">
            <v>208</v>
          </cell>
          <cell r="L36">
            <v>795</v>
          </cell>
          <cell r="P36" t="str">
            <v/>
          </cell>
          <cell r="Q36">
            <v>95</v>
          </cell>
          <cell r="R36">
            <v>11498</v>
          </cell>
          <cell r="S36">
            <v>11500</v>
          </cell>
        </row>
        <row r="37">
          <cell r="C37" t="str">
            <v>窓アルミ板取付</v>
          </cell>
          <cell r="H37">
            <v>1</v>
          </cell>
        </row>
        <row r="38">
          <cell r="A38">
            <v>14</v>
          </cell>
          <cell r="B38" t="str">
            <v>1-14</v>
          </cell>
          <cell r="C38" t="str">
            <v>920×850</v>
          </cell>
          <cell r="D38" t="str">
            <v>見積り比較表参照</v>
          </cell>
          <cell r="G38">
            <v>35100</v>
          </cell>
          <cell r="H38">
            <v>35100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P38" t="str">
            <v/>
          </cell>
          <cell r="Q38" t="str">
            <v/>
          </cell>
          <cell r="R38">
            <v>35100</v>
          </cell>
          <cell r="S38">
            <v>35100</v>
          </cell>
        </row>
        <row r="39">
          <cell r="C39" t="str">
            <v>ｾﾊﾟﾚｰﾄｴｱｺﾝ</v>
          </cell>
          <cell r="H39">
            <v>1</v>
          </cell>
          <cell r="L39">
            <v>2.0499999999999998</v>
          </cell>
          <cell r="M39" t="str">
            <v>←0.81+1.24</v>
          </cell>
          <cell r="Q39">
            <v>0.1</v>
          </cell>
          <cell r="T39" t="str">
            <v>P-396</v>
          </cell>
          <cell r="V39">
            <v>2</v>
          </cell>
        </row>
        <row r="40">
          <cell r="A40">
            <v>15</v>
          </cell>
          <cell r="B40" t="str">
            <v>1-15</v>
          </cell>
          <cell r="C40" t="str">
            <v>AC-1;11.2kw</v>
          </cell>
          <cell r="D40" t="str">
            <v>見積り比較表参照</v>
          </cell>
          <cell r="G40">
            <v>498680</v>
          </cell>
          <cell r="H40">
            <v>498680</v>
          </cell>
          <cell r="I40" t="str">
            <v/>
          </cell>
          <cell r="J40" t="str">
            <v/>
          </cell>
          <cell r="K40" t="str">
            <v/>
          </cell>
          <cell r="L40">
            <v>34050</v>
          </cell>
          <cell r="P40" t="str">
            <v/>
          </cell>
          <cell r="Q40">
            <v>3405</v>
          </cell>
          <cell r="R40">
            <v>536135</v>
          </cell>
          <cell r="S40">
            <v>536000</v>
          </cell>
        </row>
        <row r="41">
          <cell r="C41" t="str">
            <v>ｱｸﾘﾙ板貼り</v>
          </cell>
          <cell r="D41" t="str">
            <v>該当なし</v>
          </cell>
          <cell r="E41" t="str">
            <v>P.459</v>
          </cell>
          <cell r="H41">
            <v>1</v>
          </cell>
        </row>
        <row r="42">
          <cell r="A42">
            <v>16</v>
          </cell>
          <cell r="B42" t="str">
            <v>1-16</v>
          </cell>
          <cell r="C42" t="str">
            <v>透明5t,ｍ2当り</v>
          </cell>
          <cell r="D42">
            <v>10900</v>
          </cell>
          <cell r="E42">
            <v>4905</v>
          </cell>
          <cell r="G42">
            <v>4905</v>
          </cell>
          <cell r="H42">
            <v>4905</v>
          </cell>
          <cell r="P42" t="str">
            <v/>
          </cell>
          <cell r="Q42" t="str">
            <v/>
          </cell>
          <cell r="R42">
            <v>4905</v>
          </cell>
          <cell r="S42">
            <v>4910</v>
          </cell>
        </row>
        <row r="45">
          <cell r="B45" t="str">
            <v>複合単価計算書</v>
          </cell>
          <cell r="D45" t="str">
            <v>MF－2</v>
          </cell>
          <cell r="G45" t="str">
            <v>労務単価</v>
          </cell>
          <cell r="H45" t="str">
            <v>1,配管工</v>
          </cell>
          <cell r="I45" t="str">
            <v>2,設備機</v>
          </cell>
          <cell r="J45" t="str">
            <v>3,ﾀﾞｸﾄ工</v>
          </cell>
          <cell r="K45" t="str">
            <v>4,保温工</v>
          </cell>
          <cell r="L45" t="str">
            <v>5,電工</v>
          </cell>
          <cell r="N45" t="str">
            <v>6,普作員</v>
          </cell>
          <cell r="P45" t="str">
            <v>7,特作員</v>
          </cell>
          <cell r="Q45" t="str">
            <v/>
          </cell>
          <cell r="R45" t="str">
            <v/>
          </cell>
          <cell r="S45" t="str">
            <v>採用歩掛</v>
          </cell>
        </row>
        <row r="46">
          <cell r="B46" t="str">
            <v xml:space="preserve"> 工事名</v>
          </cell>
          <cell r="G46" t="str">
            <v>県 単 価</v>
          </cell>
          <cell r="H46">
            <v>14000</v>
          </cell>
          <cell r="I46">
            <v>15100</v>
          </cell>
          <cell r="J46">
            <v>13700</v>
          </cell>
          <cell r="K46">
            <v>13000</v>
          </cell>
          <cell r="L46">
            <v>13400</v>
          </cell>
          <cell r="N46">
            <v>13000</v>
          </cell>
          <cell r="P46">
            <v>17500</v>
          </cell>
          <cell r="Q46" t="str">
            <v/>
          </cell>
          <cell r="R46" t="str">
            <v/>
          </cell>
          <cell r="S46" t="str">
            <v>建築工事積算基準</v>
          </cell>
        </row>
        <row r="47">
          <cell r="C47" t="str">
            <v>寄宮中学校普通教室冷房設置工事（空調）</v>
          </cell>
          <cell r="G47" t="str">
            <v>割 増 率</v>
          </cell>
          <cell r="H47">
            <v>1.1000000000000001</v>
          </cell>
          <cell r="I47">
            <v>1.1000000000000001</v>
          </cell>
          <cell r="J47">
            <v>1.1000000000000001</v>
          </cell>
          <cell r="K47">
            <v>1.1000000000000001</v>
          </cell>
          <cell r="L47">
            <v>1.1000000000000001</v>
          </cell>
          <cell r="N47">
            <v>1.1000000000000001</v>
          </cell>
          <cell r="P47">
            <v>1.1000000000000001</v>
          </cell>
          <cell r="Q47" t="str">
            <v/>
          </cell>
          <cell r="R47" t="str">
            <v/>
          </cell>
          <cell r="S47" t="str">
            <v/>
          </cell>
          <cell r="T47" t="str">
            <v>平成19年版</v>
          </cell>
        </row>
        <row r="48">
          <cell r="G48" t="str">
            <v>割増単価</v>
          </cell>
          <cell r="H48">
            <v>15400.000000000002</v>
          </cell>
          <cell r="I48">
            <v>16610</v>
          </cell>
          <cell r="J48">
            <v>15070.000000000002</v>
          </cell>
          <cell r="K48">
            <v>14300.000000000002</v>
          </cell>
          <cell r="L48">
            <v>14740.000000000002</v>
          </cell>
          <cell r="N48">
            <v>14300.000000000002</v>
          </cell>
          <cell r="P48">
            <v>19250</v>
          </cell>
          <cell r="Q48" t="str">
            <v/>
          </cell>
          <cell r="R48" t="str">
            <v/>
          </cell>
        </row>
        <row r="49">
          <cell r="B49" t="str">
            <v>頁</v>
          </cell>
          <cell r="C49" t="str">
            <v>材 料 品 目</v>
          </cell>
          <cell r="D49" t="str">
            <v xml:space="preserve">        商 社 見 積</v>
          </cell>
          <cell r="G49" t="str">
            <v xml:space="preserve">   材 料 単 価</v>
          </cell>
          <cell r="I49" t="str">
            <v>　　副　　資　　材</v>
          </cell>
          <cell r="L49" t="str">
            <v>工費Ａ</v>
          </cell>
          <cell r="N49" t="str">
            <v>工費Ｂ</v>
          </cell>
          <cell r="P49" t="str">
            <v>はつり</v>
          </cell>
          <cell r="Q49" t="str">
            <v>その他</v>
          </cell>
          <cell r="R49" t="str">
            <v>合</v>
          </cell>
          <cell r="S49" t="str">
            <v xml:space="preserve"> 計</v>
          </cell>
          <cell r="T49" t="str">
            <v xml:space="preserve">  備  考</v>
          </cell>
        </row>
        <row r="50">
          <cell r="C50" t="str">
            <v>名　　称</v>
          </cell>
          <cell r="D50" t="str">
            <v>1,物価資料</v>
          </cell>
          <cell r="E50">
            <v>2</v>
          </cell>
          <cell r="F50">
            <v>3</v>
          </cell>
          <cell r="H50" t="str">
            <v>乗率(b)</v>
          </cell>
          <cell r="I50" t="str">
            <v>継手(c</v>
          </cell>
          <cell r="J50" t="str">
            <v>接合材(d)</v>
          </cell>
          <cell r="K50" t="str">
            <v>支金物(e)</v>
          </cell>
          <cell r="L50" t="str">
            <v>歩掛(f)</v>
          </cell>
          <cell r="N50" t="str">
            <v>歩掛(g)</v>
          </cell>
          <cell r="P50" t="str">
            <v>歩掛(h)</v>
          </cell>
          <cell r="Q50" t="str">
            <v>歩掛(i)</v>
          </cell>
          <cell r="T50" t="str">
            <v>歩掛頁</v>
          </cell>
          <cell r="U50" t="str">
            <v>工種</v>
          </cell>
          <cell r="V50" t="str">
            <v>A</v>
          </cell>
        </row>
        <row r="51">
          <cell r="B51">
            <v>2</v>
          </cell>
          <cell r="C51" t="str">
            <v>規　　格</v>
          </cell>
          <cell r="D51" t="str">
            <v>金額</v>
          </cell>
          <cell r="E51" t="str">
            <v>金額</v>
          </cell>
          <cell r="F51" t="str">
            <v>金額</v>
          </cell>
          <cell r="G51" t="str">
            <v>採用単価</v>
          </cell>
          <cell r="H51" t="str">
            <v>補正単価</v>
          </cell>
          <cell r="I51" t="str">
            <v>金額</v>
          </cell>
          <cell r="J51" t="str">
            <v>金額</v>
          </cell>
          <cell r="K51" t="str">
            <v>金額</v>
          </cell>
          <cell r="L51" t="str">
            <v>金額</v>
          </cell>
          <cell r="N51" t="str">
            <v>金額</v>
          </cell>
          <cell r="P51" t="str">
            <v>金額</v>
          </cell>
          <cell r="Q51" t="str">
            <v>金額</v>
          </cell>
          <cell r="R51" t="str">
            <v>材工計</v>
          </cell>
          <cell r="S51" t="str">
            <v>複合単価</v>
          </cell>
          <cell r="U51" t="str">
            <v xml:space="preserve"> 〃 </v>
          </cell>
          <cell r="V51" t="str">
            <v>B</v>
          </cell>
        </row>
        <row r="52">
          <cell r="D52" t="str">
            <v>積算資料</v>
          </cell>
          <cell r="E52" t="str">
            <v>建設物価</v>
          </cell>
          <cell r="G52" t="str">
            <v>A</v>
          </cell>
          <cell r="H52" t="str">
            <v>B</v>
          </cell>
          <cell r="I52" t="str">
            <v>C</v>
          </cell>
          <cell r="J52" t="str">
            <v>D</v>
          </cell>
          <cell r="K52" t="str">
            <v>E</v>
          </cell>
          <cell r="L52" t="str">
            <v>F</v>
          </cell>
          <cell r="N52" t="str">
            <v>G</v>
          </cell>
          <cell r="P52" t="str">
            <v>H</v>
          </cell>
          <cell r="Q52" t="str">
            <v>I</v>
          </cell>
        </row>
        <row r="53">
          <cell r="D53" t="str">
            <v>07’8月号</v>
          </cell>
          <cell r="E53" t="str">
            <v>07’8月号</v>
          </cell>
          <cell r="G53" t="str">
            <v>=最小値</v>
          </cell>
          <cell r="H53" t="str">
            <v>=A*b</v>
          </cell>
          <cell r="I53" t="str">
            <v>=A*c</v>
          </cell>
          <cell r="J53" t="str">
            <v>=A*d</v>
          </cell>
          <cell r="K53" t="str">
            <v>=A*e</v>
          </cell>
          <cell r="L53" t="str">
            <v>=(A)*f</v>
          </cell>
          <cell r="N53" t="str">
            <v>=(B)*g</v>
          </cell>
          <cell r="P53" t="str">
            <v>=(労)*h</v>
          </cell>
          <cell r="Q53" t="str">
            <v>=(-)*i</v>
          </cell>
          <cell r="R53" t="str">
            <v>=Σ(B～I)</v>
          </cell>
        </row>
        <row r="54">
          <cell r="C54" t="str">
            <v>全熱交換機</v>
          </cell>
          <cell r="H54">
            <v>1</v>
          </cell>
          <cell r="L54">
            <v>3.96</v>
          </cell>
          <cell r="M54" t="str">
            <v>←1.98*2</v>
          </cell>
          <cell r="Q54">
            <v>0.1</v>
          </cell>
          <cell r="T54" t="str">
            <v>P-402</v>
          </cell>
          <cell r="V54">
            <v>2</v>
          </cell>
        </row>
        <row r="55">
          <cell r="A55">
            <v>17</v>
          </cell>
          <cell r="B55" t="str">
            <v>2-1</v>
          </cell>
          <cell r="C55" t="str">
            <v>HEX-1</v>
          </cell>
          <cell r="D55" t="str">
            <v>見積り比較表参照</v>
          </cell>
          <cell r="G55">
            <v>331491</v>
          </cell>
          <cell r="H55">
            <v>331491</v>
          </cell>
          <cell r="I55" t="str">
            <v/>
          </cell>
          <cell r="J55" t="str">
            <v/>
          </cell>
          <cell r="K55" t="str">
            <v/>
          </cell>
          <cell r="L55">
            <v>65775</v>
          </cell>
          <cell r="P55" t="str">
            <v/>
          </cell>
          <cell r="Q55">
            <v>6577</v>
          </cell>
          <cell r="R55">
            <v>403843</v>
          </cell>
          <cell r="S55">
            <v>404000</v>
          </cell>
        </row>
        <row r="56">
          <cell r="C56" t="str">
            <v>全熱交換機</v>
          </cell>
          <cell r="H56">
            <v>1</v>
          </cell>
          <cell r="L56">
            <v>2.5</v>
          </cell>
          <cell r="M56" t="str">
            <v>←1.25*2</v>
          </cell>
          <cell r="Q56">
            <v>0.1</v>
          </cell>
          <cell r="T56" t="str">
            <v>P-402</v>
          </cell>
          <cell r="V56">
            <v>2</v>
          </cell>
        </row>
        <row r="57">
          <cell r="A57">
            <v>18</v>
          </cell>
          <cell r="B57" t="str">
            <v>2-2</v>
          </cell>
          <cell r="C57" t="str">
            <v>HEX-2</v>
          </cell>
          <cell r="D57" t="str">
            <v>見積り比較表参照</v>
          </cell>
          <cell r="G57">
            <v>128357</v>
          </cell>
          <cell r="H57">
            <v>128357</v>
          </cell>
          <cell r="I57" t="str">
            <v/>
          </cell>
          <cell r="J57" t="str">
            <v/>
          </cell>
          <cell r="K57" t="str">
            <v/>
          </cell>
          <cell r="L57">
            <v>41525</v>
          </cell>
          <cell r="P57" t="str">
            <v/>
          </cell>
          <cell r="Q57">
            <v>4152</v>
          </cell>
          <cell r="R57">
            <v>174034</v>
          </cell>
          <cell r="S57">
            <v>174000</v>
          </cell>
        </row>
        <row r="58">
          <cell r="C58" t="str">
            <v>ﾎﾟﾘｶｰﾎﾞﾈｲﾄ板貼り</v>
          </cell>
          <cell r="D58" t="str">
            <v>P.460</v>
          </cell>
          <cell r="E58" t="str">
            <v>P.458</v>
          </cell>
          <cell r="H58">
            <v>1</v>
          </cell>
        </row>
        <row r="59">
          <cell r="A59">
            <v>19</v>
          </cell>
          <cell r="B59" t="str">
            <v>2-3</v>
          </cell>
          <cell r="C59" t="str">
            <v>透明5t,ｍ2当り</v>
          </cell>
          <cell r="D59">
            <v>10900</v>
          </cell>
          <cell r="E59">
            <v>11500</v>
          </cell>
          <cell r="G59">
            <v>10900</v>
          </cell>
          <cell r="H59">
            <v>10900</v>
          </cell>
          <cell r="P59" t="str">
            <v/>
          </cell>
          <cell r="Q59" t="str">
            <v/>
          </cell>
          <cell r="R59">
            <v>10900</v>
          </cell>
          <cell r="S59">
            <v>10900</v>
          </cell>
        </row>
        <row r="60">
          <cell r="C60" t="str">
            <v>ﾌﾟﾙﾎﾞｯｸｽ</v>
          </cell>
          <cell r="D60" t="str">
            <v>P.460</v>
          </cell>
          <cell r="E60" t="str">
            <v>P.531</v>
          </cell>
          <cell r="H60">
            <v>1</v>
          </cell>
          <cell r="J60">
            <v>0.02</v>
          </cell>
          <cell r="L60">
            <v>0.25</v>
          </cell>
          <cell r="M60" t="str">
            <v>←(20+20+10)*0.005</v>
          </cell>
          <cell r="Q60">
            <v>0.12</v>
          </cell>
          <cell r="T60" t="str">
            <v>P-686</v>
          </cell>
          <cell r="V60">
            <v>5</v>
          </cell>
        </row>
        <row r="61">
          <cell r="A61">
            <v>20</v>
          </cell>
          <cell r="B61" t="str">
            <v>2-4</v>
          </cell>
          <cell r="C61" t="str">
            <v>ﾋﾞﾆﾙ,200*200*100</v>
          </cell>
          <cell r="D61">
            <v>1140</v>
          </cell>
          <cell r="E61">
            <v>1160</v>
          </cell>
          <cell r="G61">
            <v>1140</v>
          </cell>
          <cell r="H61">
            <v>1140</v>
          </cell>
          <cell r="J61">
            <v>22</v>
          </cell>
          <cell r="L61">
            <v>3685</v>
          </cell>
          <cell r="P61" t="str">
            <v/>
          </cell>
          <cell r="Q61">
            <v>442</v>
          </cell>
          <cell r="R61">
            <v>5289</v>
          </cell>
          <cell r="S61">
            <v>5290</v>
          </cell>
        </row>
        <row r="62">
          <cell r="C62" t="str">
            <v>ﾏｼﾝﾌﾚｰｷ</v>
          </cell>
          <cell r="D62" t="str">
            <v>ﾐﾗｲ工業</v>
          </cell>
          <cell r="H62">
            <v>1</v>
          </cell>
          <cell r="I62">
            <v>0</v>
          </cell>
          <cell r="J62">
            <v>0</v>
          </cell>
          <cell r="L62">
            <v>2.9000000000000001E-2</v>
          </cell>
          <cell r="M62" t="str">
            <v>←E(19)</v>
          </cell>
          <cell r="Q62">
            <v>0.1</v>
          </cell>
          <cell r="T62" t="str">
            <v>P-698</v>
          </cell>
          <cell r="V62">
            <v>5</v>
          </cell>
        </row>
        <row r="63">
          <cell r="A63">
            <v>21</v>
          </cell>
          <cell r="B63" t="str">
            <v>2-5</v>
          </cell>
          <cell r="C63" t="str">
            <v>Φ22</v>
          </cell>
          <cell r="D63">
            <v>1089</v>
          </cell>
          <cell r="G63">
            <v>1089</v>
          </cell>
          <cell r="H63">
            <v>1089</v>
          </cell>
          <cell r="I63">
            <v>0</v>
          </cell>
          <cell r="J63">
            <v>0</v>
          </cell>
          <cell r="L63">
            <v>427</v>
          </cell>
          <cell r="P63" t="str">
            <v/>
          </cell>
          <cell r="Q63">
            <v>42</v>
          </cell>
          <cell r="R63">
            <v>1558</v>
          </cell>
          <cell r="S63">
            <v>1560</v>
          </cell>
        </row>
        <row r="64">
          <cell r="C64" t="str">
            <v>適用</v>
          </cell>
          <cell r="D64" t="str">
            <v>単価</v>
          </cell>
          <cell r="E64" t="str">
            <v>所要数量</v>
          </cell>
          <cell r="F64" t="str">
            <v>金額</v>
          </cell>
          <cell r="G64" t="str">
            <v>合計金額</v>
          </cell>
          <cell r="I64" t="str">
            <v>↑付属品</v>
          </cell>
          <cell r="J64" t="str">
            <v>↑雑材料</v>
          </cell>
        </row>
        <row r="65">
          <cell r="A65">
            <v>22</v>
          </cell>
          <cell r="B65" t="str">
            <v>2-6</v>
          </cell>
          <cell r="C65" t="str">
            <v>ﾏｼﾝﾌﾚｰｷMFP-16K5(ﾐﾗｲ)</v>
          </cell>
          <cell r="D65">
            <v>422</v>
          </cell>
          <cell r="E65">
            <v>0.5</v>
          </cell>
          <cell r="F65">
            <v>211</v>
          </cell>
        </row>
        <row r="66">
          <cell r="C66" t="str">
            <v>ｺﾈｸﾀｰMFPK-16K(ﾐﾗｲ)</v>
          </cell>
          <cell r="D66">
            <v>411</v>
          </cell>
          <cell r="E66">
            <v>1</v>
          </cell>
          <cell r="F66">
            <v>411</v>
          </cell>
        </row>
        <row r="67">
          <cell r="A67">
            <v>23</v>
          </cell>
          <cell r="B67" t="str">
            <v>2-7</v>
          </cell>
          <cell r="C67" t="str">
            <v>厚鋼用MPGP-16K(ﾐﾗｲ)</v>
          </cell>
          <cell r="D67">
            <v>467</v>
          </cell>
          <cell r="E67">
            <v>1</v>
          </cell>
          <cell r="F67">
            <v>467</v>
          </cell>
          <cell r="G67">
            <v>1089</v>
          </cell>
        </row>
        <row r="68">
          <cell r="C68" t="str">
            <v>制御ｹｰﾌﾞﾙ</v>
          </cell>
          <cell r="D68" t="str">
            <v>P.496</v>
          </cell>
          <cell r="E68" t="str">
            <v>P.489</v>
          </cell>
          <cell r="H68">
            <v>1.1000000000000001</v>
          </cell>
          <cell r="J68">
            <v>0.03</v>
          </cell>
          <cell r="L68">
            <v>1.4999999999999999E-2</v>
          </cell>
          <cell r="M68" t="str">
            <v>←管内</v>
          </cell>
          <cell r="Q68">
            <v>0.12</v>
          </cell>
          <cell r="T68" t="str">
            <v>P-144</v>
          </cell>
          <cell r="V68">
            <v>5</v>
          </cell>
        </row>
        <row r="69">
          <cell r="A69">
            <v>24</v>
          </cell>
          <cell r="B69" t="str">
            <v>2-8</v>
          </cell>
          <cell r="C69" t="str">
            <v>EM-CE1.25-2C,管内</v>
          </cell>
          <cell r="D69">
            <v>190</v>
          </cell>
          <cell r="E69">
            <v>194</v>
          </cell>
          <cell r="G69">
            <v>190</v>
          </cell>
          <cell r="H69">
            <v>209</v>
          </cell>
          <cell r="J69">
            <v>6</v>
          </cell>
          <cell r="L69">
            <v>221</v>
          </cell>
          <cell r="P69" t="str">
            <v/>
          </cell>
          <cell r="Q69">
            <v>26</v>
          </cell>
          <cell r="R69">
            <v>462</v>
          </cell>
          <cell r="S69">
            <v>460</v>
          </cell>
        </row>
        <row r="70">
          <cell r="C70" t="str">
            <v>制御ｹｰﾌﾞﾙ</v>
          </cell>
          <cell r="D70" t="str">
            <v>P.496</v>
          </cell>
          <cell r="E70" t="str">
            <v>P.489</v>
          </cell>
          <cell r="H70">
            <v>1.1000000000000001</v>
          </cell>
          <cell r="J70">
            <v>0.03</v>
          </cell>
          <cell r="L70">
            <v>1.2E-2</v>
          </cell>
          <cell r="M70" t="str">
            <v>←天井0.015*0.8</v>
          </cell>
          <cell r="Q70">
            <v>0.12</v>
          </cell>
          <cell r="T70" t="str">
            <v>P-144</v>
          </cell>
          <cell r="V70">
            <v>5</v>
          </cell>
        </row>
        <row r="71">
          <cell r="A71">
            <v>25</v>
          </cell>
          <cell r="B71" t="str">
            <v>2-9</v>
          </cell>
          <cell r="C71" t="str">
            <v>EM-CE1.25-2C,天井ｺﾛｶﾞｼ</v>
          </cell>
          <cell r="D71">
            <v>190</v>
          </cell>
          <cell r="E71">
            <v>194</v>
          </cell>
          <cell r="G71">
            <v>190</v>
          </cell>
          <cell r="H71">
            <v>209</v>
          </cell>
          <cell r="J71">
            <v>6</v>
          </cell>
          <cell r="L71">
            <v>176</v>
          </cell>
          <cell r="P71" t="str">
            <v/>
          </cell>
          <cell r="Q71">
            <v>21</v>
          </cell>
          <cell r="R71">
            <v>412</v>
          </cell>
          <cell r="S71">
            <v>410</v>
          </cell>
        </row>
        <row r="72">
          <cell r="C72" t="str">
            <v>制御ｹｰﾌﾞﾙ</v>
          </cell>
          <cell r="D72" t="str">
            <v>P.496</v>
          </cell>
          <cell r="E72" t="str">
            <v>P.489</v>
          </cell>
          <cell r="H72">
            <v>1.1000000000000001</v>
          </cell>
          <cell r="J72">
            <v>0.03</v>
          </cell>
          <cell r="L72">
            <v>1.7999999999999999E-2</v>
          </cell>
          <cell r="M72" t="str">
            <v>←巻込0.015*1.2</v>
          </cell>
          <cell r="Q72">
            <v>0.12</v>
          </cell>
          <cell r="T72" t="str">
            <v>P-144</v>
          </cell>
          <cell r="V72">
            <v>5</v>
          </cell>
        </row>
        <row r="73">
          <cell r="A73">
            <v>26</v>
          </cell>
          <cell r="B73" t="str">
            <v>2-10</v>
          </cell>
          <cell r="C73" t="str">
            <v>EM-CE1.25-2C,冷媒巻込</v>
          </cell>
          <cell r="D73">
            <v>190</v>
          </cell>
          <cell r="E73">
            <v>194</v>
          </cell>
          <cell r="G73">
            <v>190</v>
          </cell>
          <cell r="H73">
            <v>209</v>
          </cell>
          <cell r="J73">
            <v>6</v>
          </cell>
          <cell r="L73">
            <v>265</v>
          </cell>
          <cell r="P73" t="str">
            <v/>
          </cell>
          <cell r="Q73">
            <v>31</v>
          </cell>
          <cell r="R73">
            <v>511</v>
          </cell>
          <cell r="S73">
            <v>510</v>
          </cell>
        </row>
        <row r="74">
          <cell r="D74" t="str">
            <v>積算資料</v>
          </cell>
          <cell r="E74" t="str">
            <v>建設物価</v>
          </cell>
          <cell r="I74" t="str">
            <v>継手(c</v>
          </cell>
          <cell r="J74" t="str">
            <v>接合材(d)</v>
          </cell>
          <cell r="K74" t="str">
            <v>支金物(e)</v>
          </cell>
        </row>
        <row r="75">
          <cell r="A75">
            <v>27</v>
          </cell>
          <cell r="B75" t="str">
            <v>2-11</v>
          </cell>
          <cell r="D75" t="str">
            <v>P.617;1本(4m)当り</v>
          </cell>
          <cell r="I75" t="str">
            <v>金額</v>
          </cell>
          <cell r="J75" t="str">
            <v>金額</v>
          </cell>
          <cell r="K75" t="str">
            <v>金額</v>
          </cell>
        </row>
        <row r="76">
          <cell r="C76" t="str">
            <v>ﾎﾟﾘｴﾁﾚﾝ被覆鋼管</v>
          </cell>
          <cell r="D76">
            <v>9500</v>
          </cell>
          <cell r="E76" t="str">
            <v>該当無</v>
          </cell>
          <cell r="H76">
            <v>1.05</v>
          </cell>
          <cell r="I76">
            <v>0.4</v>
          </cell>
          <cell r="J76">
            <v>0.05</v>
          </cell>
          <cell r="L76">
            <v>0.215</v>
          </cell>
          <cell r="Q76">
            <v>0.1</v>
          </cell>
          <cell r="T76" t="str">
            <v>P-225</v>
          </cell>
          <cell r="V76">
            <v>1</v>
          </cell>
        </row>
        <row r="77">
          <cell r="A77">
            <v>28</v>
          </cell>
          <cell r="B77" t="str">
            <v>2-12</v>
          </cell>
          <cell r="C77" t="str">
            <v>地中　80</v>
          </cell>
          <cell r="D77">
            <v>2375</v>
          </cell>
          <cell r="G77">
            <v>2375</v>
          </cell>
          <cell r="H77">
            <v>2493</v>
          </cell>
          <cell r="I77">
            <v>950</v>
          </cell>
          <cell r="J77">
            <v>118</v>
          </cell>
          <cell r="K77" t="str">
            <v/>
          </cell>
          <cell r="L77">
            <v>3311</v>
          </cell>
          <cell r="P77" t="str">
            <v/>
          </cell>
          <cell r="Q77">
            <v>331</v>
          </cell>
          <cell r="R77">
            <v>7203</v>
          </cell>
          <cell r="S77">
            <v>7200</v>
          </cell>
        </row>
        <row r="78">
          <cell r="C78" t="str">
            <v>ﾎﾞｰﾙﾊﾞﾙﾌﾞ</v>
          </cell>
          <cell r="D78" t="str">
            <v>P.670</v>
          </cell>
          <cell r="E78" t="str">
            <v>P.616</v>
          </cell>
          <cell r="H78">
            <v>1</v>
          </cell>
          <cell r="L78">
            <v>0.16</v>
          </cell>
          <cell r="Q78">
            <v>0.1</v>
          </cell>
          <cell r="T78" t="str">
            <v>P-315</v>
          </cell>
          <cell r="V78">
            <v>1</v>
          </cell>
        </row>
        <row r="79">
          <cell r="A79">
            <v>29</v>
          </cell>
          <cell r="B79" t="str">
            <v>2-13</v>
          </cell>
          <cell r="C79">
            <v>50</v>
          </cell>
          <cell r="D79">
            <v>11600</v>
          </cell>
          <cell r="E79">
            <v>11900</v>
          </cell>
          <cell r="G79">
            <v>11600</v>
          </cell>
          <cell r="H79">
            <v>11600</v>
          </cell>
          <cell r="I79" t="str">
            <v/>
          </cell>
          <cell r="J79" t="str">
            <v/>
          </cell>
          <cell r="K79" t="str">
            <v/>
          </cell>
          <cell r="L79">
            <v>2464</v>
          </cell>
          <cell r="P79" t="str">
            <v/>
          </cell>
          <cell r="Q79">
            <v>246</v>
          </cell>
          <cell r="R79">
            <v>14310</v>
          </cell>
          <cell r="S79">
            <v>14300</v>
          </cell>
        </row>
        <row r="80">
          <cell r="C80" t="str">
            <v>ﾎﾞｰﾙﾊﾞﾙﾌﾞ</v>
          </cell>
          <cell r="D80" t="str">
            <v>P.670</v>
          </cell>
          <cell r="E80" t="str">
            <v>P.616</v>
          </cell>
          <cell r="H80">
            <v>1</v>
          </cell>
          <cell r="L80">
            <v>0.11</v>
          </cell>
          <cell r="Q80">
            <v>0.1</v>
          </cell>
          <cell r="T80" t="str">
            <v>P-315</v>
          </cell>
          <cell r="V80">
            <v>1</v>
          </cell>
        </row>
        <row r="81">
          <cell r="A81">
            <v>30</v>
          </cell>
          <cell r="B81" t="str">
            <v>2-14</v>
          </cell>
          <cell r="C81">
            <v>32</v>
          </cell>
          <cell r="D81">
            <v>6070</v>
          </cell>
          <cell r="E81">
            <v>6210</v>
          </cell>
          <cell r="G81">
            <v>6070</v>
          </cell>
          <cell r="H81">
            <v>6070</v>
          </cell>
          <cell r="I81" t="str">
            <v/>
          </cell>
          <cell r="J81" t="str">
            <v/>
          </cell>
          <cell r="K81" t="str">
            <v/>
          </cell>
          <cell r="L81">
            <v>1694</v>
          </cell>
          <cell r="P81" t="str">
            <v/>
          </cell>
          <cell r="Q81">
            <v>169</v>
          </cell>
          <cell r="R81">
            <v>7933</v>
          </cell>
          <cell r="S81">
            <v>7930</v>
          </cell>
        </row>
        <row r="82">
          <cell r="C82" t="str">
            <v>ｶﾞｽｺｯｸ</v>
          </cell>
          <cell r="D82" t="str">
            <v>P.670</v>
          </cell>
          <cell r="E82" t="str">
            <v>P.616</v>
          </cell>
          <cell r="H82">
            <v>1</v>
          </cell>
          <cell r="L82">
            <v>0.09</v>
          </cell>
          <cell r="Q82">
            <v>0.1</v>
          </cell>
          <cell r="T82" t="str">
            <v>P-315</v>
          </cell>
          <cell r="V82">
            <v>1</v>
          </cell>
        </row>
        <row r="83">
          <cell r="A83">
            <v>31</v>
          </cell>
          <cell r="B83" t="str">
            <v>2-15</v>
          </cell>
          <cell r="C83">
            <v>25</v>
          </cell>
          <cell r="D83">
            <v>4120</v>
          </cell>
          <cell r="E83">
            <v>4220</v>
          </cell>
          <cell r="G83">
            <v>4120</v>
          </cell>
          <cell r="H83">
            <v>4120</v>
          </cell>
          <cell r="I83" t="str">
            <v/>
          </cell>
          <cell r="J83" t="str">
            <v/>
          </cell>
          <cell r="K83" t="str">
            <v/>
          </cell>
          <cell r="L83">
            <v>1386</v>
          </cell>
          <cell r="P83" t="str">
            <v/>
          </cell>
          <cell r="Q83">
            <v>138</v>
          </cell>
          <cell r="R83">
            <v>5644</v>
          </cell>
          <cell r="S83">
            <v>5640</v>
          </cell>
        </row>
        <row r="84">
          <cell r="C84" t="str">
            <v>強化ｶﾞｽﾎｰｽ</v>
          </cell>
          <cell r="D84" t="str">
            <v>沖縄ｶﾞｽ</v>
          </cell>
          <cell r="E84" t="str">
            <v>琉信管材</v>
          </cell>
          <cell r="F84" t="str">
            <v>沖縄ｶﾞｽﾘﾋﾞﾝｸﾞ</v>
          </cell>
          <cell r="H84">
            <v>1</v>
          </cell>
          <cell r="L84">
            <v>0.1</v>
          </cell>
          <cell r="Q84">
            <v>0.1</v>
          </cell>
          <cell r="T84" t="str">
            <v>P-315</v>
          </cell>
          <cell r="V84">
            <v>1</v>
          </cell>
        </row>
        <row r="85">
          <cell r="A85">
            <v>32</v>
          </cell>
          <cell r="B85" t="str">
            <v>2-16</v>
          </cell>
          <cell r="C85">
            <v>25</v>
          </cell>
          <cell r="D85">
            <v>5800</v>
          </cell>
          <cell r="E85">
            <v>7500</v>
          </cell>
          <cell r="F85">
            <v>7300</v>
          </cell>
          <cell r="G85">
            <v>5800</v>
          </cell>
          <cell r="H85">
            <v>5800</v>
          </cell>
          <cell r="I85" t="str">
            <v/>
          </cell>
          <cell r="J85" t="str">
            <v/>
          </cell>
          <cell r="K85" t="str">
            <v/>
          </cell>
          <cell r="L85">
            <v>1540</v>
          </cell>
          <cell r="P85" t="str">
            <v/>
          </cell>
          <cell r="Q85">
            <v>154</v>
          </cell>
          <cell r="R85">
            <v>7494</v>
          </cell>
          <cell r="S85">
            <v>7490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気工事 "/>
      <sheetName val="盤歩掛"/>
      <sheetName val="労務単価表"/>
    </sheetNames>
    <sheetDataSet>
      <sheetData sheetId="0" refreshError="1">
        <row r="2">
          <cell r="B2" t="str">
            <v>複合単価計算書</v>
          </cell>
          <cell r="C2" t="str">
            <v>EF－1</v>
          </cell>
          <cell r="D2" t="str">
            <v>労務単価</v>
          </cell>
          <cell r="E2" t="str">
            <v>1,電工</v>
          </cell>
          <cell r="F2" t="str">
            <v>2,設備機</v>
          </cell>
          <cell r="G2" t="str">
            <v>3,普作員</v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>採用歩掛</v>
          </cell>
          <cell r="O2" t="str">
            <v/>
          </cell>
          <cell r="P2" t="str">
            <v/>
          </cell>
          <cell r="Q2" t="str">
            <v/>
          </cell>
          <cell r="R2" t="str">
            <v/>
          </cell>
          <cell r="S2" t="str">
            <v>採用歩掛</v>
          </cell>
        </row>
        <row r="3">
          <cell r="B3" t="str">
            <v xml:space="preserve"> 工事名</v>
          </cell>
          <cell r="C3" t="str">
            <v>県 単 価</v>
          </cell>
          <cell r="D3">
            <v>13400</v>
          </cell>
          <cell r="E3">
            <v>15100</v>
          </cell>
          <cell r="F3">
            <v>13000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>建築工事積算基準</v>
          </cell>
          <cell r="N3" t="str">
            <v/>
          </cell>
          <cell r="O3" t="str">
            <v/>
          </cell>
          <cell r="P3" t="str">
            <v/>
          </cell>
          <cell r="Q3" t="str">
            <v/>
          </cell>
          <cell r="R3" t="str">
            <v/>
          </cell>
          <cell r="S3" t="str">
            <v>建築工事積算基準</v>
          </cell>
        </row>
        <row r="4">
          <cell r="C4" t="str">
            <v>寄宮中学校普通教室冷房設置工事（電気）</v>
          </cell>
          <cell r="D4" t="str">
            <v>割 増 率</v>
          </cell>
          <cell r="E4">
            <v>1.1000000000000001</v>
          </cell>
          <cell r="F4">
            <v>1.1000000000000001</v>
          </cell>
          <cell r="G4">
            <v>1.1000000000000001</v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>平成19年版</v>
          </cell>
          <cell r="P4" t="str">
            <v/>
          </cell>
          <cell r="Q4" t="str">
            <v/>
          </cell>
          <cell r="R4" t="str">
            <v/>
          </cell>
          <cell r="S4" t="str">
            <v/>
          </cell>
          <cell r="T4" t="str">
            <v>平成19年版</v>
          </cell>
        </row>
        <row r="5">
          <cell r="G5" t="str">
            <v>割増単価</v>
          </cell>
          <cell r="H5">
            <v>14740.000000000002</v>
          </cell>
          <cell r="I5">
            <v>16610</v>
          </cell>
          <cell r="J5">
            <v>14300.000000000002</v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</row>
        <row r="6">
          <cell r="B6" t="str">
            <v>頁</v>
          </cell>
          <cell r="C6" t="str">
            <v>材 料 品 目</v>
          </cell>
          <cell r="D6" t="str">
            <v xml:space="preserve">        商 社 見 積</v>
          </cell>
          <cell r="E6" t="str">
            <v xml:space="preserve">   材 料 単 価</v>
          </cell>
          <cell r="F6" t="str">
            <v>　　副　　資　　材</v>
          </cell>
          <cell r="G6" t="str">
            <v>工費Ａ</v>
          </cell>
          <cell r="H6" t="str">
            <v>工費Ｂ</v>
          </cell>
          <cell r="I6" t="str">
            <v>はつり</v>
          </cell>
          <cell r="J6" t="str">
            <v>その他</v>
          </cell>
          <cell r="K6" t="str">
            <v>合</v>
          </cell>
          <cell r="L6" t="str">
            <v xml:space="preserve"> 計</v>
          </cell>
          <cell r="M6" t="str">
            <v xml:space="preserve">  備  考</v>
          </cell>
          <cell r="N6" t="str">
            <v>工費Ｂ</v>
          </cell>
          <cell r="O6" t="str">
            <v>はつり</v>
          </cell>
          <cell r="P6" t="str">
            <v>はつり</v>
          </cell>
          <cell r="Q6" t="str">
            <v>その他</v>
          </cell>
          <cell r="R6" t="str">
            <v>合</v>
          </cell>
          <cell r="S6" t="str">
            <v xml:space="preserve"> 計</v>
          </cell>
          <cell r="T6" t="str">
            <v xml:space="preserve">  備  考</v>
          </cell>
        </row>
        <row r="7">
          <cell r="C7" t="str">
            <v>名　　称</v>
          </cell>
          <cell r="D7" t="str">
            <v>1 物価資料</v>
          </cell>
          <cell r="E7">
            <v>2</v>
          </cell>
          <cell r="F7">
            <v>3</v>
          </cell>
          <cell r="G7" t="str">
            <v>乗率(b)</v>
          </cell>
          <cell r="H7" t="str">
            <v>付属品(c</v>
          </cell>
          <cell r="I7" t="str">
            <v>雑材料(d)</v>
          </cell>
          <cell r="J7" t="str">
            <v>歩掛(e)</v>
          </cell>
          <cell r="K7" t="str">
            <v>歩掛(f)</v>
          </cell>
          <cell r="L7" t="str">
            <v>歩掛(g)</v>
          </cell>
          <cell r="M7" t="str">
            <v>歩掛(h)</v>
          </cell>
          <cell r="N7" t="str">
            <v>歩掛頁</v>
          </cell>
          <cell r="O7" t="str">
            <v>工種</v>
          </cell>
          <cell r="P7" t="str">
            <v>A</v>
          </cell>
          <cell r="Q7" t="str">
            <v>歩掛(h)</v>
          </cell>
          <cell r="R7" t="str">
            <v>歩掛頁</v>
          </cell>
          <cell r="S7" t="str">
            <v>工種</v>
          </cell>
          <cell r="T7" t="str">
            <v>歩掛頁</v>
          </cell>
          <cell r="U7" t="str">
            <v>工種</v>
          </cell>
          <cell r="V7" t="str">
            <v>A</v>
          </cell>
        </row>
        <row r="8">
          <cell r="B8">
            <v>1</v>
          </cell>
          <cell r="C8" t="str">
            <v>規　　格</v>
          </cell>
          <cell r="D8" t="str">
            <v>金額</v>
          </cell>
          <cell r="E8" t="str">
            <v>金額</v>
          </cell>
          <cell r="F8" t="str">
            <v>金額</v>
          </cell>
          <cell r="G8" t="str">
            <v>採用単価</v>
          </cell>
          <cell r="H8" t="str">
            <v>補正単価</v>
          </cell>
          <cell r="I8" t="str">
            <v>金額</v>
          </cell>
          <cell r="J8" t="str">
            <v>金額</v>
          </cell>
          <cell r="K8" t="str">
            <v>金額</v>
          </cell>
          <cell r="L8" t="str">
            <v>金額</v>
          </cell>
          <cell r="M8" t="str">
            <v>金額</v>
          </cell>
          <cell r="N8" t="str">
            <v>金額</v>
          </cell>
          <cell r="O8" t="str">
            <v>金額</v>
          </cell>
          <cell r="P8" t="str">
            <v>材工計</v>
          </cell>
          <cell r="Q8" t="str">
            <v>複合単価</v>
          </cell>
          <cell r="R8" t="str">
            <v xml:space="preserve"> 〃 </v>
          </cell>
          <cell r="S8" t="str">
            <v>B</v>
          </cell>
          <cell r="T8" t="str">
            <v xml:space="preserve"> 〃 </v>
          </cell>
          <cell r="U8" t="str">
            <v xml:space="preserve"> 〃 </v>
          </cell>
          <cell r="V8" t="str">
            <v>B</v>
          </cell>
        </row>
        <row r="9">
          <cell r="A9" t="str">
            <v>-</v>
          </cell>
          <cell r="B9" t="str">
            <v>建設物価</v>
          </cell>
          <cell r="C9" t="str">
            <v>積算資料</v>
          </cell>
          <cell r="D9" t="str">
            <v>A</v>
          </cell>
          <cell r="E9" t="str">
            <v>B</v>
          </cell>
          <cell r="F9" t="str">
            <v>C</v>
          </cell>
          <cell r="G9" t="str">
            <v>D</v>
          </cell>
          <cell r="H9" t="str">
            <v>E</v>
          </cell>
          <cell r="I9" t="str">
            <v>F</v>
          </cell>
          <cell r="J9" t="str">
            <v>G</v>
          </cell>
          <cell r="K9" t="str">
            <v>H</v>
          </cell>
          <cell r="L9" t="str">
            <v>E</v>
          </cell>
          <cell r="M9" t="str">
            <v>F</v>
          </cell>
          <cell r="N9" t="str">
            <v>F</v>
          </cell>
          <cell r="O9" t="str">
            <v>H</v>
          </cell>
          <cell r="P9" t="str">
            <v>G</v>
          </cell>
          <cell r="Q9" t="str">
            <v>H</v>
          </cell>
        </row>
        <row r="10">
          <cell r="D10" t="str">
            <v>2007/8月</v>
          </cell>
          <cell r="E10" t="str">
            <v>2007/8月</v>
          </cell>
          <cell r="F10" t="str">
            <v>=最小値</v>
          </cell>
          <cell r="G10" t="str">
            <v>=A*b</v>
          </cell>
          <cell r="H10" t="str">
            <v>=B*c</v>
          </cell>
          <cell r="I10" t="str">
            <v>=(B+C)*d</v>
          </cell>
          <cell r="J10" t="str">
            <v>=(電)*e</v>
          </cell>
          <cell r="K10" t="str">
            <v>=(普)*f</v>
          </cell>
          <cell r="L10" t="str">
            <v>=(労)*h</v>
          </cell>
          <cell r="M10" t="str">
            <v>=Σ(B～H)</v>
          </cell>
          <cell r="N10" t="str">
            <v>=(普)*f</v>
          </cell>
          <cell r="O10" t="str">
            <v>=(労)*h</v>
          </cell>
          <cell r="P10" t="str">
            <v>=Σ(B～H)</v>
          </cell>
          <cell r="Q10" t="str">
            <v>=(労)*h</v>
          </cell>
          <cell r="R10" t="str">
            <v>=Σ(B～H)</v>
          </cell>
        </row>
        <row r="11">
          <cell r="C11" t="str">
            <v>配電用変圧器</v>
          </cell>
          <cell r="D11" t="str">
            <v>P-523</v>
          </cell>
          <cell r="E11" t="str">
            <v>P-546</v>
          </cell>
          <cell r="F11">
            <v>1</v>
          </cell>
          <cell r="G11">
            <v>2E-3</v>
          </cell>
          <cell r="H11">
            <v>2.5529999999999999</v>
          </cell>
          <cell r="I11">
            <v>2.5529999999999999</v>
          </cell>
          <cell r="J11">
            <v>0.1</v>
          </cell>
          <cell r="K11" t="str">
            <v>P-180</v>
          </cell>
          <cell r="L11">
            <v>1</v>
          </cell>
          <cell r="M11">
            <v>2.5529999999999999</v>
          </cell>
          <cell r="N11">
            <v>2.5529999999999999</v>
          </cell>
          <cell r="O11" t="str">
            <v>P-180</v>
          </cell>
          <cell r="P11">
            <v>1</v>
          </cell>
          <cell r="Q11">
            <v>0.1</v>
          </cell>
          <cell r="R11" t="str">
            <v>P-180</v>
          </cell>
          <cell r="S11">
            <v>1</v>
          </cell>
          <cell r="T11" t="str">
            <v>P-180</v>
          </cell>
          <cell r="U11">
            <v>1</v>
          </cell>
          <cell r="V11">
            <v>1</v>
          </cell>
        </row>
        <row r="12">
          <cell r="A12">
            <v>1</v>
          </cell>
          <cell r="B12" t="str">
            <v>1-1</v>
          </cell>
          <cell r="C12" t="str">
            <v>6KV.3φ100KVA</v>
          </cell>
          <cell r="D12">
            <v>351000</v>
          </cell>
          <cell r="E12">
            <v>380000</v>
          </cell>
          <cell r="F12">
            <v>351000</v>
          </cell>
          <cell r="G12">
            <v>351000</v>
          </cell>
          <cell r="H12">
            <v>702</v>
          </cell>
          <cell r="I12">
            <v>37631</v>
          </cell>
          <cell r="J12">
            <v>36507</v>
          </cell>
          <cell r="K12" t="str">
            <v/>
          </cell>
          <cell r="L12">
            <v>7413</v>
          </cell>
          <cell r="M12">
            <v>433253</v>
          </cell>
          <cell r="N12">
            <v>433000</v>
          </cell>
          <cell r="O12">
            <v>3</v>
          </cell>
          <cell r="P12" t="str">
            <v/>
          </cell>
          <cell r="Q12">
            <v>7413</v>
          </cell>
          <cell r="R12">
            <v>433253</v>
          </cell>
          <cell r="S12">
            <v>433000</v>
          </cell>
          <cell r="T12">
            <v>3</v>
          </cell>
          <cell r="U12">
            <v>3</v>
          </cell>
          <cell r="V12">
            <v>3</v>
          </cell>
        </row>
        <row r="13">
          <cell r="I13" t="str">
            <v>※75KVAを100KVAに取替え</v>
          </cell>
          <cell r="J13" t="str">
            <v>電工;（1.81×0.3）+2.01＝</v>
          </cell>
          <cell r="K13">
            <v>2.5529999999999999</v>
          </cell>
          <cell r="L13" t="str">
            <v>(撤去+新設)</v>
          </cell>
          <cell r="M13">
            <v>1</v>
          </cell>
          <cell r="N13" t="str">
            <v>電工;（1.81×0.3）+2.01＝</v>
          </cell>
          <cell r="O13">
            <v>2.5529999999999999</v>
          </cell>
          <cell r="P13">
            <v>2.5529999999999999</v>
          </cell>
          <cell r="Q13" t="str">
            <v>(撤去+新設)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</row>
        <row r="14">
          <cell r="A14">
            <v>2</v>
          </cell>
          <cell r="B14" t="str">
            <v>1-2</v>
          </cell>
          <cell r="C14" t="str">
            <v>普通作業員;（1.81×0.3）+2.01＝</v>
          </cell>
          <cell r="D14">
            <v>2.5529999999999999</v>
          </cell>
          <cell r="E14" t="str">
            <v>(撤去+新設)</v>
          </cell>
          <cell r="F14" t="str">
            <v/>
          </cell>
          <cell r="G14" t="str">
            <v>普通作業員;（1.81×0.3）+2.01＝</v>
          </cell>
          <cell r="H14">
            <v>2.5529999999999999</v>
          </cell>
          <cell r="I14" t="str">
            <v>(撤去+新設)</v>
          </cell>
          <cell r="J14" t="str">
            <v/>
          </cell>
          <cell r="K14" t="str">
            <v>普通作業員;（1.81×0.3）+2.01＝</v>
          </cell>
          <cell r="L14">
            <v>2.5529999999999999</v>
          </cell>
          <cell r="M14" t="str">
            <v>(撤去+新設)</v>
          </cell>
          <cell r="N14" t="str">
            <v>普通作業員;（1.81×0.3）+2.01＝</v>
          </cell>
          <cell r="O14">
            <v>2.5529999999999999</v>
          </cell>
          <cell r="P14">
            <v>2.5529999999999999</v>
          </cell>
          <cell r="Q14" t="str">
            <v>(撤去+新設)</v>
          </cell>
          <cell r="R14" t="str">
            <v/>
          </cell>
          <cell r="S14" t="str">
            <v/>
          </cell>
        </row>
        <row r="15">
          <cell r="V15">
            <v>1</v>
          </cell>
        </row>
        <row r="16">
          <cell r="A16">
            <v>3</v>
          </cell>
          <cell r="B16" t="str">
            <v>1-3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</row>
        <row r="17">
          <cell r="V17">
            <v>1</v>
          </cell>
        </row>
        <row r="18">
          <cell r="A18">
            <v>4</v>
          </cell>
          <cell r="B18" t="str">
            <v>1-4</v>
          </cell>
          <cell r="C18" t="str">
            <v>2007/8月</v>
          </cell>
          <cell r="D18" t="str">
            <v>2007/8月</v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</row>
        <row r="19">
          <cell r="C19" t="str">
            <v>高圧進相ｺﾝﾃﾞﾝｻｰ</v>
          </cell>
          <cell r="D19" t="str">
            <v>P-524</v>
          </cell>
          <cell r="E19" t="str">
            <v>P-547</v>
          </cell>
          <cell r="F19">
            <v>1</v>
          </cell>
          <cell r="G19">
            <v>0.3</v>
          </cell>
          <cell r="H19">
            <v>2E-3</v>
          </cell>
          <cell r="I19">
            <v>0.70760000000000001</v>
          </cell>
          <cell r="J19">
            <v>0.70760000000000001</v>
          </cell>
          <cell r="K19">
            <v>0.1</v>
          </cell>
          <cell r="L19" t="str">
            <v>P-181</v>
          </cell>
          <cell r="M19">
            <v>1</v>
          </cell>
          <cell r="N19">
            <v>0.70760000000000001</v>
          </cell>
          <cell r="O19">
            <v>0.1</v>
          </cell>
          <cell r="P19" t="str">
            <v>P-181</v>
          </cell>
          <cell r="Q19">
            <v>0.1</v>
          </cell>
          <cell r="R19" t="str">
            <v>P-181</v>
          </cell>
          <cell r="S19">
            <v>1</v>
          </cell>
          <cell r="T19" t="str">
            <v>P-181</v>
          </cell>
          <cell r="U19">
            <v>1</v>
          </cell>
          <cell r="V19">
            <v>1</v>
          </cell>
        </row>
        <row r="20">
          <cell r="A20">
            <v>5</v>
          </cell>
          <cell r="B20" t="str">
            <v>1-5</v>
          </cell>
          <cell r="C20" t="str">
            <v>6KV.3φ-30kvar</v>
          </cell>
          <cell r="D20">
            <v>110000</v>
          </cell>
          <cell r="E20">
            <v>110000</v>
          </cell>
          <cell r="F20">
            <v>110000</v>
          </cell>
          <cell r="G20">
            <v>110000</v>
          </cell>
          <cell r="H20">
            <v>33000</v>
          </cell>
          <cell r="I20">
            <v>286</v>
          </cell>
          <cell r="J20">
            <v>10430</v>
          </cell>
          <cell r="K20">
            <v>10118</v>
          </cell>
          <cell r="L20" t="str">
            <v/>
          </cell>
          <cell r="M20">
            <v>2054</v>
          </cell>
          <cell r="N20">
            <v>165888</v>
          </cell>
          <cell r="O20">
            <v>166000</v>
          </cell>
          <cell r="P20">
            <v>3</v>
          </cell>
          <cell r="Q20">
            <v>2054</v>
          </cell>
          <cell r="R20">
            <v>165888</v>
          </cell>
          <cell r="S20">
            <v>166000</v>
          </cell>
          <cell r="T20">
            <v>3</v>
          </cell>
          <cell r="U20">
            <v>3</v>
          </cell>
          <cell r="V20">
            <v>3</v>
          </cell>
        </row>
        <row r="21">
          <cell r="I21" t="str">
            <v>※20Kvarを30Kvarに取替え</v>
          </cell>
          <cell r="J21" t="str">
            <v>電工;（0.442×0.3）+0.575＝</v>
          </cell>
          <cell r="K21">
            <v>0.70760000000000001</v>
          </cell>
          <cell r="L21" t="str">
            <v>(撤去+新設)</v>
          </cell>
          <cell r="M21" t="str">
            <v>電工;（0.442×0.3）+0.575＝</v>
          </cell>
          <cell r="N21" t="str">
            <v>電工;（0.442×0.3）+0.575＝</v>
          </cell>
          <cell r="O21" t="str">
            <v>(撤去+新設)</v>
          </cell>
          <cell r="P21">
            <v>0.70760000000000001</v>
          </cell>
          <cell r="Q21" t="str">
            <v>(撤去+新設)</v>
          </cell>
        </row>
        <row r="22">
          <cell r="A22">
            <v>6</v>
          </cell>
          <cell r="B22" t="str">
            <v>1-6</v>
          </cell>
          <cell r="C22" t="str">
            <v>普通作業員;（0.442×0.3）+0.575＝</v>
          </cell>
          <cell r="D22">
            <v>0.70760000000000001</v>
          </cell>
          <cell r="E22" t="str">
            <v>(撤去+新設)</v>
          </cell>
          <cell r="F22" t="str">
            <v>普通作業員;（0.442×0.3）+0.575＝</v>
          </cell>
          <cell r="G22">
            <v>0.70760000000000001</v>
          </cell>
          <cell r="H22" t="str">
            <v>(撤去+新設)</v>
          </cell>
          <cell r="I22" t="str">
            <v>普通作業員;（0.442×0.3）+0.575＝</v>
          </cell>
          <cell r="J22">
            <v>0.70760000000000001</v>
          </cell>
          <cell r="K22" t="str">
            <v>(撤去+新設)</v>
          </cell>
          <cell r="L22" t="str">
            <v>普通作業員;（0.442×0.3）+0.575＝</v>
          </cell>
          <cell r="M22">
            <v>0.70760000000000001</v>
          </cell>
          <cell r="N22" t="str">
            <v>普通作業員;（0.442×0.3）+0.575＝</v>
          </cell>
          <cell r="O22">
            <v>0.70760000000000001</v>
          </cell>
          <cell r="P22">
            <v>0.70760000000000001</v>
          </cell>
          <cell r="Q22" t="str">
            <v>(撤去+新設)</v>
          </cell>
        </row>
        <row r="24">
          <cell r="A24">
            <v>7</v>
          </cell>
          <cell r="B24" t="str">
            <v>1-7</v>
          </cell>
          <cell r="C24" t="str">
            <v>2007/8月</v>
          </cell>
          <cell r="D24" t="str">
            <v>2007/8月</v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</row>
        <row r="25">
          <cell r="C25" t="str">
            <v>計器用変琉(CT)</v>
          </cell>
          <cell r="D25" t="str">
            <v>P-529</v>
          </cell>
          <cell r="E25" t="str">
            <v>P-555</v>
          </cell>
          <cell r="F25">
            <v>1</v>
          </cell>
          <cell r="G25">
            <v>0.3</v>
          </cell>
          <cell r="H25">
            <v>0.02</v>
          </cell>
          <cell r="I25">
            <v>0.21840000000000001</v>
          </cell>
          <cell r="J25">
            <v>0</v>
          </cell>
          <cell r="K25">
            <v>0.1</v>
          </cell>
          <cell r="L25" t="str">
            <v>P-182</v>
          </cell>
          <cell r="M25">
            <v>1</v>
          </cell>
          <cell r="N25">
            <v>0</v>
          </cell>
          <cell r="O25">
            <v>0.1</v>
          </cell>
          <cell r="P25" t="str">
            <v>P-182</v>
          </cell>
          <cell r="Q25">
            <v>0.1</v>
          </cell>
          <cell r="R25" t="str">
            <v>P-182</v>
          </cell>
          <cell r="S25">
            <v>1</v>
          </cell>
          <cell r="T25" t="str">
            <v>P-182</v>
          </cell>
          <cell r="U25">
            <v>1</v>
          </cell>
          <cell r="V25">
            <v>1</v>
          </cell>
        </row>
        <row r="26">
          <cell r="A26">
            <v>8</v>
          </cell>
          <cell r="B26" t="str">
            <v>1-8</v>
          </cell>
          <cell r="C26" t="str">
            <v>500/5A</v>
          </cell>
          <cell r="D26">
            <v>5610</v>
          </cell>
          <cell r="E26">
            <v>7310</v>
          </cell>
          <cell r="F26">
            <v>5610</v>
          </cell>
          <cell r="G26">
            <v>5610</v>
          </cell>
          <cell r="H26">
            <v>1683</v>
          </cell>
          <cell r="I26">
            <v>145</v>
          </cell>
          <cell r="J26">
            <v>3219</v>
          </cell>
          <cell r="K26">
            <v>0</v>
          </cell>
          <cell r="L26" t="str">
            <v/>
          </cell>
          <cell r="M26">
            <v>321</v>
          </cell>
          <cell r="N26">
            <v>10978</v>
          </cell>
          <cell r="O26">
            <v>11000</v>
          </cell>
          <cell r="P26" t="str">
            <v/>
          </cell>
          <cell r="Q26">
            <v>321</v>
          </cell>
          <cell r="R26">
            <v>10978</v>
          </cell>
          <cell r="S26">
            <v>11000</v>
          </cell>
        </row>
        <row r="27">
          <cell r="I27" t="str">
            <v>※新品に取替え</v>
          </cell>
          <cell r="J27" t="str">
            <v>電工;（0.168×0.3）+0.168＝</v>
          </cell>
          <cell r="K27">
            <v>0.21840000000000001</v>
          </cell>
          <cell r="L27" t="str">
            <v>(撤去+新設)</v>
          </cell>
          <cell r="M27" t="str">
            <v>電工;（0.168×0.3）+0.168＝</v>
          </cell>
          <cell r="N27" t="str">
            <v>電工;（0.168×0.3）+0.168＝</v>
          </cell>
          <cell r="O27" t="str">
            <v>(撤去+新設)</v>
          </cell>
          <cell r="P27">
            <v>0.21840000000000001</v>
          </cell>
          <cell r="Q27" t="str">
            <v>(撤去+新設)</v>
          </cell>
        </row>
        <row r="28">
          <cell r="A28">
            <v>9</v>
          </cell>
          <cell r="B28" t="str">
            <v>1-9</v>
          </cell>
        </row>
        <row r="30">
          <cell r="A30">
            <v>10</v>
          </cell>
          <cell r="B30" t="str">
            <v>1-10</v>
          </cell>
          <cell r="C30" t="str">
            <v>2007/8月</v>
          </cell>
          <cell r="D30" t="str">
            <v>2007/8月</v>
          </cell>
          <cell r="E30" t="str">
            <v>2007/8月</v>
          </cell>
        </row>
        <row r="31">
          <cell r="C31" t="str">
            <v>電流計</v>
          </cell>
          <cell r="D31" t="str">
            <v>P-529</v>
          </cell>
          <cell r="E31" t="str">
            <v>P-555</v>
          </cell>
          <cell r="F31">
            <v>1</v>
          </cell>
          <cell r="G31">
            <v>0.3</v>
          </cell>
          <cell r="H31">
            <v>0.02</v>
          </cell>
          <cell r="I31">
            <v>0.21840000000000001</v>
          </cell>
          <cell r="J31">
            <v>0</v>
          </cell>
          <cell r="K31">
            <v>0.1</v>
          </cell>
          <cell r="L31" t="str">
            <v>P-182</v>
          </cell>
          <cell r="M31">
            <v>1</v>
          </cell>
          <cell r="N31">
            <v>0</v>
          </cell>
          <cell r="O31">
            <v>0.1</v>
          </cell>
          <cell r="P31" t="str">
            <v>P-182</v>
          </cell>
          <cell r="Q31">
            <v>0.1</v>
          </cell>
          <cell r="R31" t="str">
            <v>P-182</v>
          </cell>
          <cell r="S31">
            <v>1</v>
          </cell>
          <cell r="T31" t="str">
            <v>P-182</v>
          </cell>
          <cell r="U31">
            <v>1</v>
          </cell>
          <cell r="V31">
            <v>1</v>
          </cell>
        </row>
        <row r="32">
          <cell r="A32">
            <v>11</v>
          </cell>
          <cell r="B32" t="str">
            <v>1-11</v>
          </cell>
          <cell r="C32" t="str">
            <v>500/5A（CT用）</v>
          </cell>
          <cell r="D32">
            <v>1660</v>
          </cell>
          <cell r="E32">
            <v>1690</v>
          </cell>
          <cell r="F32">
            <v>1660</v>
          </cell>
          <cell r="G32">
            <v>1660</v>
          </cell>
          <cell r="H32">
            <v>498</v>
          </cell>
          <cell r="I32">
            <v>43</v>
          </cell>
          <cell r="J32">
            <v>3219</v>
          </cell>
          <cell r="K32">
            <v>0</v>
          </cell>
          <cell r="L32" t="str">
            <v/>
          </cell>
          <cell r="M32">
            <v>321</v>
          </cell>
          <cell r="N32">
            <v>5741</v>
          </cell>
          <cell r="O32">
            <v>5740</v>
          </cell>
          <cell r="P32" t="str">
            <v/>
          </cell>
          <cell r="Q32">
            <v>321</v>
          </cell>
          <cell r="R32">
            <v>5741</v>
          </cell>
          <cell r="S32">
            <v>5740</v>
          </cell>
        </row>
        <row r="33">
          <cell r="I33" t="str">
            <v>※新品に取替え</v>
          </cell>
          <cell r="J33" t="str">
            <v>電工;（0.168×0.3）+0.168＝</v>
          </cell>
          <cell r="K33">
            <v>0.21840000000000001</v>
          </cell>
          <cell r="L33" t="str">
            <v>(撤去+新設)</v>
          </cell>
          <cell r="M33">
            <v>1</v>
          </cell>
          <cell r="N33" t="str">
            <v>電工;（0.168×0.3）+0.168＝</v>
          </cell>
          <cell r="O33">
            <v>0.21840000000000001</v>
          </cell>
          <cell r="P33">
            <v>0.21840000000000001</v>
          </cell>
          <cell r="Q33" t="str">
            <v>(撤去+新設)</v>
          </cell>
          <cell r="R33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A34">
            <v>12</v>
          </cell>
          <cell r="B34" t="str">
            <v>1-12</v>
          </cell>
        </row>
        <row r="36">
          <cell r="A36">
            <v>13</v>
          </cell>
          <cell r="B36" t="str">
            <v>1-13</v>
          </cell>
        </row>
        <row r="38">
          <cell r="A38">
            <v>14</v>
          </cell>
          <cell r="B38" t="str">
            <v>1-14</v>
          </cell>
        </row>
        <row r="40">
          <cell r="A40">
            <v>15</v>
          </cell>
          <cell r="B40" t="str">
            <v>1-15</v>
          </cell>
        </row>
        <row r="42">
          <cell r="A42">
            <v>16</v>
          </cell>
          <cell r="B42" t="str">
            <v>1-16</v>
          </cell>
        </row>
        <row r="45">
          <cell r="B45" t="str">
            <v>複合単価計算書</v>
          </cell>
          <cell r="C45" t="str">
            <v>EF－2</v>
          </cell>
          <cell r="D45" t="str">
            <v>労務単価</v>
          </cell>
          <cell r="E45" t="str">
            <v>1,配管工</v>
          </cell>
          <cell r="F45" t="str">
            <v>2,設備機</v>
          </cell>
          <cell r="G45" t="str">
            <v>3,ﾀﾞｸﾄ工</v>
          </cell>
          <cell r="H45" t="str">
            <v>4,保温工</v>
          </cell>
          <cell r="I45" t="str">
            <v>5,電工</v>
          </cell>
          <cell r="J45" t="str">
            <v>6,普作員</v>
          </cell>
          <cell r="K45" t="str">
            <v>7,特作員</v>
          </cell>
          <cell r="L45" t="str">
            <v/>
          </cell>
          <cell r="M45" t="str">
            <v/>
          </cell>
          <cell r="N45" t="str">
            <v>採用歩掛</v>
          </cell>
          <cell r="O45" t="str">
            <v>7,特作員</v>
          </cell>
          <cell r="P45" t="str">
            <v>7,特作員</v>
          </cell>
          <cell r="Q45" t="str">
            <v/>
          </cell>
          <cell r="R45" t="str">
            <v/>
          </cell>
          <cell r="S45" t="str">
            <v>採用歩掛</v>
          </cell>
        </row>
        <row r="46">
          <cell r="B46" t="str">
            <v xml:space="preserve"> 工事名</v>
          </cell>
          <cell r="C46" t="str">
            <v>県 単 価</v>
          </cell>
          <cell r="D46">
            <v>14000</v>
          </cell>
          <cell r="E46">
            <v>15100</v>
          </cell>
          <cell r="F46">
            <v>13700</v>
          </cell>
          <cell r="G46">
            <v>13000</v>
          </cell>
          <cell r="H46">
            <v>13400</v>
          </cell>
          <cell r="I46">
            <v>13000</v>
          </cell>
          <cell r="J46">
            <v>17500</v>
          </cell>
          <cell r="K46" t="str">
            <v/>
          </cell>
          <cell r="L46" t="str">
            <v/>
          </cell>
          <cell r="M46" t="str">
            <v>建築工事積算基準</v>
          </cell>
          <cell r="N46">
            <v>13000</v>
          </cell>
          <cell r="O46">
            <v>17500</v>
          </cell>
          <cell r="P46">
            <v>17500</v>
          </cell>
          <cell r="Q46" t="str">
            <v/>
          </cell>
          <cell r="R46" t="str">
            <v/>
          </cell>
          <cell r="S46" t="str">
            <v>建築工事積算基準</v>
          </cell>
        </row>
        <row r="47">
          <cell r="C47" t="str">
            <v>寄宮中学校普通教室冷房設置工事（電気）</v>
          </cell>
          <cell r="D47" t="str">
            <v>割 増 率</v>
          </cell>
          <cell r="E47">
            <v>1.1000000000000001</v>
          </cell>
          <cell r="F47">
            <v>1.1000000000000001</v>
          </cell>
          <cell r="G47">
            <v>1.1000000000000001</v>
          </cell>
          <cell r="H47">
            <v>1.1000000000000001</v>
          </cell>
          <cell r="I47">
            <v>1.1000000000000001</v>
          </cell>
          <cell r="J47">
            <v>1.1000000000000001</v>
          </cell>
          <cell r="K47">
            <v>1.1000000000000001</v>
          </cell>
          <cell r="L47" t="str">
            <v/>
          </cell>
          <cell r="M47" t="str">
            <v/>
          </cell>
          <cell r="N47" t="str">
            <v/>
          </cell>
          <cell r="O47" t="str">
            <v>平成19年版</v>
          </cell>
          <cell r="P47">
            <v>1.1000000000000001</v>
          </cell>
          <cell r="Q47" t="str">
            <v/>
          </cell>
          <cell r="R47" t="str">
            <v/>
          </cell>
          <cell r="S47" t="str">
            <v/>
          </cell>
          <cell r="T47" t="str">
            <v>平成19年版</v>
          </cell>
        </row>
        <row r="48">
          <cell r="G48" t="str">
            <v>割増単価</v>
          </cell>
          <cell r="H48">
            <v>15400.000000000002</v>
          </cell>
          <cell r="I48">
            <v>16610</v>
          </cell>
          <cell r="J48">
            <v>15070.000000000002</v>
          </cell>
          <cell r="K48">
            <v>14300.000000000002</v>
          </cell>
          <cell r="L48">
            <v>14740.000000000002</v>
          </cell>
          <cell r="M48">
            <v>14300.000000000002</v>
          </cell>
          <cell r="N48">
            <v>19250</v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</row>
        <row r="49">
          <cell r="B49" t="str">
            <v>頁</v>
          </cell>
          <cell r="C49" t="str">
            <v>材 料 品 目</v>
          </cell>
          <cell r="D49" t="str">
            <v xml:space="preserve">        商 社 見 積</v>
          </cell>
          <cell r="E49" t="str">
            <v xml:space="preserve">   材 料 単 価</v>
          </cell>
          <cell r="F49" t="str">
            <v>　　副　　資　　材</v>
          </cell>
          <cell r="G49" t="str">
            <v>工費Ａ</v>
          </cell>
          <cell r="H49" t="str">
            <v>工費Ｂ</v>
          </cell>
          <cell r="I49" t="str">
            <v>はつり</v>
          </cell>
          <cell r="J49" t="str">
            <v>その他</v>
          </cell>
          <cell r="K49" t="str">
            <v>合</v>
          </cell>
          <cell r="L49" t="str">
            <v xml:space="preserve"> 計</v>
          </cell>
          <cell r="M49" t="str">
            <v xml:space="preserve">  備  考</v>
          </cell>
          <cell r="N49" t="str">
            <v>工費Ｂ</v>
          </cell>
          <cell r="O49" t="str">
            <v>はつり</v>
          </cell>
          <cell r="P49" t="str">
            <v>はつり</v>
          </cell>
          <cell r="Q49" t="str">
            <v>その他</v>
          </cell>
          <cell r="R49" t="str">
            <v>合</v>
          </cell>
          <cell r="S49" t="str">
            <v xml:space="preserve"> 計</v>
          </cell>
          <cell r="T49" t="str">
            <v xml:space="preserve">  備  考</v>
          </cell>
        </row>
        <row r="50">
          <cell r="C50" t="str">
            <v>名　　称</v>
          </cell>
          <cell r="D50" t="str">
            <v>1,物価資料</v>
          </cell>
          <cell r="E50">
            <v>2</v>
          </cell>
          <cell r="F50">
            <v>3</v>
          </cell>
          <cell r="G50" t="str">
            <v>乗率(b)</v>
          </cell>
          <cell r="H50" t="str">
            <v>継手(c</v>
          </cell>
          <cell r="I50" t="str">
            <v>接合材(d)</v>
          </cell>
          <cell r="J50" t="str">
            <v>支金物(e)</v>
          </cell>
          <cell r="K50" t="str">
            <v>歩掛(f)</v>
          </cell>
          <cell r="L50" t="str">
            <v>歩掛(g)</v>
          </cell>
          <cell r="M50" t="str">
            <v>歩掛(h)</v>
          </cell>
          <cell r="N50" t="str">
            <v>歩掛(i)</v>
          </cell>
          <cell r="O50" t="str">
            <v>歩掛頁</v>
          </cell>
          <cell r="P50" t="str">
            <v>工種</v>
          </cell>
          <cell r="Q50" t="str">
            <v>A</v>
          </cell>
          <cell r="R50" t="str">
            <v>歩掛頁</v>
          </cell>
          <cell r="S50" t="str">
            <v>工種</v>
          </cell>
          <cell r="T50" t="str">
            <v>歩掛頁</v>
          </cell>
          <cell r="U50" t="str">
            <v>工種</v>
          </cell>
          <cell r="V50" t="str">
            <v>A</v>
          </cell>
        </row>
        <row r="51">
          <cell r="B51">
            <v>2</v>
          </cell>
          <cell r="C51" t="str">
            <v>規　　格</v>
          </cell>
          <cell r="D51" t="str">
            <v>金額</v>
          </cell>
          <cell r="E51" t="str">
            <v>金額</v>
          </cell>
          <cell r="F51" t="str">
            <v>金額</v>
          </cell>
          <cell r="G51" t="str">
            <v>採用単価</v>
          </cell>
          <cell r="H51" t="str">
            <v>補正単価</v>
          </cell>
          <cell r="I51" t="str">
            <v>金額</v>
          </cell>
          <cell r="J51" t="str">
            <v>金額</v>
          </cell>
          <cell r="K51" t="str">
            <v>金額</v>
          </cell>
          <cell r="L51" t="str">
            <v>金額</v>
          </cell>
          <cell r="M51" t="str">
            <v>金額</v>
          </cell>
          <cell r="N51" t="str">
            <v>金額</v>
          </cell>
          <cell r="O51" t="str">
            <v>金額</v>
          </cell>
          <cell r="P51" t="str">
            <v>材工計</v>
          </cell>
          <cell r="Q51" t="str">
            <v>複合単価</v>
          </cell>
          <cell r="R51" t="str">
            <v xml:space="preserve"> 〃 </v>
          </cell>
          <cell r="S51" t="str">
            <v>B</v>
          </cell>
          <cell r="T51" t="str">
            <v xml:space="preserve"> 〃 </v>
          </cell>
          <cell r="U51" t="str">
            <v xml:space="preserve"> 〃 </v>
          </cell>
          <cell r="V51" t="str">
            <v>B</v>
          </cell>
        </row>
        <row r="52">
          <cell r="G52" t="str">
            <v>A</v>
          </cell>
          <cell r="H52" t="str">
            <v>B</v>
          </cell>
          <cell r="I52" t="str">
            <v>C</v>
          </cell>
          <cell r="J52" t="str">
            <v>D</v>
          </cell>
          <cell r="K52" t="str">
            <v>E</v>
          </cell>
          <cell r="L52" t="str">
            <v>F</v>
          </cell>
          <cell r="M52" t="str">
            <v>G</v>
          </cell>
          <cell r="N52" t="str">
            <v>H</v>
          </cell>
          <cell r="O52" t="str">
            <v>G</v>
          </cell>
          <cell r="P52" t="str">
            <v>G</v>
          </cell>
          <cell r="Q52" t="str">
            <v>H</v>
          </cell>
        </row>
        <row r="53">
          <cell r="G53" t="str">
            <v>=最小値</v>
          </cell>
          <cell r="H53" t="str">
            <v>=A*b</v>
          </cell>
          <cell r="I53" t="str">
            <v>=B*c</v>
          </cell>
          <cell r="J53" t="str">
            <v>=(B+C)*d</v>
          </cell>
          <cell r="K53" t="str">
            <v>=(電)*e</v>
          </cell>
          <cell r="L53" t="str">
            <v>=(普)*f</v>
          </cell>
          <cell r="M53" t="str">
            <v>=(労)*h</v>
          </cell>
          <cell r="N53" t="str">
            <v>=Σ(B～H)</v>
          </cell>
          <cell r="O53" t="str">
            <v>=(労)*h</v>
          </cell>
          <cell r="P53" t="str">
            <v>=Σ(B～H)</v>
          </cell>
          <cell r="Q53" t="str">
            <v>=(労)*h</v>
          </cell>
          <cell r="R53" t="str">
            <v>=Σ(B～H)</v>
          </cell>
        </row>
        <row r="54">
          <cell r="C54" t="str">
            <v>動力盤</v>
          </cell>
          <cell r="D54" t="str">
            <v>電装産業</v>
          </cell>
          <cell r="E54" t="str">
            <v>琉電</v>
          </cell>
          <cell r="F54" t="str">
            <v>長嶺電機</v>
          </cell>
          <cell r="G54">
            <v>1</v>
          </cell>
          <cell r="H54">
            <v>0</v>
          </cell>
          <cell r="I54">
            <v>0.02</v>
          </cell>
          <cell r="J54">
            <v>5</v>
          </cell>
          <cell r="K54" t="str">
            <v>配分電盤歩掛集計表</v>
          </cell>
          <cell r="L54">
            <v>0.1</v>
          </cell>
          <cell r="M54" t="str">
            <v>P-173</v>
          </cell>
          <cell r="N54">
            <v>1</v>
          </cell>
          <cell r="O54">
            <v>0.1</v>
          </cell>
          <cell r="P54" t="str">
            <v>P-173</v>
          </cell>
          <cell r="Q54">
            <v>0.1</v>
          </cell>
          <cell r="R54" t="str">
            <v>P-173</v>
          </cell>
          <cell r="S54">
            <v>1</v>
          </cell>
          <cell r="T54" t="str">
            <v>P-173</v>
          </cell>
          <cell r="U54">
            <v>1</v>
          </cell>
          <cell r="V54">
            <v>1</v>
          </cell>
        </row>
        <row r="55">
          <cell r="A55">
            <v>17</v>
          </cell>
          <cell r="B55" t="str">
            <v>2-1</v>
          </cell>
          <cell r="C55" t="str">
            <v>"PR-1"</v>
          </cell>
          <cell r="D55">
            <v>729000</v>
          </cell>
          <cell r="E55">
            <v>689000</v>
          </cell>
          <cell r="F55">
            <v>948500</v>
          </cell>
          <cell r="G55">
            <v>689000</v>
          </cell>
          <cell r="H55">
            <v>689000</v>
          </cell>
          <cell r="I55">
            <v>0</v>
          </cell>
          <cell r="J55">
            <v>13780</v>
          </cell>
          <cell r="K55">
            <v>73700</v>
          </cell>
          <cell r="L55" t="str">
            <v/>
          </cell>
          <cell r="M55">
            <v>7370</v>
          </cell>
          <cell r="N55">
            <v>783850</v>
          </cell>
          <cell r="O55">
            <v>784000</v>
          </cell>
          <cell r="P55" t="str">
            <v/>
          </cell>
          <cell r="Q55">
            <v>7370</v>
          </cell>
          <cell r="R55">
            <v>783850</v>
          </cell>
          <cell r="S55">
            <v>784000</v>
          </cell>
        </row>
        <row r="57">
          <cell r="A57">
            <v>18</v>
          </cell>
          <cell r="B57" t="str">
            <v>2-2</v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</row>
        <row r="58">
          <cell r="C58" t="str">
            <v>負荷開閉器</v>
          </cell>
          <cell r="D58" t="str">
            <v>松下</v>
          </cell>
          <cell r="E58">
            <v>1</v>
          </cell>
          <cell r="F58">
            <v>0</v>
          </cell>
          <cell r="G58">
            <v>0.02</v>
          </cell>
          <cell r="H58">
            <v>0.38700000000000001</v>
          </cell>
          <cell r="I58">
            <v>0.1</v>
          </cell>
          <cell r="J58" t="str">
            <v>P-173</v>
          </cell>
          <cell r="K58">
            <v>1</v>
          </cell>
          <cell r="L58">
            <v>0.38700000000000001</v>
          </cell>
          <cell r="M58">
            <v>0.1</v>
          </cell>
          <cell r="N58" t="str">
            <v>P-173</v>
          </cell>
          <cell r="O58">
            <v>1</v>
          </cell>
          <cell r="P58">
            <v>0.1</v>
          </cell>
          <cell r="Q58">
            <v>0.1</v>
          </cell>
          <cell r="R58">
            <v>1</v>
          </cell>
          <cell r="S58" t="str">
            <v>P-173</v>
          </cell>
          <cell r="T58" t="str">
            <v>P-173</v>
          </cell>
          <cell r="U58">
            <v>1</v>
          </cell>
          <cell r="V58">
            <v>1</v>
          </cell>
        </row>
        <row r="59">
          <cell r="A59">
            <v>19</v>
          </cell>
          <cell r="B59" t="str">
            <v>2-3</v>
          </cell>
          <cell r="C59" t="str">
            <v>3P30A,ﾒ-ﾀｰ付</v>
          </cell>
          <cell r="D59">
            <v>6600</v>
          </cell>
          <cell r="E59">
            <v>6600</v>
          </cell>
          <cell r="F59">
            <v>6600</v>
          </cell>
          <cell r="G59">
            <v>0</v>
          </cell>
          <cell r="H59">
            <v>132</v>
          </cell>
          <cell r="I59">
            <v>5704</v>
          </cell>
          <cell r="J59" t="str">
            <v/>
          </cell>
          <cell r="K59">
            <v>570</v>
          </cell>
          <cell r="L59">
            <v>13006</v>
          </cell>
          <cell r="M59">
            <v>13000</v>
          </cell>
          <cell r="N59" t="str">
            <v/>
          </cell>
          <cell r="O59">
            <v>570</v>
          </cell>
          <cell r="P59" t="str">
            <v/>
          </cell>
          <cell r="Q59">
            <v>570</v>
          </cell>
          <cell r="R59">
            <v>13006</v>
          </cell>
          <cell r="S59">
            <v>13000</v>
          </cell>
        </row>
        <row r="61">
          <cell r="A61">
            <v>20</v>
          </cell>
          <cell r="B61" t="str">
            <v>2-4</v>
          </cell>
        </row>
        <row r="62">
          <cell r="C62" t="str">
            <v>火災報知器移設</v>
          </cell>
          <cell r="D62" t="str">
            <v>歩掛け</v>
          </cell>
          <cell r="E62" t="str">
            <v>撤去率</v>
          </cell>
          <cell r="F62" t="str">
            <v>計算式</v>
          </cell>
          <cell r="G62">
            <v>0.1862</v>
          </cell>
          <cell r="H62" t="str">
            <v>(</v>
          </cell>
          <cell r="I62" t="str">
            <v>)</v>
          </cell>
          <cell r="J62" t="str">
            <v>移設歩掛け→</v>
          </cell>
          <cell r="K62">
            <v>0.186</v>
          </cell>
          <cell r="L62">
            <v>1</v>
          </cell>
          <cell r="M62">
            <v>0.1</v>
          </cell>
          <cell r="N62">
            <v>0.1</v>
          </cell>
          <cell r="O62" t="str">
            <v>P-298</v>
          </cell>
          <cell r="P62">
            <v>1</v>
          </cell>
          <cell r="Q62">
            <v>0.1</v>
          </cell>
          <cell r="R62" t="str">
            <v>P-298</v>
          </cell>
          <cell r="S62">
            <v>1</v>
          </cell>
          <cell r="T62" t="str">
            <v>P-298</v>
          </cell>
          <cell r="U62">
            <v>1</v>
          </cell>
          <cell r="V62">
            <v>1</v>
          </cell>
        </row>
        <row r="63">
          <cell r="A63">
            <v>21</v>
          </cell>
          <cell r="B63" t="str">
            <v>2-5</v>
          </cell>
          <cell r="C63" t="str">
            <v>ｽﾎﾟｯﾄ型熱感知器</v>
          </cell>
          <cell r="D63">
            <v>0.13300000000000001</v>
          </cell>
          <cell r="E63">
            <v>0.4</v>
          </cell>
          <cell r="F63" t="str">
            <v>=(1+0.4)*0.133=0.1862</v>
          </cell>
          <cell r="G63" t="str">
            <v>=</v>
          </cell>
          <cell r="H63" t="str">
            <v>+</v>
          </cell>
          <cell r="I63" t="str">
            <v>*</v>
          </cell>
          <cell r="J63">
            <v>2741</v>
          </cell>
          <cell r="K63" t="str">
            <v/>
          </cell>
          <cell r="L63">
            <v>274</v>
          </cell>
          <cell r="M63">
            <v>301</v>
          </cell>
          <cell r="N63">
            <v>3316</v>
          </cell>
          <cell r="O63">
            <v>3320</v>
          </cell>
          <cell r="P63" t="str">
            <v>359,35</v>
          </cell>
          <cell r="Q63">
            <v>301</v>
          </cell>
          <cell r="R63">
            <v>3316</v>
          </cell>
          <cell r="S63">
            <v>3320</v>
          </cell>
          <cell r="T63" t="str">
            <v>359,35</v>
          </cell>
        </row>
        <row r="64">
          <cell r="V64">
            <v>1</v>
          </cell>
        </row>
        <row r="65">
          <cell r="A65">
            <v>22</v>
          </cell>
          <cell r="B65" t="str">
            <v>2-6</v>
          </cell>
        </row>
        <row r="67">
          <cell r="A67">
            <v>23</v>
          </cell>
          <cell r="B67" t="str">
            <v>2-7</v>
          </cell>
        </row>
        <row r="68">
          <cell r="D68" t="str">
            <v>建設物価</v>
          </cell>
          <cell r="E68" t="str">
            <v>積算資料</v>
          </cell>
        </row>
        <row r="69">
          <cell r="A69">
            <v>24</v>
          </cell>
          <cell r="B69" t="str">
            <v>2-8</v>
          </cell>
          <cell r="C69" t="str">
            <v>2007/8月</v>
          </cell>
          <cell r="D69" t="str">
            <v>2007/8月</v>
          </cell>
          <cell r="E69" t="str">
            <v>2007/8月</v>
          </cell>
        </row>
        <row r="70">
          <cell r="C70" t="str">
            <v>漏電ﾌﾞﾚｰｶｰ</v>
          </cell>
          <cell r="D70" t="str">
            <v>P-525</v>
          </cell>
          <cell r="E70" t="str">
            <v>P-553</v>
          </cell>
          <cell r="F70">
            <v>1</v>
          </cell>
          <cell r="G70">
            <v>0</v>
          </cell>
          <cell r="H70">
            <v>0.02</v>
          </cell>
          <cell r="I70">
            <v>1.04</v>
          </cell>
          <cell r="J70">
            <v>0.1</v>
          </cell>
          <cell r="K70" t="str">
            <v>P-173</v>
          </cell>
          <cell r="L70">
            <v>1</v>
          </cell>
          <cell r="M70">
            <v>0.1</v>
          </cell>
          <cell r="N70" t="str">
            <v>P-173</v>
          </cell>
          <cell r="O70">
            <v>1</v>
          </cell>
          <cell r="P70">
            <v>0.1</v>
          </cell>
          <cell r="Q70">
            <v>0.1</v>
          </cell>
          <cell r="R70">
            <v>1</v>
          </cell>
          <cell r="S70" t="str">
            <v>P-173</v>
          </cell>
          <cell r="T70" t="str">
            <v>P-173</v>
          </cell>
          <cell r="U70">
            <v>1</v>
          </cell>
          <cell r="V70">
            <v>1</v>
          </cell>
        </row>
        <row r="71">
          <cell r="A71">
            <v>25</v>
          </cell>
          <cell r="B71" t="str">
            <v>2-9</v>
          </cell>
          <cell r="C71" t="str">
            <v>3P-225AF/125AT</v>
          </cell>
          <cell r="D71">
            <v>20700</v>
          </cell>
          <cell r="E71">
            <v>21100</v>
          </cell>
          <cell r="F71">
            <v>20700</v>
          </cell>
          <cell r="G71">
            <v>20700</v>
          </cell>
          <cell r="H71">
            <v>0</v>
          </cell>
          <cell r="I71">
            <v>414</v>
          </cell>
          <cell r="J71">
            <v>15329</v>
          </cell>
          <cell r="K71" t="str">
            <v/>
          </cell>
          <cell r="L71">
            <v>1532</v>
          </cell>
          <cell r="M71">
            <v>37975</v>
          </cell>
          <cell r="N71">
            <v>38000</v>
          </cell>
          <cell r="O71" t="str">
            <v/>
          </cell>
          <cell r="P71" t="str">
            <v/>
          </cell>
          <cell r="Q71">
            <v>1532</v>
          </cell>
          <cell r="R71">
            <v>37975</v>
          </cell>
          <cell r="S71">
            <v>38000</v>
          </cell>
        </row>
        <row r="73">
          <cell r="A73">
            <v>26</v>
          </cell>
          <cell r="B73" t="str">
            <v>2-10</v>
          </cell>
        </row>
        <row r="74">
          <cell r="C74" t="str">
            <v>ﾏｼﾝﾌﾚｰｷ</v>
          </cell>
          <cell r="D74" t="str">
            <v>ﾐﾗｲ工業</v>
          </cell>
          <cell r="E74">
            <v>1</v>
          </cell>
          <cell r="F74">
            <v>0</v>
          </cell>
          <cell r="G74">
            <v>0</v>
          </cell>
          <cell r="H74">
            <v>3.6999999999999998E-2</v>
          </cell>
          <cell r="I74">
            <v>0.1</v>
          </cell>
          <cell r="J74" t="str">
            <v>P-698</v>
          </cell>
          <cell r="K74">
            <v>1</v>
          </cell>
          <cell r="L74">
            <v>3.6999999999999998E-2</v>
          </cell>
          <cell r="M74">
            <v>0.1</v>
          </cell>
          <cell r="N74" t="str">
            <v>P-698</v>
          </cell>
          <cell r="O74">
            <v>1</v>
          </cell>
          <cell r="P74">
            <v>0.1</v>
          </cell>
          <cell r="Q74">
            <v>0.1</v>
          </cell>
          <cell r="R74">
            <v>1</v>
          </cell>
          <cell r="S74" t="str">
            <v>P-698</v>
          </cell>
          <cell r="T74" t="str">
            <v>P-698</v>
          </cell>
          <cell r="U74">
            <v>1</v>
          </cell>
          <cell r="V74">
            <v>1</v>
          </cell>
        </row>
        <row r="75">
          <cell r="A75">
            <v>27</v>
          </cell>
          <cell r="B75" t="str">
            <v>2-11</v>
          </cell>
          <cell r="C75" t="str">
            <v>Φ22</v>
          </cell>
          <cell r="D75">
            <v>1306</v>
          </cell>
          <cell r="E75">
            <v>1306</v>
          </cell>
          <cell r="F75">
            <v>1306</v>
          </cell>
          <cell r="G75">
            <v>0</v>
          </cell>
          <cell r="H75">
            <v>0</v>
          </cell>
          <cell r="I75">
            <v>545</v>
          </cell>
          <cell r="J75" t="str">
            <v/>
          </cell>
          <cell r="K75">
            <v>54</v>
          </cell>
          <cell r="L75">
            <v>1905</v>
          </cell>
          <cell r="M75">
            <v>1910</v>
          </cell>
          <cell r="N75" t="str">
            <v/>
          </cell>
          <cell r="O75">
            <v>54</v>
          </cell>
          <cell r="P75" t="str">
            <v/>
          </cell>
          <cell r="Q75">
            <v>54</v>
          </cell>
          <cell r="R75">
            <v>1905</v>
          </cell>
          <cell r="S75">
            <v>1910</v>
          </cell>
        </row>
        <row r="76">
          <cell r="C76" t="str">
            <v>適用</v>
          </cell>
          <cell r="D76" t="str">
            <v>単価</v>
          </cell>
          <cell r="E76" t="str">
            <v>所要数量</v>
          </cell>
          <cell r="F76" t="str">
            <v>金額</v>
          </cell>
        </row>
        <row r="77">
          <cell r="A77">
            <v>28</v>
          </cell>
          <cell r="B77" t="str">
            <v>2-12</v>
          </cell>
          <cell r="C77" t="str">
            <v>ﾏｼﾝﾌﾚｰｷMFP-22K5</v>
          </cell>
          <cell r="D77">
            <v>580</v>
          </cell>
          <cell r="E77">
            <v>0.5</v>
          </cell>
          <cell r="F77">
            <v>290</v>
          </cell>
        </row>
        <row r="78">
          <cell r="C78" t="str">
            <v>ｺﾈｸﾀｰMFPK-22K</v>
          </cell>
          <cell r="D78">
            <v>467</v>
          </cell>
          <cell r="E78">
            <v>1</v>
          </cell>
          <cell r="F78">
            <v>467</v>
          </cell>
        </row>
        <row r="79">
          <cell r="A79">
            <v>29</v>
          </cell>
          <cell r="B79" t="str">
            <v>2-13</v>
          </cell>
          <cell r="C79" t="str">
            <v>厚鋼用MPGP-22K</v>
          </cell>
          <cell r="D79">
            <v>549</v>
          </cell>
          <cell r="E79">
            <v>1</v>
          </cell>
          <cell r="F79">
            <v>549</v>
          </cell>
        </row>
        <row r="80">
          <cell r="C80" t="str">
            <v>合計金額</v>
          </cell>
          <cell r="D80">
            <v>1306</v>
          </cell>
          <cell r="E80">
            <v>1306</v>
          </cell>
          <cell r="F80">
            <v>1306</v>
          </cell>
        </row>
        <row r="81">
          <cell r="A81">
            <v>30</v>
          </cell>
          <cell r="B81" t="str">
            <v>2-14</v>
          </cell>
        </row>
        <row r="83">
          <cell r="A83">
            <v>31</v>
          </cell>
          <cell r="B83" t="str">
            <v>2-15</v>
          </cell>
        </row>
        <row r="85">
          <cell r="A85">
            <v>32</v>
          </cell>
          <cell r="B85" t="str">
            <v>2-16</v>
          </cell>
        </row>
      </sheetData>
      <sheetData sheetId="1"/>
      <sheetData sheetId="2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仕訳書"/>
      <sheetName val="内訳書"/>
      <sheetName val="単価比較表"/>
      <sheetName val="複合単価(機械設備）"/>
      <sheetName val="複合単価 （電気設備）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間接工事費"/>
      <sheetName val="内訳１"/>
      <sheetName val="内訳２"/>
      <sheetName val="積み上げ運搬費"/>
      <sheetName val="A代価(ｲ)"/>
      <sheetName val="A代価(A)"/>
      <sheetName val="A代価(A-1)"/>
      <sheetName val="A代価(A-2)"/>
      <sheetName val="A代価(A-3)"/>
      <sheetName val="A代価(A-4)"/>
      <sheetName val="A代価(A-5)"/>
      <sheetName val="A代価(A-6)"/>
      <sheetName val="A代価(B)"/>
      <sheetName val="A代価(C)"/>
      <sheetName val="A代価(C-1)"/>
      <sheetName val="A代価(D)"/>
      <sheetName val="A代価(D-1)"/>
      <sheetName val="A代価(E)"/>
      <sheetName val="B代価（土留）"/>
      <sheetName val="B代価（支保）"/>
      <sheetName val="B代価（軽量）"/>
      <sheetName val="B代価（土工）"/>
      <sheetName val="B代価（土留イ)"/>
      <sheetName val="Ｂ代価（雨水）"/>
      <sheetName val="Ｃ代価（雨水）"/>
      <sheetName val="窓数量計算"/>
      <sheetName val="土工集計"/>
      <sheetName val="管渠集計"/>
      <sheetName val="附帯工"/>
      <sheetName val="組立1号"/>
      <sheetName val="組立２号"/>
      <sheetName val="平均掘削"/>
      <sheetName val="管渠表A4"/>
      <sheetName val="数量計算書（施工量）"/>
      <sheetName val="数量1"/>
      <sheetName val="数量2"/>
      <sheetName val="数量3"/>
      <sheetName val="数量4"/>
      <sheetName val="数量5"/>
      <sheetName val="数量6"/>
      <sheetName val="数量7"/>
      <sheetName val="単価比較表"/>
      <sheetName val="軽量鋼1"/>
      <sheetName val="軽量鋼2"/>
      <sheetName val="軽量鋼3"/>
      <sheetName val="軽量鋼4"/>
      <sheetName val="軽量鋼5"/>
      <sheetName val="管渠土1"/>
      <sheetName val="管渠土2"/>
      <sheetName val="管渠土3"/>
      <sheetName val="管渠土4"/>
      <sheetName val="管渠土5"/>
      <sheetName val="管渠土6"/>
      <sheetName val="管渠土7"/>
      <sheetName val="管渠土8"/>
      <sheetName val="管渠土9"/>
      <sheetName val="管渠土10"/>
      <sheetName val="管渠土11"/>
      <sheetName val="管渠土12"/>
      <sheetName val="管土工13"/>
      <sheetName val="管渠土14"/>
      <sheetName val="管渠土15"/>
      <sheetName val="汚水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提示書"/>
    </sheetNames>
    <definedNames>
      <definedName name="並べ替え"/>
    </definedNames>
    <sheetDataSet>
      <sheetData sheetId="0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</sheetNames>
    <sheetDataSet>
      <sheetData sheetId="0"/>
      <sheetData sheetId="1"/>
      <sheetData sheetId="2" refreshError="1">
        <row r="5">
          <cell r="Z5" t="str">
            <v>/ACAVIEWER.ADN~NI~L~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ピー  02敷地造成内訳書"/>
      <sheetName val="#REF"/>
      <sheetName val="西原小仕訳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入力画面"/>
      <sheetName val="設計書"/>
      <sheetName val="仕訳書"/>
      <sheetName val="一覧表"/>
      <sheetName val="計算詳細"/>
      <sheetName val="設計書（変更） "/>
      <sheetName val="仕訳書（変更）"/>
      <sheetName val="一覧表 (変更)"/>
      <sheetName val="計算詳細 (変更)"/>
      <sheetName val="積算内訳書（電気）"/>
      <sheetName val="積算内訳書（機械）"/>
      <sheetName val="積算内訳書（建築）"/>
      <sheetName val="種目・科目別内訳"/>
      <sheetName val="諸経費（変更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2">
          <cell r="I22">
            <v>502950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諸経費"/>
      <sheetName val="総括"/>
      <sheetName val="総括tedl灯器"/>
      <sheetName val="総括tedl仮設撤去"/>
      <sheetName val="総括tcll灯器"/>
      <sheetName val="梱包輸送"/>
      <sheetName val="重機運搬"/>
      <sheetName val="単価"/>
      <sheetName val="見積-1"/>
      <sheetName val="複合単価"/>
      <sheetName val="代価一覧"/>
      <sheetName val="配線材料"/>
      <sheetName val="70-AS"/>
      <sheetName val="110-AS"/>
      <sheetName val="340-AS"/>
      <sheetName val="スイーパ"/>
      <sheetName val="トラック"/>
      <sheetName val="運搬代価"/>
      <sheetName val="2次側"/>
      <sheetName val="控除"/>
      <sheetName val="見積条件"/>
      <sheetName val="見積-2"/>
      <sheetName val="単位数量"/>
      <sheetName val="配管-1"/>
      <sheetName val="配管-2-1"/>
      <sheetName val="基台内充填"/>
      <sheetName val="配管-2-2"/>
      <sheetName val="孔充填"/>
      <sheetName val="残土土捨場"/>
      <sheetName val="ダンプ"/>
      <sheetName val="試験調整"/>
      <sheetName val="役務費"/>
      <sheetName val="仕訳書（変更）"/>
      <sheetName val="土工集計"/>
      <sheetName val="数量総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配管"/>
      <sheetName val="複合排桝"/>
      <sheetName val="仕訳"/>
      <sheetName val="複器"/>
      <sheetName val="複器 (2)"/>
      <sheetName val="複合代価"/>
      <sheetName val="内訳"/>
      <sheetName val="変更内訳"/>
      <sheetName val="変更仕訳"/>
      <sheetName val="変更協議"/>
      <sheetName val="変更協議 (2)"/>
      <sheetName val="変更理由"/>
      <sheetName val="数量"/>
      <sheetName val="数量 (2)"/>
      <sheetName val="数量 (3)"/>
      <sheetName val="数量B"/>
      <sheetName val="数計"/>
      <sheetName val="数計 (2)"/>
      <sheetName val="数計 (3)"/>
      <sheetName val="概算仕訳"/>
      <sheetName val="議事録"/>
      <sheetName val="配管-1"/>
      <sheetName val="内訳＆集計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4-1,2 (2)"/>
      <sheetName val="３"/>
      <sheetName val="代価表2ｰ1､2"/>
      <sheetName val="代価表3ｰ1､2"/>
      <sheetName val="代価表3ｰ3,4"/>
      <sheetName val="代価表3ｰ5"/>
      <sheetName val="代価表4-1,2"/>
      <sheetName val="代価表4-3,4"/>
      <sheetName val="代価表4-5,6"/>
      <sheetName val="代価表4-7"/>
      <sheetName val="代価表8-1"/>
      <sheetName val="代価表11-1"/>
      <sheetName val="代価表18-1,2"/>
      <sheetName val="代価表18-3"/>
      <sheetName val="代価表19-1,2"/>
      <sheetName val="代価表20-1.2"/>
      <sheetName val="代価表20-3,4"/>
      <sheetName val="代価表20-5,6"/>
      <sheetName val="複器"/>
    </sheetNames>
    <sheetDataSet>
      <sheetData sheetId="0" refreshError="1"/>
      <sheetData sheetId="1" refreshError="1">
        <row r="34">
          <cell r="J34" t="str">
            <v>名 護 市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表   "/>
      <sheetName val="土工"/>
      <sheetName val="数量総括表"/>
      <sheetName val="本工事内訳表"/>
      <sheetName val="明細表"/>
      <sheetName val="仕訳書（変更）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97-1"/>
      <sheetName val="明細表"/>
      <sheetName val="３"/>
    </sheetNames>
    <sheetDataSet>
      <sheetData sheetId="0" refreshError="1">
        <row r="36">
          <cell r="K36" t="str">
            <v>大宜味村役場</v>
          </cell>
        </row>
      </sheetData>
      <sheetData sheetId="1" refreshError="1"/>
      <sheetData sheetId="2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プール"/>
      <sheetName val="見積比１"/>
      <sheetName val="見積比２"/>
      <sheetName val="見積比３"/>
      <sheetName val="全体"/>
      <sheetName val="代価表"/>
      <sheetName val="Sheet1"/>
      <sheetName val="Sheet2"/>
      <sheetName val="Sheet3"/>
    </sheetNames>
    <sheetDataSet>
      <sheetData sheetId="0">
        <row r="231">
          <cell r="BB231" t="str">
            <v>NO</v>
          </cell>
        </row>
        <row r="234">
          <cell r="AS234" t="str">
            <v xml:space="preserve">     内      訳      書</v>
          </cell>
        </row>
        <row r="237">
          <cell r="AS237" t="str">
            <v xml:space="preserve">          実   施   工   事   費</v>
          </cell>
          <cell r="AT237" t="str">
            <v xml:space="preserve">      対 象 経 費</v>
          </cell>
          <cell r="AU237" t="str">
            <v xml:space="preserve">    対 象 外 経 費</v>
          </cell>
          <cell r="AV237" t="str">
            <v xml:space="preserve">      対 象 経 費</v>
          </cell>
          <cell r="AW237" t="str">
            <v xml:space="preserve">    対 象 外 経 費</v>
          </cell>
          <cell r="AX237" t="str">
            <v xml:space="preserve">      対 象 経 費</v>
          </cell>
          <cell r="AY237" t="str">
            <v xml:space="preserve">    対 象 外 経 費</v>
          </cell>
          <cell r="AZ237" t="str">
            <v xml:space="preserve">    対 象 外 経 費</v>
          </cell>
          <cell r="BA237" t="str">
            <v xml:space="preserve">    対 象 外 経 費</v>
          </cell>
        </row>
        <row r="239">
          <cell r="AN239" t="str">
            <v>NO</v>
          </cell>
          <cell r="AO239" t="str">
            <v>名      称</v>
          </cell>
          <cell r="AP239" t="str">
            <v>名      称</v>
          </cell>
          <cell r="AQ239" t="str">
            <v>数量</v>
          </cell>
          <cell r="AR239" t="str">
            <v>規     格</v>
          </cell>
          <cell r="AS239" t="str">
            <v>数量</v>
          </cell>
          <cell r="AT239" t="str">
            <v>単位</v>
          </cell>
          <cell r="AU239" t="str">
            <v xml:space="preserve"> 単  価</v>
          </cell>
          <cell r="AV239" t="str">
            <v>金   額</v>
          </cell>
          <cell r="AW239" t="str">
            <v xml:space="preserve"> 備  考</v>
          </cell>
          <cell r="AX239" t="str">
            <v>数量</v>
          </cell>
          <cell r="AY239" t="str">
            <v>単位</v>
          </cell>
          <cell r="AZ239" t="str">
            <v>金   額</v>
          </cell>
          <cell r="BA239" t="str">
            <v>数量</v>
          </cell>
          <cell r="BB239" t="str">
            <v>単位</v>
          </cell>
          <cell r="BC239" t="str">
            <v>金   額</v>
          </cell>
        </row>
        <row r="241">
          <cell r="AN241">
            <v>6</v>
          </cell>
          <cell r="AO241" t="str">
            <v>防水工事</v>
          </cell>
          <cell r="AP241" t="str">
            <v>防水工事</v>
          </cell>
        </row>
        <row r="244">
          <cell r="AR244" t="str">
            <v>ﾎﾟﾘｻﾙﾌｧｲﾄﾞ</v>
          </cell>
        </row>
        <row r="245">
          <cell r="AP245" t="str">
            <v>ｼｰﾘﾝｸﾞ（C種）</v>
          </cell>
          <cell r="AQ245" t="str">
            <v>2成分形10*7</v>
          </cell>
          <cell r="AR245" t="str">
            <v>2成分形10*7</v>
          </cell>
          <cell r="AS245">
            <v>171</v>
          </cell>
          <cell r="AT245" t="str">
            <v>ｍ</v>
          </cell>
          <cell r="AU245">
            <v>960</v>
          </cell>
          <cell r="AV245">
            <v>164160</v>
          </cell>
          <cell r="AW245" t="str">
            <v>県単 P-50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</row>
        <row r="246">
          <cell r="AR246" t="str">
            <v>厚3（材工共）</v>
          </cell>
        </row>
        <row r="247">
          <cell r="AP247" t="str">
            <v>ｳﾚﾀﾝ塗膜防水</v>
          </cell>
          <cell r="AQ247" t="str">
            <v>平面</v>
          </cell>
          <cell r="AR247" t="str">
            <v>平面</v>
          </cell>
          <cell r="AS247">
            <v>143</v>
          </cell>
          <cell r="AT247" t="str">
            <v>㎡</v>
          </cell>
          <cell r="AU247">
            <v>4060</v>
          </cell>
          <cell r="AV247">
            <v>580580</v>
          </cell>
          <cell r="AW247" t="str">
            <v xml:space="preserve"> 〃　 〃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</row>
        <row r="248">
          <cell r="AR248" t="str">
            <v>〃</v>
          </cell>
        </row>
        <row r="249">
          <cell r="AP249" t="str">
            <v>　　〃</v>
          </cell>
          <cell r="AQ249" t="str">
            <v>立上り面</v>
          </cell>
          <cell r="AR249" t="str">
            <v>立上り面</v>
          </cell>
          <cell r="AS249">
            <v>11.7</v>
          </cell>
          <cell r="AT249" t="str">
            <v>〃</v>
          </cell>
          <cell r="AU249">
            <v>4320</v>
          </cell>
          <cell r="AV249">
            <v>50544</v>
          </cell>
          <cell r="AW249" t="str">
            <v xml:space="preserve"> 〃　 〃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</row>
        <row r="255">
          <cell r="AP255" t="str">
            <v>小     計</v>
          </cell>
          <cell r="AQ255">
            <v>795284</v>
          </cell>
          <cell r="AR255">
            <v>0</v>
          </cell>
          <cell r="AS255">
            <v>0</v>
          </cell>
          <cell r="AT255">
            <v>795284</v>
          </cell>
          <cell r="AU255">
            <v>0</v>
          </cell>
          <cell r="AV255">
            <v>795284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C255">
            <v>0</v>
          </cell>
        </row>
        <row r="259">
          <cell r="AN259">
            <v>7</v>
          </cell>
          <cell r="AO259" t="str">
            <v>ﾀｲﾙ工事</v>
          </cell>
          <cell r="AP259" t="str">
            <v>ﾀｲﾙ工事</v>
          </cell>
        </row>
        <row r="262">
          <cell r="AQ262" t="str">
            <v>ﾉﾝｽﾘｯﾌﾟﾀｲﾙ</v>
          </cell>
        </row>
        <row r="263">
          <cell r="AO263" t="str">
            <v>床磁器質施釉ﾕﾆｯﾄﾀｲﾙ</v>
          </cell>
          <cell r="AP263" t="str">
            <v>45角</v>
          </cell>
          <cell r="AQ263" t="str">
            <v>45角</v>
          </cell>
          <cell r="AR263" t="str">
            <v>㎡</v>
          </cell>
          <cell r="AS263">
            <v>479</v>
          </cell>
          <cell r="AT263" t="str">
            <v>㎡</v>
          </cell>
          <cell r="AU263">
            <v>6560</v>
          </cell>
          <cell r="AV263">
            <v>3142240</v>
          </cell>
          <cell r="AW263" t="str">
            <v>業者見積り</v>
          </cell>
        </row>
        <row r="267">
          <cell r="AP267" t="str">
            <v>小     計</v>
          </cell>
          <cell r="AQ267">
            <v>3142240</v>
          </cell>
          <cell r="AR267">
            <v>3142240</v>
          </cell>
          <cell r="AS267">
            <v>3142240</v>
          </cell>
          <cell r="AT267">
            <v>3142240</v>
          </cell>
          <cell r="AV267">
            <v>3142240</v>
          </cell>
        </row>
        <row r="271">
          <cell r="AN271">
            <v>8</v>
          </cell>
          <cell r="AO271" t="str">
            <v>左官工事</v>
          </cell>
          <cell r="AP271" t="str">
            <v>左官工事</v>
          </cell>
        </row>
        <row r="275">
          <cell r="AP275" t="str">
            <v>床ｺﾝｸﾘｰﾄこて仕上げ</v>
          </cell>
          <cell r="AQ275" t="str">
            <v>A種</v>
          </cell>
          <cell r="AR275" t="str">
            <v>A種</v>
          </cell>
          <cell r="AS275">
            <v>62.4</v>
          </cell>
          <cell r="AT275" t="str">
            <v>㎡</v>
          </cell>
          <cell r="AU275">
            <v>1190</v>
          </cell>
          <cell r="AV275">
            <v>74256</v>
          </cell>
          <cell r="AW275" t="str">
            <v>県単 P-55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</row>
        <row r="277">
          <cell r="AP277" t="str">
            <v>　〃　　　〃</v>
          </cell>
          <cell r="AQ277" t="str">
            <v>B種</v>
          </cell>
          <cell r="AR277" t="str">
            <v>B種</v>
          </cell>
          <cell r="AS277">
            <v>1125</v>
          </cell>
          <cell r="AT277" t="str">
            <v>〃</v>
          </cell>
          <cell r="AU277">
            <v>850</v>
          </cell>
          <cell r="AV277">
            <v>956250</v>
          </cell>
          <cell r="AW277" t="str">
            <v xml:space="preserve"> 〃　 〃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</row>
        <row r="279">
          <cell r="AP279" t="str">
            <v>外部ﾓﾙﾀﾙ充填</v>
          </cell>
          <cell r="AQ279" t="str">
            <v>（建具周囲）</v>
          </cell>
          <cell r="AR279" t="str">
            <v>（建具周囲）</v>
          </cell>
          <cell r="AS279">
            <v>336</v>
          </cell>
          <cell r="AT279" t="str">
            <v>〃</v>
          </cell>
          <cell r="AU279">
            <v>2020</v>
          </cell>
          <cell r="AV279">
            <v>678720</v>
          </cell>
          <cell r="AW279" t="str">
            <v>県単 P-56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</row>
        <row r="281">
          <cell r="AP281" t="str">
            <v>床、人造石研き出し</v>
          </cell>
          <cell r="AQ281" t="str">
            <v>厚30</v>
          </cell>
          <cell r="AR281" t="str">
            <v>厚30</v>
          </cell>
          <cell r="AS281">
            <v>15.9</v>
          </cell>
          <cell r="AT281" t="str">
            <v>〃</v>
          </cell>
          <cell r="AU281">
            <v>20000</v>
          </cell>
          <cell r="AV281">
            <v>318000</v>
          </cell>
          <cell r="AW281" t="str">
            <v>業者見積り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</row>
        <row r="283">
          <cell r="AP283" t="str">
            <v>床下地ﾓﾙﾀﾙ</v>
          </cell>
          <cell r="AQ283">
            <v>479</v>
          </cell>
          <cell r="AR283" t="str">
            <v>〃</v>
          </cell>
          <cell r="AS283">
            <v>479</v>
          </cell>
          <cell r="AT283" t="str">
            <v>〃</v>
          </cell>
          <cell r="AU283">
            <v>2350</v>
          </cell>
          <cell r="AV283">
            <v>1125650</v>
          </cell>
          <cell r="AW283" t="str">
            <v>県単 P-55</v>
          </cell>
        </row>
        <row r="287">
          <cell r="AP287" t="str">
            <v>小     計</v>
          </cell>
          <cell r="AQ287">
            <v>3152876</v>
          </cell>
          <cell r="AR287">
            <v>0</v>
          </cell>
          <cell r="AS287">
            <v>0</v>
          </cell>
          <cell r="AT287">
            <v>3152876</v>
          </cell>
          <cell r="AU287">
            <v>0</v>
          </cell>
          <cell r="AV287">
            <v>3152876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C287">
            <v>0</v>
          </cell>
        </row>
        <row r="304">
          <cell r="BA304" t="str">
            <v xml:space="preserve">     与那原町教育委員会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回変更理由書 "/>
      <sheetName val="Sheet1"/>
      <sheetName val="Sheet2"/>
      <sheetName val="Sheet3"/>
      <sheetName val="#REF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西原小仕訳"/>
      <sheetName val="西原小内訳"/>
      <sheetName val="複合単価 "/>
      <sheetName val="歩掛計算 "/>
      <sheetName val="採用価格"/>
      <sheetName val="管土工数量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種内訳"/>
      <sheetName val="ﾌﾟﾗﾝﾄ電気"/>
      <sheetName val="建築付帯"/>
      <sheetName val="諸経費計算表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人件費"/>
      <sheetName val="単価表"/>
      <sheetName val="見積"/>
      <sheetName val="工事仕訳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特記仕様書（工事）"/>
      <sheetName val="数量明細書"/>
      <sheetName val="設計書ﾒﾝﾀｰ"/>
      <sheetName val="Sheet1"/>
      <sheetName val="内訳表"/>
      <sheetName val="諸経費"/>
      <sheetName val="代価表"/>
      <sheetName val="単価表"/>
      <sheetName val="単価表 (2)"/>
      <sheetName val="数量総括表"/>
      <sheetName val="数量計算書 "/>
      <sheetName val="土工数量"/>
      <sheetName val="数量図表"/>
      <sheetName val="変更協議書"/>
      <sheetName val="変更箇所対照表"/>
      <sheetName val="内訳表(変)"/>
      <sheetName val="単価決定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入力画面"/>
      <sheetName val="設計書"/>
      <sheetName val="仕訳書"/>
      <sheetName val="一覧表"/>
      <sheetName val="計算詳細"/>
      <sheetName val="設計書（変更） "/>
      <sheetName val="仕訳書（変更）"/>
      <sheetName val="一覧表 (変更)"/>
      <sheetName val="計算詳細 (変更)"/>
      <sheetName val="積算内訳書（電気）"/>
      <sheetName val="積算内訳書（機械）"/>
      <sheetName val="積算内訳書（建築）"/>
      <sheetName val="種目・科目別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6自動制御設備"/>
      <sheetName val="ｃ.自動制御機器"/>
      <sheetName val="ｃ_自動制御機器"/>
      <sheetName val="集計"/>
      <sheetName val="仕訳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建築"/>
      <sheetName val="諸経費A"/>
      <sheetName val="諸経費"/>
      <sheetName val="仕訳"/>
      <sheetName val="内訳"/>
      <sheetName val="集計 "/>
      <sheetName val="算定表"/>
      <sheetName val="代価 A"/>
      <sheetName val="代価B"/>
      <sheetName val="比較表A"/>
      <sheetName val="比較表 B"/>
      <sheetName val="基礎駆体"/>
      <sheetName val="上部駆体"/>
      <sheetName val="基礎鉄筋集計 "/>
      <sheetName val="上部鉄筋集計"/>
      <sheetName val="土工"/>
      <sheetName val="く体"/>
      <sheetName val="鉄筋"/>
      <sheetName val="CB"/>
      <sheetName val="防水"/>
      <sheetName val="石"/>
      <sheetName val="ﾀｲﾙ"/>
      <sheetName val="木"/>
      <sheetName val="構造材"/>
      <sheetName val="造作材"/>
      <sheetName val="金属"/>
      <sheetName val="左官"/>
      <sheetName val="木製建具"/>
      <sheetName val="金製建具 "/>
      <sheetName val="ｶﾞﾗｽ"/>
      <sheetName val="塗装"/>
      <sheetName val="仕上塗"/>
      <sheetName val="内外装"/>
      <sheetName val="表紙"/>
      <sheetName val="く体集計"/>
      <sheetName val="鉄筋集計"/>
      <sheetName val="その他"/>
      <sheetName val="経費内訳"/>
      <sheetName val="入力"/>
      <sheetName val="設備"/>
      <sheetName val="全体"/>
      <sheetName val="下請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人件費"/>
      <sheetName val="単価表"/>
      <sheetName val="見積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人件費"/>
      <sheetName val="単価表"/>
      <sheetName val="見積"/>
      <sheetName val="工事仕訳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西原小仕訳"/>
      <sheetName val="西原小内訳"/>
      <sheetName val="複合単価 "/>
      <sheetName val="歩掛計算 "/>
      <sheetName val="採用価格"/>
      <sheetName val="代価表(C)"/>
      <sheetName val="管土工数量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仕訳"/>
      <sheetName val="内訳"/>
      <sheetName val="代価表"/>
      <sheetName val="集計"/>
      <sheetName val="単価"/>
      <sheetName val="明細書"/>
      <sheetName val="変更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 "/>
      <sheetName val="主要機器表"/>
      <sheetName val="電灯"/>
      <sheetName val="電話"/>
      <sheetName val="拡声"/>
      <sheetName val="ｲﾝﾀｰﾎﾝ･ﾄｲﾚ呼出"/>
      <sheetName val="ＴＶ"/>
      <sheetName val="自火報・防排煙"/>
      <sheetName val="複合単価"/>
      <sheetName val="歩掛計算書"/>
      <sheetName val="代価表2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(A)"/>
      <sheetName val="代価表(B)"/>
      <sheetName val="代価表(C)"/>
      <sheetName val="管土工数量"/>
      <sheetName val="構造物数量"/>
      <sheetName val="工事仕訳書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明細書"/>
      <sheetName val="総括（Aﾗｲﾝ）"/>
      <sheetName val="総括（Bﾗｲﾝ）"/>
      <sheetName val="数量（Aﾗｲﾝ）"/>
      <sheetName val="数量（Bﾗｲﾝ）"/>
      <sheetName val="内訳＆集計"/>
      <sheetName val="内訳目次"/>
      <sheetName val="代価総括(B)"/>
      <sheetName val="代価表(C)"/>
      <sheetName val="管土工数量"/>
      <sheetName val="仮設"/>
      <sheetName val="代価表01"/>
      <sheetName val="複合器具"/>
      <sheetName val="複合単価"/>
      <sheetName val="仕訳内訳"/>
      <sheetName val="内訳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便所仕訳"/>
      <sheetName val="外構外灯仕訳"/>
      <sheetName val="外構幹線仕訳"/>
      <sheetName val="名称"/>
      <sheetName val="便所内訳"/>
      <sheetName val="外構外灯内訳"/>
      <sheetName val="外構幹線内訳"/>
      <sheetName val="便所複合"/>
      <sheetName val="外構外灯複合"/>
      <sheetName val="便所拾い"/>
      <sheetName val="外構外灯拾い"/>
      <sheetName val="外構幹線拾い"/>
      <sheetName val="電力ﾊﾝﾄﾞﾎｰﾙ"/>
      <sheetName val="照明基礎"/>
      <sheetName val="86動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  <sheetName val="集計表"/>
      <sheetName val="土工"/>
      <sheetName val="ｺﾝｸﾘｰﾄ"/>
      <sheetName val="CB"/>
      <sheetName val="木"/>
      <sheetName val="木建"/>
      <sheetName val="金建"/>
      <sheetName val="内装"/>
      <sheetName val="一般"/>
      <sheetName val="ｖｏｉｄ金建 "/>
      <sheetName val="Void木建"/>
      <sheetName val="void木"/>
      <sheetName val="voidCB"/>
      <sheetName val="voidｺﾝｸﾘｰ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2-1"/>
      <sheetName val="代価表2-3"/>
      <sheetName val="代価表13-3"/>
      <sheetName val="代価表13-4.5"/>
      <sheetName val="代価表13-6.7"/>
      <sheetName val="代価表13-8"/>
      <sheetName val="代価表3-1,2"/>
      <sheetName val="代価表3-3,4"/>
      <sheetName val="代価表3-5,6"/>
      <sheetName val="代価表10-1.2"/>
      <sheetName val="側溝代価"/>
      <sheetName val="仕訳 書"/>
      <sheetName val="内訳書"/>
      <sheetName val="代価表18-1.2"/>
      <sheetName val="代価表18-3.4"/>
      <sheetName val="代価表2-1.2"/>
      <sheetName val="代価表20-1,2"/>
      <sheetName val="代価表20-3,4"/>
      <sheetName val="代価表6-7.8"/>
      <sheetName val="代価表13-1"/>
      <sheetName val="代価表13-2"/>
      <sheetName val="代価表19-2,3"/>
      <sheetName val="金建３"/>
      <sheetName val="代価表19-1,2"/>
      <sheetName val="代価表19-3,4"/>
      <sheetName val="労務単価"/>
      <sheetName val="構内舗装"/>
      <sheetName val="仮設Ａ"/>
      <sheetName val="土工Ａ"/>
      <sheetName val="ｺﾝｸﾘｰﾄＡ"/>
      <sheetName val="型枠Ａ"/>
      <sheetName val="鉄筋Ａ"/>
      <sheetName val="既成Ａ"/>
      <sheetName val="防水Ａ"/>
      <sheetName val="木工Ａ"/>
      <sheetName val="金属Ａ"/>
      <sheetName val="左官Ａ"/>
      <sheetName val="金建Ａ"/>
      <sheetName val="ｶﾞﾗｽＡ"/>
      <sheetName val="塗装Ａ"/>
      <sheetName val="内装Ａ"/>
      <sheetName val="仕訳 97"/>
      <sheetName val="諸経費97"/>
      <sheetName val="仕訳97-1"/>
      <sheetName val="金建"/>
      <sheetName val="ｺﾝｸﾘｰﾄ"/>
      <sheetName val="仮設工事"/>
      <sheetName val="躯体数量"/>
      <sheetName val="躯体数量 (2)"/>
      <sheetName val="床仕上"/>
      <sheetName val="内部壁仕上"/>
      <sheetName val="内部天井仕上"/>
      <sheetName val="外部塗装"/>
      <sheetName val="Sheet1"/>
      <sheetName val="ｶｰﾃﾝBOX"/>
      <sheetName val="巾木"/>
      <sheetName val="額縁"/>
      <sheetName val="木集計"/>
      <sheetName val="木集計表"/>
      <sheetName val="土工代価"/>
      <sheetName val="ﾙ-ﾌﾄﾞﾚｲﾝ代価 "/>
      <sheetName val="木工代価 "/>
      <sheetName val="木製建具代価 "/>
      <sheetName val="内外装代価 "/>
      <sheetName val="Ｕ形側溝代価"/>
      <sheetName val="側溝蓋代価"/>
      <sheetName val="集水桝代価"/>
      <sheetName val="縁石代価"/>
      <sheetName val="外構境界ﾌﾞﾛｯｸ代価"/>
      <sheetName val="外構コン打設手間代価"/>
      <sheetName val="アネモ"/>
      <sheetName val="幹線設備(配管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仕訳書"/>
      <sheetName val="内訳書 (1)"/>
      <sheetName val="内訳書(2)"/>
      <sheetName val="代価表１"/>
      <sheetName val="代価表(変更)"/>
      <sheetName val="複合(電灯1)"/>
      <sheetName val="複合(変更)"/>
      <sheetName val="7.外集"/>
      <sheetName val="7.外拾"/>
      <sheetName val="7.外集 (変更)"/>
      <sheetName val="7.外拾 (変更)"/>
      <sheetName val="10内訳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種別"/>
      <sheetName val="設計書 (B)"/>
      <sheetName val="管資材"/>
      <sheetName val="管布設工"/>
      <sheetName val="管土工"/>
      <sheetName val="切管B"/>
      <sheetName val="代価総括(A)"/>
      <sheetName val="代価総括(B)"/>
      <sheetName val="設計書(A)"/>
      <sheetName val="数量（管資材）"/>
      <sheetName val="数量（管布設）"/>
      <sheetName val="数量（管土工）"/>
      <sheetName val="結果ｼｰﾄ"/>
      <sheetName val="当初諸経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内訳書"/>
      <sheetName val="長田複合"/>
    </sheetNames>
    <sheetDataSet>
      <sheetData sheetId="0"/>
      <sheetData sheetId="1"/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 (横)"/>
      <sheetName val="内訳書（本島）"/>
      <sheetName val="複合単価"/>
      <sheetName val="単価比較"/>
      <sheetName val="代価表"/>
      <sheetName val="ﾎﾞｯｸｽ"/>
      <sheetName val="配管複合単価"/>
      <sheetName val="空調機器集計)"/>
      <sheetName val="空配管集計 "/>
      <sheetName val="空ﾀﾞ集計"/>
      <sheetName val="空ﾀﾞ拾い"/>
      <sheetName val="換機器集計"/>
      <sheetName val="換ﾀﾞ集計 (2)"/>
      <sheetName val="換ﾀﾞ拾い"/>
      <sheetName val="矩形ダクト"/>
      <sheetName val="ﾎﾞｯｸｽSA類"/>
      <sheetName val="ﾎﾞｯｸｽRA類 "/>
      <sheetName val="アネモ"/>
      <sheetName val="空配管拾"/>
      <sheetName val="複合単価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T4" t="str">
            <v>/PPCARD~</v>
          </cell>
        </row>
        <row r="16">
          <cell r="T16" t="str">
            <v>/RVH52~</v>
          </cell>
        </row>
      </sheetData>
      <sheetData sheetId="18"/>
      <sheetData sheetId="19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書"/>
      <sheetName val="諸経費計算書"/>
      <sheetName val="見積比較（機械）"/>
      <sheetName val="代価表"/>
      <sheetName val="比較表"/>
      <sheetName val="フリー"/>
      <sheetName val="表紙２"/>
      <sheetName val="構成表(不使用)"/>
      <sheetName val="建資比較表（不使用）"/>
      <sheetName val="建資比較（不使用）"/>
      <sheetName val="機器比較（電気（不使用））"/>
      <sheetName val="機器据付工（不使用）"/>
      <sheetName val="変数（不使用）"/>
      <sheetName val="Main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10内訳変"/>
      <sheetName val="配線IE"/>
      <sheetName val="立木調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"/>
      <sheetName val="諸経費計算表"/>
      <sheetName val="Sheet1"/>
      <sheetName val="設計書（鏡）"/>
    </sheetNames>
    <sheetDataSet>
      <sheetData sheetId="0" refreshError="1"/>
      <sheetData sheetId="1" refreshError="1">
        <row r="3">
          <cell r="S3" t="str">
            <v>　　　内</v>
          </cell>
          <cell r="T3" t="str">
            <v>　　　　　訳</v>
          </cell>
          <cell r="W3" t="str">
            <v>二次製品</v>
          </cell>
          <cell r="X3" t="str">
            <v>金　　額</v>
          </cell>
        </row>
        <row r="4">
          <cell r="R4">
            <v>1</v>
          </cell>
          <cell r="S4" t="str">
            <v>機械設備</v>
          </cell>
          <cell r="U4" t="str">
            <v>式</v>
          </cell>
          <cell r="V4">
            <v>1</v>
          </cell>
          <cell r="W4">
            <v>229452588</v>
          </cell>
          <cell r="X4">
            <v>246584546</v>
          </cell>
          <cell r="AA4" t="str">
            <v>　</v>
          </cell>
        </row>
        <row r="5">
          <cell r="R5">
            <v>2</v>
          </cell>
          <cell r="S5" t="str">
            <v>電気計装設備</v>
          </cell>
          <cell r="U5" t="str">
            <v>式</v>
          </cell>
          <cell r="V5">
            <v>1</v>
          </cell>
          <cell r="W5">
            <v>521346945</v>
          </cell>
          <cell r="X5">
            <v>576046837</v>
          </cell>
          <cell r="AA5" t="str">
            <v>　</v>
          </cell>
        </row>
        <row r="6">
          <cell r="R6">
            <v>3</v>
          </cell>
          <cell r="S6" t="str">
            <v>土木・建築</v>
          </cell>
          <cell r="U6" t="str">
            <v>式</v>
          </cell>
          <cell r="V6">
            <v>1</v>
          </cell>
          <cell r="W6">
            <v>440974261</v>
          </cell>
          <cell r="X6">
            <v>1260700552</v>
          </cell>
        </row>
        <row r="7">
          <cell r="R7">
            <v>4</v>
          </cell>
          <cell r="Y7" t="str">
            <v>直　工　比　率</v>
          </cell>
        </row>
        <row r="8">
          <cell r="R8">
            <v>5</v>
          </cell>
          <cell r="Y8" t="str">
            <v>機械</v>
          </cell>
          <cell r="Z8" t="str">
            <v>電気</v>
          </cell>
          <cell r="AA8" t="str">
            <v>土木</v>
          </cell>
        </row>
        <row r="9">
          <cell r="R9">
            <v>6</v>
          </cell>
          <cell r="Y9">
            <v>0.12</v>
          </cell>
          <cell r="Z9">
            <v>0.28000000000000003</v>
          </cell>
          <cell r="AA9">
            <v>0.61</v>
          </cell>
        </row>
        <row r="10">
          <cell r="R10">
            <v>7</v>
          </cell>
        </row>
        <row r="11">
          <cell r="R11">
            <v>8</v>
          </cell>
        </row>
        <row r="12">
          <cell r="R12">
            <v>9</v>
          </cell>
        </row>
        <row r="13">
          <cell r="R13">
            <v>10</v>
          </cell>
          <cell r="S13" t="str">
            <v>　</v>
          </cell>
          <cell r="U13" t="str">
            <v>　</v>
          </cell>
        </row>
        <row r="14">
          <cell r="S14" t="str">
            <v>　</v>
          </cell>
          <cell r="U14" t="str">
            <v>　</v>
          </cell>
          <cell r="V14" t="str">
            <v>　</v>
          </cell>
          <cell r="X14" t="str">
            <v>　</v>
          </cell>
        </row>
        <row r="15">
          <cell r="S15" t="str">
            <v>　</v>
          </cell>
          <cell r="Y15" t="str">
            <v>経　費　分　配</v>
          </cell>
        </row>
        <row r="16">
          <cell r="Y16" t="str">
            <v>機械</v>
          </cell>
          <cell r="Z16" t="str">
            <v>電気</v>
          </cell>
          <cell r="AA16" t="str">
            <v>土木</v>
          </cell>
        </row>
        <row r="17">
          <cell r="S17" t="str">
            <v>直接工事費計</v>
          </cell>
          <cell r="V17" t="str">
            <v>　</v>
          </cell>
          <cell r="W17">
            <v>1191773794</v>
          </cell>
          <cell r="X17">
            <v>2083331935</v>
          </cell>
        </row>
        <row r="18">
          <cell r="T18" t="str">
            <v>運搬費</v>
          </cell>
          <cell r="U18" t="str">
            <v>式</v>
          </cell>
          <cell r="V18">
            <v>1</v>
          </cell>
          <cell r="X18">
            <v>18333321</v>
          </cell>
          <cell r="Y18">
            <v>2199998</v>
          </cell>
          <cell r="Z18">
            <v>5133329</v>
          </cell>
          <cell r="AA18">
            <v>11183325</v>
          </cell>
        </row>
        <row r="19">
          <cell r="T19" t="str">
            <v>準備費</v>
          </cell>
          <cell r="U19" t="str">
            <v>〃</v>
          </cell>
          <cell r="V19">
            <v>1</v>
          </cell>
          <cell r="X19">
            <v>7436000</v>
          </cell>
          <cell r="Y19">
            <v>892320</v>
          </cell>
          <cell r="Z19">
            <v>2082080</v>
          </cell>
          <cell r="AA19">
            <v>4535960</v>
          </cell>
        </row>
        <row r="20">
          <cell r="T20" t="str">
            <v>仮設費</v>
          </cell>
          <cell r="U20" t="str">
            <v>〃</v>
          </cell>
          <cell r="V20">
            <v>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T21" t="str">
            <v>役務費</v>
          </cell>
          <cell r="U21" t="str">
            <v>〃</v>
          </cell>
          <cell r="V21">
            <v>1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T22" t="str">
            <v>技術管理費</v>
          </cell>
          <cell r="U22" t="str">
            <v>〃</v>
          </cell>
          <cell r="V22">
            <v>1</v>
          </cell>
          <cell r="X22">
            <v>1000000</v>
          </cell>
          <cell r="Y22">
            <v>120000</v>
          </cell>
          <cell r="Z22">
            <v>280000</v>
          </cell>
          <cell r="AA22">
            <v>610000</v>
          </cell>
        </row>
        <row r="23">
          <cell r="T23" t="str">
            <v>営繕損料</v>
          </cell>
          <cell r="U23" t="str">
            <v>〃</v>
          </cell>
          <cell r="V23">
            <v>1</v>
          </cell>
          <cell r="X23">
            <v>21101012</v>
          </cell>
          <cell r="Y23">
            <v>2532121</v>
          </cell>
          <cell r="Z23">
            <v>5908283</v>
          </cell>
          <cell r="AA23">
            <v>12871617</v>
          </cell>
        </row>
        <row r="24">
          <cell r="T24" t="str">
            <v>安全費</v>
          </cell>
          <cell r="U24" t="str">
            <v>〃</v>
          </cell>
          <cell r="V24">
            <v>1</v>
          </cell>
          <cell r="X24">
            <v>4431212</v>
          </cell>
          <cell r="Y24">
            <v>531745</v>
          </cell>
          <cell r="Z24">
            <v>1240739</v>
          </cell>
          <cell r="AA24">
            <v>2703039</v>
          </cell>
        </row>
        <row r="25">
          <cell r="T25" t="str">
            <v>労務者輸送費</v>
          </cell>
          <cell r="U25" t="str">
            <v>〃</v>
          </cell>
          <cell r="V25">
            <v>1</v>
          </cell>
          <cell r="X25">
            <v>800000</v>
          </cell>
          <cell r="Y25">
            <v>96000</v>
          </cell>
          <cell r="Z25">
            <v>224000</v>
          </cell>
          <cell r="AA25">
            <v>488000</v>
          </cell>
        </row>
        <row r="26">
          <cell r="T26" t="str">
            <v>環境対策費</v>
          </cell>
          <cell r="U26" t="str">
            <v>〃</v>
          </cell>
          <cell r="V26">
            <v>1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S27" t="str">
            <v>共通仮設費計</v>
          </cell>
          <cell r="X27">
            <v>53101545</v>
          </cell>
          <cell r="Y27">
            <v>6372184</v>
          </cell>
          <cell r="Z27">
            <v>14868431</v>
          </cell>
          <cell r="AA27">
            <v>32391941</v>
          </cell>
        </row>
        <row r="28">
          <cell r="V28" t="str">
            <v>　</v>
          </cell>
          <cell r="X28" t="str">
            <v>　</v>
          </cell>
          <cell r="Y28">
            <v>0</v>
          </cell>
          <cell r="Z28">
            <v>0</v>
          </cell>
          <cell r="AA28">
            <v>0</v>
          </cell>
        </row>
        <row r="29">
          <cell r="S29" t="str">
            <v>純工事費</v>
          </cell>
          <cell r="X29">
            <v>2136433480</v>
          </cell>
        </row>
        <row r="30">
          <cell r="T30" t="str">
            <v>現場管理費</v>
          </cell>
          <cell r="U30" t="str">
            <v>式</v>
          </cell>
          <cell r="V30">
            <v>1</v>
          </cell>
          <cell r="X30">
            <v>115540993</v>
          </cell>
          <cell r="Y30">
            <v>13864919</v>
          </cell>
          <cell r="Z30">
            <v>32351478</v>
          </cell>
          <cell r="AA30">
            <v>70480005</v>
          </cell>
        </row>
        <row r="31">
          <cell r="S31" t="str">
            <v>工事原価</v>
          </cell>
          <cell r="X31">
            <v>2251974473</v>
          </cell>
        </row>
        <row r="32">
          <cell r="T32" t="str">
            <v>一般管理費</v>
          </cell>
          <cell r="U32" t="str">
            <v>式</v>
          </cell>
          <cell r="V32">
            <v>1</v>
          </cell>
          <cell r="X32">
            <v>258976527</v>
          </cell>
          <cell r="Y32">
            <v>31077183</v>
          </cell>
          <cell r="Z32">
            <v>72513427</v>
          </cell>
          <cell r="AA32">
            <v>157975681</v>
          </cell>
        </row>
        <row r="33">
          <cell r="S33" t="str">
            <v>　</v>
          </cell>
          <cell r="Y33">
            <v>0</v>
          </cell>
          <cell r="Z33">
            <v>0</v>
          </cell>
          <cell r="AA33">
            <v>0</v>
          </cell>
        </row>
        <row r="34">
          <cell r="S34" t="str">
            <v>工事価格</v>
          </cell>
          <cell r="V34">
            <v>1</v>
          </cell>
          <cell r="X34">
            <v>2510951000</v>
          </cell>
        </row>
        <row r="35">
          <cell r="Y35">
            <v>0</v>
          </cell>
          <cell r="Z35">
            <v>0</v>
          </cell>
          <cell r="AA35">
            <v>0</v>
          </cell>
        </row>
        <row r="36">
          <cell r="S36" t="str">
            <v>消費税相当額</v>
          </cell>
          <cell r="U36" t="str">
            <v>式</v>
          </cell>
          <cell r="X36">
            <v>125547550</v>
          </cell>
        </row>
        <row r="38">
          <cell r="S38" t="str">
            <v>本工事費</v>
          </cell>
          <cell r="X38">
            <v>2636498550</v>
          </cell>
        </row>
      </sheetData>
      <sheetData sheetId="2" refreshError="1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結果ｼｰﾄ"/>
      <sheetName val="名前一覧表"/>
    </sheetNames>
    <sheetDataSet>
      <sheetData sheetId="0">
        <row r="75">
          <cell r="C75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代価表  "/>
      <sheetName val="86工作物仕訳書"/>
      <sheetName val="86工作物内訳・集計"/>
      <sheetName val="86立木 "/>
      <sheetName val="86動産"/>
      <sheetName val="86見積り比較表 "/>
      <sheetName val="仮設解体"/>
      <sheetName val="金建代価"/>
      <sheetName val="三社見積比較"/>
      <sheetName val="入路内訳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ｼｰﾄ"/>
      <sheetName val="結果ｼｰﾄ"/>
      <sheetName val="当初本工事"/>
      <sheetName val="当初諸経費"/>
      <sheetName val="内訳明細"/>
      <sheetName val="変更本工事"/>
      <sheetName val="変更諸経費"/>
      <sheetName val="変更箇所対象"/>
      <sheetName val="2変本工事"/>
      <sheetName val="2変諸経費"/>
      <sheetName val="名前一覧表"/>
      <sheetName val="Sheet11"/>
      <sheetName val="Sheet12"/>
      <sheetName val="Sheet13"/>
      <sheetName val="Sheet14"/>
      <sheetName val="Sheet15"/>
      <sheetName val="配線IE"/>
    </sheetNames>
    <sheetDataSet>
      <sheetData sheetId="0"/>
      <sheetData sheetId="1" refreshError="1">
        <row r="39">
          <cell r="D39">
            <v>17004000</v>
          </cell>
        </row>
        <row r="78">
          <cell r="C78">
            <v>2632000</v>
          </cell>
        </row>
        <row r="82">
          <cell r="C82">
            <v>1150000</v>
          </cell>
        </row>
        <row r="94">
          <cell r="C94">
            <v>1584000</v>
          </cell>
        </row>
        <row r="98">
          <cell r="C98">
            <v>138000</v>
          </cell>
        </row>
        <row r="140">
          <cell r="C140">
            <v>110123000</v>
          </cell>
        </row>
        <row r="145">
          <cell r="D145">
            <v>28594000</v>
          </cell>
        </row>
        <row r="179">
          <cell r="C179">
            <v>14586000</v>
          </cell>
        </row>
      </sheetData>
      <sheetData sheetId="2"/>
      <sheetData sheetId="3" refreshError="1">
        <row r="18">
          <cell r="K18">
            <v>12.35</v>
          </cell>
        </row>
        <row r="76">
          <cell r="G76">
            <v>26.24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8"/>
      <sheetName val="データ表"/>
      <sheetName val="居住調査"/>
      <sheetName val="移転工法"/>
      <sheetName val="補償金明細"/>
      <sheetName val="移転雑費"/>
      <sheetName val="登記報酬"/>
      <sheetName val="消費税"/>
      <sheetName val="建物移転"/>
      <sheetName val="工作移転"/>
      <sheetName val="工作調査"/>
      <sheetName val="工作拾書"/>
      <sheetName val="動産移転"/>
      <sheetName val="借家人"/>
      <sheetName val="動産調査"/>
      <sheetName val="屋内動産"/>
      <sheetName val="立竹木"/>
      <sheetName val="立木調査"/>
      <sheetName val="立竹木名称"/>
      <sheetName val="仮住居"/>
      <sheetName val="家賃減収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  <sheetName val="見積依頼書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10内訳変"/>
      <sheetName val="H12単価"/>
      <sheetName val="集計表"/>
      <sheetName val="建物単価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複単機器用"/>
      <sheetName val="複単機器用 (2)"/>
      <sheetName val="配線IE"/>
      <sheetName val="配線強電EEF"/>
      <sheetName val="86動産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比較複単機器用"/>
      <sheetName val="配線IE"/>
      <sheetName val="配線強電"/>
      <sheetName val="2電灯設備"/>
      <sheetName val="2動力設備"/>
      <sheetName val="2構内交換設備"/>
      <sheetName val="2情報通信網設備"/>
      <sheetName val="2ｲﾝﾀｰﾎﾝ設備"/>
      <sheetName val="4電灯設備"/>
      <sheetName val="4動力設備"/>
      <sheetName val="4ｲﾝﾀｰﾎﾝ設備"/>
      <sheetName val="4 (撤去-1)"/>
      <sheetName val="5構内交換設備"/>
      <sheetName val="6受変電"/>
      <sheetName val="6(撤去-1)"/>
      <sheetName val="7配電線路"/>
      <sheetName val="7配電線路(2)"/>
      <sheetName val="7(撤去-1)"/>
      <sheetName val="7通信線路"/>
      <sheetName val="仮設解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</sheetNames>
    <sheetDataSet>
      <sheetData sheetId="0"/>
      <sheetData sheetId="1"/>
      <sheetData sheetId="2">
        <row r="1">
          <cell r="IG1">
            <v>44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１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壷屋12号"/>
    </sheetNames>
    <definedNames>
      <definedName name="A1M54EASY"/>
      <definedName name="A1M54SET"/>
    </defined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仕訳（県）"/>
      <sheetName val="仕訳（解体）"/>
      <sheetName val="内訳"/>
      <sheetName val="代価"/>
      <sheetName val="仮設"/>
      <sheetName val="躯体"/>
      <sheetName val="統計値(RC.CB)"/>
      <sheetName val="統計表(RC.CB)"/>
      <sheetName val="外部床"/>
      <sheetName val="外部壁 "/>
      <sheetName val="集計"/>
      <sheetName val="外部開口"/>
      <sheetName val="外部天井 "/>
      <sheetName val="内部床"/>
      <sheetName val="内部壁"/>
      <sheetName val="内部開口 "/>
      <sheetName val="内部天井"/>
      <sheetName val="比較表"/>
      <sheetName val="単価"/>
      <sheetName val="Sheet6"/>
      <sheetName val="立木調査"/>
      <sheetName val="複合単価表"/>
      <sheetName val="仕訳書"/>
      <sheetName val="別表"/>
      <sheetName val="#REF"/>
      <sheetName val="建物単価"/>
      <sheetName val="86動産"/>
      <sheetName val="補償総括"/>
      <sheetName val="基礎data"/>
      <sheetName val="H12単価"/>
      <sheetName val="照屋繁（RC,CB）25"/>
      <sheetName val="床仕上計算"/>
      <sheetName val="集計表"/>
      <sheetName val="入力シート"/>
      <sheetName val="中科目内訳書 "/>
      <sheetName val="工事集計表"/>
      <sheetName val="内訳A4W"/>
      <sheetName val="機械複合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ﾒｰｶﾘｽﾄ(3)"/>
      <sheetName val="ﾒ-ｶﾘｽﾄ(１)"/>
      <sheetName val="見積依頼書"/>
      <sheetName val="ﾎﾞｰﾘﾝｸﾞ単価"/>
      <sheetName val="標貫解析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空調集計"/>
      <sheetName val="空矩形ダクト拾"/>
      <sheetName val="空BOX拾"/>
      <sheetName val="空円形ﾀﾞｸﾄ拾"/>
      <sheetName val="空調ダクト付属品拾"/>
      <sheetName val="冷媒拾"/>
      <sheetName val="ドレン拾"/>
      <sheetName val="換気集計"/>
      <sheetName val="換矩形ダクト拾"/>
      <sheetName val="換円形ﾀﾞｸﾄ拾"/>
      <sheetName val="換BOX拾"/>
      <sheetName val="換気ダクト付属品拾"/>
      <sheetName val="計装集計"/>
      <sheetName val="制御拾い"/>
      <sheetName val="器具集"/>
      <sheetName val="給水集計"/>
      <sheetName val="給水内拾"/>
      <sheetName val="給水外拾"/>
      <sheetName val="給水土工"/>
      <sheetName val="排水集計"/>
      <sheetName val="排水内拾"/>
      <sheetName val="排水外拾"/>
      <sheetName val="排水土工 "/>
      <sheetName val="給湯集計"/>
      <sheetName val="給湯拾"/>
      <sheetName val="消火集計"/>
      <sheetName val="プール集計"/>
      <sheetName val="プール拾"/>
      <sheetName val="プール土工"/>
      <sheetName val="浄化槽集計"/>
      <sheetName val="浄化槽数量"/>
      <sheetName val="浄化槽数量botu"/>
      <sheetName val="浄化槽拾"/>
      <sheetName val="浄化槽配管土工"/>
      <sheetName val="海水集計"/>
      <sheetName val="海水拾"/>
      <sheetName val="海水土工"/>
      <sheetName val="エアー集計"/>
      <sheetName val="エアー拾"/>
      <sheetName val="Book1"/>
    </sheetNames>
    <definedNames>
      <definedName name="_xlbgnm.a10" refersTo="#REF!"/>
      <definedName name="_xlbgnm.a11" refersTo="#REF!"/>
      <definedName name="_xlbgnm.a12" refersTo="#REF!"/>
      <definedName name="_xlbgnm.a13" refersTo="#REF!"/>
      <definedName name="_xlbgnm.a14" refersTo="#REF!"/>
      <definedName name="_xlbgnm.a2" refersTo="#REF!"/>
      <definedName name="_xlbgnm.a3" refersTo="#REF!"/>
      <definedName name="_xlbgnm.a4" refersTo="#REF!"/>
      <definedName name="_xlbgnm.a5" refersTo="#REF!"/>
      <definedName name="_xlbgnm.a6" refersTo="#REF!"/>
      <definedName name="_xlbgnm.a7" refersTo="#REF!"/>
      <definedName name="_xlbgnm.a8" refersTo="#REF!"/>
      <definedName name="_xlbgnm.a9" refersTo="#REF!"/>
      <definedName name="_xlbgnm.ap1" refersTo="#REF!"/>
      <definedName name="_xlbgnm.f1" refersTo="#REF!"/>
      <definedName name="_xlbgnm.f10" refersTo="#REF!"/>
      <definedName name="_xlbgnm.f11" refersTo="#REF!"/>
      <definedName name="_xlbgnm.f12" refersTo="#REF!"/>
      <definedName name="_xlbgnm.f13" refersTo="#REF!"/>
      <definedName name="_xlbgnm.f14" refersTo="#REF!"/>
      <definedName name="_xlbgnm.f15" refersTo="#REF!"/>
      <definedName name="_xlbgnm.f2" refersTo="#REF!"/>
      <definedName name="_xlbgnm.f3" refersTo="#REF!"/>
      <definedName name="_xlbgnm.f4" refersTo="#REF!"/>
      <definedName name="_xlbgnm.f5" refersTo="#REF!"/>
      <definedName name="_xlbgnm.f6" refersTo="#REF!"/>
      <definedName name="_xlbgnm.f7" refersTo="#REF!"/>
      <definedName name="_xlbgnm.f8" refersTo="#REF!"/>
      <definedName name="_xlbgnm.f9" refersTo="#REF!"/>
      <definedName name="_xlbgnm.A111" refersTo="#REF!"/>
    </defined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工事費仕訳書"/>
      <sheetName val="86集計・内訳"/>
      <sheetName val="代価表"/>
      <sheetName val="86工作物"/>
      <sheetName val="86立木 "/>
      <sheetName val="86動産"/>
      <sheetName val="立木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集"/>
      <sheetName val="単価集２"/>
      <sheetName val="塗装"/>
      <sheetName val="塗装２"/>
      <sheetName val="流し台"/>
      <sheetName val="ガラリ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内訳書"/>
      <sheetName val="解体内訳"/>
      <sheetName val="代価表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、天井床"/>
      <sheetName val="木、造作"/>
      <sheetName val="金属"/>
      <sheetName val="ｶﾞﾗｽ"/>
      <sheetName val="塗装"/>
      <sheetName val="内外装"/>
      <sheetName val="仕上、雑"/>
      <sheetName val="入力画面"/>
      <sheetName val="一覧表"/>
    </sheetNames>
    <sheetDataSet>
      <sheetData sheetId="0"/>
      <sheetData sheetId="1"/>
      <sheetData sheetId="2"/>
      <sheetData sheetId="3"/>
      <sheetData sheetId="4" refreshError="1">
        <row r="76">
          <cell r="I76" t="str">
            <v xml:space="preserve"> 土間ｺﾝｸﾘ-ﾄ打ち</v>
          </cell>
        </row>
        <row r="77">
          <cell r="C77" t="str">
            <v>NAME:工作物(99)</v>
          </cell>
          <cell r="D77" t="str">
            <v>位置</v>
          </cell>
          <cell r="E77" t="str">
            <v>長さ</v>
          </cell>
          <cell r="F77" t="str">
            <v>高さ</v>
          </cell>
          <cell r="G77" t="str">
            <v>数</v>
          </cell>
          <cell r="H77" t="str">
            <v>面積</v>
          </cell>
          <cell r="I77" t="str">
            <v>位置</v>
          </cell>
          <cell r="J77" t="str">
            <v>長さ</v>
          </cell>
          <cell r="K77" t="str">
            <v>高さ</v>
          </cell>
          <cell r="L77" t="str">
            <v>数</v>
          </cell>
          <cell r="M77" t="str">
            <v>面積</v>
          </cell>
          <cell r="N77" t="str">
            <v>位置</v>
          </cell>
          <cell r="O77" t="str">
            <v>位置</v>
          </cell>
          <cell r="P77" t="str">
            <v>長さ</v>
          </cell>
          <cell r="Q77" t="str">
            <v>高さ</v>
          </cell>
          <cell r="R77" t="str">
            <v>数</v>
          </cell>
          <cell r="S77" t="str">
            <v>面積</v>
          </cell>
        </row>
        <row r="78">
          <cell r="C78" t="str">
            <v>名称</v>
          </cell>
          <cell r="D78" t="str">
            <v>規格</v>
          </cell>
          <cell r="E78" t="str">
            <v>数量</v>
          </cell>
          <cell r="F78" t="str">
            <v>単位</v>
          </cell>
          <cell r="G78" t="str">
            <v>適用</v>
          </cell>
          <cell r="H78" t="str">
            <v>No</v>
          </cell>
          <cell r="I78" t="str">
            <v>No</v>
          </cell>
          <cell r="J78" t="str">
            <v>L</v>
          </cell>
          <cell r="K78" t="str">
            <v>H</v>
          </cell>
          <cell r="L78" t="str">
            <v>N</v>
          </cell>
          <cell r="M78" t="str">
            <v>L*H*N</v>
          </cell>
          <cell r="N78" t="str">
            <v>L</v>
          </cell>
          <cell r="O78" t="str">
            <v>No</v>
          </cell>
          <cell r="P78" t="str">
            <v>L</v>
          </cell>
          <cell r="Q78" t="str">
            <v>H</v>
          </cell>
          <cell r="R78" t="str">
            <v>N</v>
          </cell>
          <cell r="S78" t="str">
            <v>L*H*N</v>
          </cell>
        </row>
        <row r="79">
          <cell r="B79">
            <v>1</v>
          </cell>
          <cell r="C79" t="str">
            <v>CB塀(配置図より)</v>
          </cell>
          <cell r="D79" t="str">
            <v>H=1.0</v>
          </cell>
          <cell r="E79">
            <v>23.85</v>
          </cell>
          <cell r="F79" t="str">
            <v>m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>
            <v>2</v>
          </cell>
          <cell r="C80" t="str">
            <v>ｱﾙﾐ製物干し</v>
          </cell>
          <cell r="D80">
            <v>1</v>
          </cell>
          <cell r="E80">
            <v>1</v>
          </cell>
          <cell r="F80" t="str">
            <v>ｹ所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>
            <v>3</v>
          </cell>
          <cell r="C81" t="str">
            <v>CB塀解体</v>
          </cell>
          <cell r="D81" t="str">
            <v>H=1.0</v>
          </cell>
          <cell r="E81">
            <v>23.85</v>
          </cell>
          <cell r="F81" t="str">
            <v>m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I106" t="str">
            <v>合計</v>
          </cell>
          <cell r="J106">
            <v>0</v>
          </cell>
          <cell r="K106" t="str">
            <v>合計</v>
          </cell>
          <cell r="L106">
            <v>0</v>
          </cell>
          <cell r="M106">
            <v>0</v>
          </cell>
          <cell r="N106" t="str">
            <v>合計</v>
          </cell>
          <cell r="O106" t="str">
            <v>合計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入力画面"/>
      <sheetName val="設計書"/>
      <sheetName val="仕訳書"/>
      <sheetName val="一覧表"/>
      <sheetName val="計算詳細"/>
      <sheetName val="設計書（変更） "/>
      <sheetName val="仕訳書（変更）"/>
      <sheetName val="一覧表 (変更)"/>
      <sheetName val="計算詳細 (変更)"/>
      <sheetName val="積算内訳書（電気）"/>
      <sheetName val="積算内訳書（機械）"/>
      <sheetName val="積算内訳書（建築）"/>
      <sheetName val="種目・科目別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工事費仕訳書"/>
      <sheetName val="86集計・内訳"/>
      <sheetName val="代価表"/>
      <sheetName val="86工作物"/>
      <sheetName val="86立木 "/>
      <sheetName val="86動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現説"/>
      <sheetName val="特記"/>
      <sheetName val="数量明細書"/>
      <sheetName val="鏡"/>
      <sheetName val="委託費内訳"/>
      <sheetName val="路線測量"/>
      <sheetName val="ﾎﾞｰﾘﾝｸﾞ単価"/>
      <sheetName val="標貫解析"/>
      <sheetName val="直人内訳"/>
      <sheetName val="ﾎﾞｰﾘﾝｸﾞ数量"/>
      <sheetName val="委託変更協議書"/>
      <sheetName val="変更対象表"/>
      <sheetName val="変更鏡 "/>
      <sheetName val="変更内訳 "/>
      <sheetName val="配管数拾表"/>
      <sheetName val="吸込口"/>
      <sheetName val="工法様式"/>
      <sheetName val="共通仮設･諸経費率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04">
          <cell r="F104">
            <v>17279</v>
          </cell>
        </row>
        <row r="161">
          <cell r="F161">
            <v>29962</v>
          </cell>
        </row>
        <row r="277">
          <cell r="F277">
            <v>35118</v>
          </cell>
        </row>
      </sheetData>
      <sheetData sheetId="7" refreshError="1">
        <row r="58">
          <cell r="F58">
            <v>10795</v>
          </cell>
        </row>
        <row r="88">
          <cell r="F88">
            <v>16153</v>
          </cell>
        </row>
        <row r="147">
          <cell r="F147">
            <v>18690</v>
          </cell>
        </row>
        <row r="166">
          <cell r="F166">
            <v>74910</v>
          </cell>
        </row>
        <row r="221">
          <cell r="F221">
            <v>301450</v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件名"/>
      <sheetName val="表紙"/>
      <sheetName val="見積総括表"/>
      <sheetName val="共通見積"/>
      <sheetName val="変電見積"/>
      <sheetName val="計算 （共通）"/>
      <sheetName val="計算（変電）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立木調査"/>
      <sheetName val="単価表"/>
      <sheetName val="集計"/>
      <sheetName val="H12単価"/>
      <sheetName val="拾出表(配線)"/>
      <sheetName val="86動産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集計"/>
      <sheetName val="土工数量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入力画面"/>
      <sheetName val="設計書"/>
      <sheetName val="財源内訳"/>
      <sheetName val="仕訳書"/>
      <sheetName val="一覧表"/>
      <sheetName val="計算詳細"/>
      <sheetName val="設計書（変更） "/>
      <sheetName val="仕訳書（変更）"/>
      <sheetName val="一覧表 (変更)"/>
      <sheetName val="計算詳細 (変更)"/>
      <sheetName val="積算内訳書（電気）"/>
      <sheetName val="積算内訳書（機械）"/>
      <sheetName val="積算内訳書（建築）"/>
      <sheetName val="種目・科目別内訳"/>
      <sheetName val="複合"/>
    </sheetNames>
    <sheetDataSet>
      <sheetData sheetId="0" refreshError="1"/>
      <sheetData sheetId="1" refreshError="1">
        <row r="3">
          <cell r="D3" t="str">
            <v>農業試験場（名護支場）熱帯植物用栽培温室建設工事（設備）</v>
          </cell>
        </row>
        <row r="6">
          <cell r="M6" t="b">
            <v>0</v>
          </cell>
        </row>
        <row r="7">
          <cell r="M7" t="b">
            <v>1</v>
          </cell>
        </row>
        <row r="37">
          <cell r="I37" t="str">
            <v>契約日翌日から平成16年 3月20日まで</v>
          </cell>
        </row>
        <row r="60">
          <cell r="C60" t="str">
            <v>土木建築部施設建築室</v>
          </cell>
        </row>
        <row r="63">
          <cell r="C63" t="str">
            <v>ガラス温室</v>
          </cell>
        </row>
        <row r="65">
          <cell r="B65">
            <v>1</v>
          </cell>
          <cell r="C65" t="str">
            <v>幹線設備工事</v>
          </cell>
          <cell r="D65" t="str">
            <v>幹線設備工事</v>
          </cell>
          <cell r="E65">
            <v>207000</v>
          </cell>
          <cell r="F65">
            <v>1</v>
          </cell>
          <cell r="G65" t="str">
            <v>給水設備工事</v>
          </cell>
          <cell r="H65">
            <v>112000</v>
          </cell>
          <cell r="I65">
            <v>0</v>
          </cell>
          <cell r="J65" t="str">
            <v>仮設工事</v>
          </cell>
          <cell r="K65">
            <v>0</v>
          </cell>
        </row>
        <row r="66">
          <cell r="B66">
            <v>2</v>
          </cell>
          <cell r="C66" t="str">
            <v>動力設備工事</v>
          </cell>
          <cell r="D66" t="str">
            <v>動力設備工事</v>
          </cell>
          <cell r="E66">
            <v>796000</v>
          </cell>
          <cell r="F66">
            <v>2</v>
          </cell>
          <cell r="G66" t="str">
            <v>排水設備工事</v>
          </cell>
          <cell r="H66">
            <v>189000</v>
          </cell>
          <cell r="I66" t="str">
            <v/>
          </cell>
          <cell r="J66" t="str">
            <v>土工事</v>
          </cell>
          <cell r="K66">
            <v>0</v>
          </cell>
        </row>
        <row r="67">
          <cell r="B67">
            <v>3</v>
          </cell>
          <cell r="C67" t="str">
            <v>コンセント設備工事</v>
          </cell>
          <cell r="D67" t="str">
            <v>コンセント設備工事</v>
          </cell>
          <cell r="E67">
            <v>733000</v>
          </cell>
          <cell r="F67">
            <v>3</v>
          </cell>
          <cell r="G67" t="str">
            <v>換気設備工事</v>
          </cell>
          <cell r="H67">
            <v>2635000</v>
          </cell>
          <cell r="I67" t="str">
            <v/>
          </cell>
          <cell r="J67" t="str">
            <v>地業工事</v>
          </cell>
          <cell r="K67">
            <v>0</v>
          </cell>
        </row>
        <row r="68">
          <cell r="B68" t="str">
            <v/>
          </cell>
          <cell r="C68">
            <v>0</v>
          </cell>
          <cell r="D68" t="str">
            <v/>
          </cell>
          <cell r="E68">
            <v>0</v>
          </cell>
          <cell r="F68" t="str">
            <v/>
          </cell>
          <cell r="G68" t="str">
            <v>鉄筋工事</v>
          </cell>
          <cell r="H68">
            <v>0</v>
          </cell>
          <cell r="I68" t="str">
            <v/>
          </cell>
          <cell r="J68" t="str">
            <v>鉄筋工事</v>
          </cell>
          <cell r="K68">
            <v>0</v>
          </cell>
        </row>
        <row r="69">
          <cell r="B69" t="str">
            <v/>
          </cell>
          <cell r="C69">
            <v>0</v>
          </cell>
          <cell r="D69" t="str">
            <v/>
          </cell>
          <cell r="E69">
            <v>0</v>
          </cell>
          <cell r="F69" t="str">
            <v/>
          </cell>
          <cell r="G69" t="str">
            <v>コンクリート工事</v>
          </cell>
          <cell r="H69">
            <v>0</v>
          </cell>
          <cell r="I69" t="str">
            <v/>
          </cell>
          <cell r="J69" t="str">
            <v>コンクリート工事</v>
          </cell>
          <cell r="K69">
            <v>0</v>
          </cell>
        </row>
        <row r="70">
          <cell r="B70" t="str">
            <v/>
          </cell>
          <cell r="C70">
            <v>0</v>
          </cell>
          <cell r="D70" t="str">
            <v/>
          </cell>
          <cell r="E70">
            <v>0</v>
          </cell>
          <cell r="F70" t="str">
            <v/>
          </cell>
          <cell r="G70" t="str">
            <v>鉄骨工事</v>
          </cell>
          <cell r="H70">
            <v>0</v>
          </cell>
          <cell r="I70" t="str">
            <v/>
          </cell>
          <cell r="J70" t="str">
            <v>鉄骨工事</v>
          </cell>
          <cell r="K70">
            <v>0</v>
          </cell>
        </row>
        <row r="71">
          <cell r="B71" t="str">
            <v/>
          </cell>
          <cell r="C71">
            <v>0</v>
          </cell>
          <cell r="D71" t="str">
            <v/>
          </cell>
          <cell r="E71">
            <v>0</v>
          </cell>
          <cell r="F71" t="str">
            <v/>
          </cell>
          <cell r="G71" t="str">
            <v>コンクリートブロック・ＡＬＣパネル・押出成形セメント板工事</v>
          </cell>
          <cell r="H71">
            <v>0</v>
          </cell>
          <cell r="I71" t="str">
            <v/>
          </cell>
          <cell r="J71" t="str">
            <v>コンクリートブロック・ＡＬＣパネル・押出成形セメント板工事</v>
          </cell>
          <cell r="K71">
            <v>0</v>
          </cell>
        </row>
        <row r="72">
          <cell r="B72" t="str">
            <v/>
          </cell>
          <cell r="C72">
            <v>0</v>
          </cell>
          <cell r="D72" t="str">
            <v/>
          </cell>
          <cell r="E72">
            <v>0</v>
          </cell>
          <cell r="F72" t="str">
            <v/>
          </cell>
          <cell r="G72" t="str">
            <v>防水工事</v>
          </cell>
          <cell r="H72">
            <v>0</v>
          </cell>
          <cell r="I72" t="str">
            <v/>
          </cell>
          <cell r="J72" t="str">
            <v>防水工事</v>
          </cell>
          <cell r="K72">
            <v>0</v>
          </cell>
        </row>
        <row r="73">
          <cell r="B73" t="str">
            <v/>
          </cell>
          <cell r="C73">
            <v>0</v>
          </cell>
          <cell r="D73" t="str">
            <v/>
          </cell>
          <cell r="E73">
            <v>0</v>
          </cell>
          <cell r="F73" t="str">
            <v/>
          </cell>
          <cell r="G73" t="str">
            <v>石工事</v>
          </cell>
          <cell r="H73">
            <v>0</v>
          </cell>
          <cell r="I73" t="str">
            <v/>
          </cell>
          <cell r="J73" t="str">
            <v>石工事</v>
          </cell>
          <cell r="K73">
            <v>0</v>
          </cell>
        </row>
        <row r="74">
          <cell r="B74" t="str">
            <v/>
          </cell>
          <cell r="C74">
            <v>0</v>
          </cell>
          <cell r="D74" t="str">
            <v/>
          </cell>
          <cell r="E74">
            <v>0</v>
          </cell>
          <cell r="F74" t="str">
            <v/>
          </cell>
          <cell r="G74" t="str">
            <v>タイル工事</v>
          </cell>
          <cell r="H74">
            <v>0</v>
          </cell>
          <cell r="I74" t="str">
            <v/>
          </cell>
          <cell r="J74" t="str">
            <v>タイル工事</v>
          </cell>
          <cell r="K74">
            <v>0</v>
          </cell>
        </row>
        <row r="75">
          <cell r="B75" t="str">
            <v/>
          </cell>
          <cell r="C75">
            <v>0</v>
          </cell>
          <cell r="D75" t="str">
            <v/>
          </cell>
          <cell r="E75">
            <v>0</v>
          </cell>
          <cell r="F75" t="str">
            <v/>
          </cell>
          <cell r="G75" t="str">
            <v>木工事</v>
          </cell>
          <cell r="H75">
            <v>0</v>
          </cell>
          <cell r="I75" t="str">
            <v/>
          </cell>
          <cell r="J75" t="str">
            <v>木工事</v>
          </cell>
          <cell r="K75">
            <v>0</v>
          </cell>
        </row>
        <row r="76">
          <cell r="B76" t="str">
            <v/>
          </cell>
          <cell r="C76">
            <v>0</v>
          </cell>
          <cell r="D76" t="str">
            <v/>
          </cell>
          <cell r="E76">
            <v>0</v>
          </cell>
          <cell r="F76" t="str">
            <v/>
          </cell>
          <cell r="G76" t="str">
            <v>屋根及びとい工事</v>
          </cell>
          <cell r="H76">
            <v>0</v>
          </cell>
          <cell r="I76" t="str">
            <v/>
          </cell>
          <cell r="J76" t="str">
            <v>屋根及びとい工事</v>
          </cell>
          <cell r="K76">
            <v>0</v>
          </cell>
        </row>
        <row r="77">
          <cell r="B77" t="str">
            <v/>
          </cell>
          <cell r="C77">
            <v>0</v>
          </cell>
          <cell r="D77" t="str">
            <v/>
          </cell>
          <cell r="E77">
            <v>0</v>
          </cell>
          <cell r="I77" t="str">
            <v/>
          </cell>
          <cell r="J77" t="str">
            <v>金属工事</v>
          </cell>
          <cell r="K77">
            <v>0</v>
          </cell>
        </row>
        <row r="78">
          <cell r="B78" t="str">
            <v/>
          </cell>
          <cell r="C78">
            <v>0</v>
          </cell>
          <cell r="D78" t="str">
            <v/>
          </cell>
          <cell r="E78">
            <v>0</v>
          </cell>
          <cell r="I78" t="str">
            <v/>
          </cell>
          <cell r="J78" t="str">
            <v>左官工事</v>
          </cell>
          <cell r="K78">
            <v>0</v>
          </cell>
        </row>
        <row r="79">
          <cell r="B79" t="str">
            <v/>
          </cell>
          <cell r="C79">
            <v>0</v>
          </cell>
          <cell r="D79" t="str">
            <v/>
          </cell>
          <cell r="E79">
            <v>0</v>
          </cell>
          <cell r="I79" t="str">
            <v/>
          </cell>
          <cell r="J79" t="str">
            <v>建具工事</v>
          </cell>
          <cell r="K79">
            <v>0</v>
          </cell>
        </row>
        <row r="80">
          <cell r="B80" t="str">
            <v/>
          </cell>
          <cell r="C80">
            <v>0</v>
          </cell>
          <cell r="D80" t="str">
            <v/>
          </cell>
          <cell r="E80">
            <v>0</v>
          </cell>
          <cell r="I80" t="str">
            <v/>
          </cell>
          <cell r="J80" t="str">
            <v>塗装工事</v>
          </cell>
          <cell r="K80">
            <v>0</v>
          </cell>
        </row>
        <row r="81">
          <cell r="B81" t="str">
            <v/>
          </cell>
          <cell r="C81">
            <v>0</v>
          </cell>
          <cell r="D81" t="str">
            <v/>
          </cell>
          <cell r="E81">
            <v>0</v>
          </cell>
          <cell r="I81" t="str">
            <v/>
          </cell>
          <cell r="J81" t="str">
            <v>内装工事</v>
          </cell>
          <cell r="K81">
            <v>0</v>
          </cell>
        </row>
        <row r="82">
          <cell r="B82" t="str">
            <v/>
          </cell>
          <cell r="C82">
            <v>0</v>
          </cell>
          <cell r="D82" t="str">
            <v/>
          </cell>
          <cell r="E82">
            <v>0</v>
          </cell>
          <cell r="I82" t="str">
            <v/>
          </cell>
          <cell r="J82" t="str">
            <v>舗装工事</v>
          </cell>
          <cell r="K82">
            <v>0</v>
          </cell>
        </row>
        <row r="83">
          <cell r="I83" t="str">
            <v/>
          </cell>
          <cell r="J83" t="str">
            <v>排水工事</v>
          </cell>
          <cell r="K83">
            <v>0</v>
          </cell>
        </row>
        <row r="84">
          <cell r="I84" t="str">
            <v/>
          </cell>
          <cell r="J84" t="str">
            <v>植栽工事</v>
          </cell>
          <cell r="K84">
            <v>0</v>
          </cell>
        </row>
        <row r="85">
          <cell r="I85" t="str">
            <v/>
          </cell>
          <cell r="J85" t="str">
            <v>カーテンウォール工事</v>
          </cell>
          <cell r="K85">
            <v>0</v>
          </cell>
        </row>
        <row r="86">
          <cell r="I86" t="str">
            <v/>
          </cell>
          <cell r="J86" t="str">
            <v>ユニット及びその他工事</v>
          </cell>
          <cell r="K86">
            <v>0</v>
          </cell>
        </row>
        <row r="88">
          <cell r="R88">
            <v>3</v>
          </cell>
          <cell r="S88">
            <v>3</v>
          </cell>
          <cell r="T88">
            <v>0</v>
          </cell>
        </row>
      </sheetData>
      <sheetData sheetId="2" refreshError="1"/>
      <sheetData sheetId="3" refreshError="1"/>
      <sheetData sheetId="4" refreshError="1"/>
      <sheetData sheetId="5">
        <row r="52">
          <cell r="K52">
            <v>6469000</v>
          </cell>
        </row>
      </sheetData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  <sheetName val="10昇降機"/>
      <sheetName val="一位単価3"/>
      <sheetName val="一位単価2"/>
      <sheetName val="数量計算"/>
      <sheetName val="按分実施"/>
      <sheetName val="仕訳書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①"/>
      <sheetName val="入力②"/>
      <sheetName val="鑑(決裁)"/>
      <sheetName val="うら"/>
      <sheetName val="仕訳"/>
      <sheetName val="諸経費(委員会様式)"/>
      <sheetName val="計算シート"/>
      <sheetName val="契約依頼"/>
      <sheetName val="短縮依頼"/>
      <sheetName val="起案"/>
      <sheetName val="推薦名簿"/>
      <sheetName val="位置図"/>
      <sheetName val="計算書"/>
      <sheetName val="参照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 "/>
      <sheetName val="Ａ代価１"/>
      <sheetName val="Ｂ代価１"/>
      <sheetName val="Ｃ代価１"/>
      <sheetName val="Ｃ代価２"/>
      <sheetName val="比較1"/>
      <sheetName val="比較2"/>
      <sheetName val="代一覧"/>
      <sheetName val="本工事費"/>
      <sheetName val="内訳表"/>
      <sheetName val="代価一覧表"/>
      <sheetName val="代価表"/>
      <sheetName val="単価一覧表"/>
      <sheetName val="単価表1"/>
      <sheetName val="単価表2"/>
      <sheetName val="見積り一覧表"/>
      <sheetName val="単価表"/>
    </sheetNames>
    <sheetDataSet>
      <sheetData sheetId="0"/>
      <sheetData sheetId="1"/>
      <sheetData sheetId="2"/>
      <sheetData sheetId="3"/>
      <sheetData sheetId="4"/>
      <sheetData sheetId="5" refreshError="1">
        <row r="2">
          <cell r="B2" t="str">
            <v>下水道用資材単価比較表</v>
          </cell>
        </row>
        <row r="4">
          <cell r="B4" t="str">
            <v>品名及び規格</v>
          </cell>
          <cell r="C4" t="str">
            <v>協立生コン</v>
          </cell>
          <cell r="D4" t="str">
            <v>技　　　建</v>
          </cell>
          <cell r="E4" t="str">
            <v>採　　用　　値　　　　　（ 平 均 値 ）</v>
          </cell>
        </row>
        <row r="6">
          <cell r="B6" t="str">
            <v xml:space="preserve"> ﾎﾞｯｸｽｶﾙﾊﾞｰﾄ</v>
          </cell>
        </row>
        <row r="7">
          <cell r="B7" t="str">
            <v xml:space="preserve"> 900× 900×2000</v>
          </cell>
          <cell r="C7">
            <v>96000</v>
          </cell>
          <cell r="D7">
            <v>101500</v>
          </cell>
          <cell r="E7">
            <v>98700</v>
          </cell>
        </row>
        <row r="9">
          <cell r="B9" t="str">
            <v xml:space="preserve"> 　 〃　  ×短管</v>
          </cell>
          <cell r="C9">
            <v>106000</v>
          </cell>
          <cell r="D9">
            <v>111700</v>
          </cell>
          <cell r="E9">
            <v>108800</v>
          </cell>
        </row>
        <row r="11">
          <cell r="B11" t="str">
            <v xml:space="preserve"> 　 〃　  ×斜角</v>
          </cell>
          <cell r="C11">
            <v>110000</v>
          </cell>
          <cell r="D11">
            <v>116800</v>
          </cell>
          <cell r="E11">
            <v>113400</v>
          </cell>
        </row>
        <row r="13">
          <cell r="B13" t="str">
            <v xml:space="preserve"> 900×1200×2000</v>
          </cell>
          <cell r="C13">
            <v>110000</v>
          </cell>
          <cell r="D13">
            <v>120000</v>
          </cell>
          <cell r="E13">
            <v>110000</v>
          </cell>
        </row>
        <row r="15">
          <cell r="B15" t="str">
            <v xml:space="preserve"> 　 〃 　 ×短管</v>
          </cell>
          <cell r="C15">
            <v>121000</v>
          </cell>
          <cell r="D15">
            <v>133000</v>
          </cell>
          <cell r="E15">
            <v>127000</v>
          </cell>
        </row>
        <row r="17">
          <cell r="B17" t="str">
            <v xml:space="preserve"> 　 〃　　×斜角</v>
          </cell>
          <cell r="C17">
            <v>126500</v>
          </cell>
          <cell r="D17">
            <v>141000</v>
          </cell>
          <cell r="E17">
            <v>133700</v>
          </cell>
        </row>
        <row r="19">
          <cell r="B19" t="str">
            <v xml:space="preserve"> 上部開口部φ900以下</v>
          </cell>
          <cell r="C19">
            <v>50000</v>
          </cell>
          <cell r="D19">
            <v>55000</v>
          </cell>
          <cell r="E19">
            <v>52000</v>
          </cell>
        </row>
        <row r="21">
          <cell r="B21" t="str">
            <v xml:space="preserve"> 　　〃　　φ600以下</v>
          </cell>
          <cell r="C21">
            <v>25000</v>
          </cell>
          <cell r="D21">
            <v>25000</v>
          </cell>
          <cell r="E21">
            <v>25000</v>
          </cell>
        </row>
        <row r="23">
          <cell r="B23" t="str">
            <v xml:space="preserve"> 側壁開口部φ400</v>
          </cell>
          <cell r="C23">
            <v>15000</v>
          </cell>
          <cell r="D23">
            <v>15000</v>
          </cell>
          <cell r="E23">
            <v>15000</v>
          </cell>
        </row>
        <row r="25">
          <cell r="B25" t="str">
            <v xml:space="preserve"> 縦　　締　　工</v>
          </cell>
          <cell r="C25">
            <v>6000</v>
          </cell>
          <cell r="D25">
            <v>6000</v>
          </cell>
          <cell r="E25">
            <v>6000</v>
          </cell>
        </row>
        <row r="28">
          <cell r="B28" t="str">
            <v>品名及び規格</v>
          </cell>
          <cell r="C28" t="str">
            <v>平成９年度   　　　 建設物価　９月号</v>
          </cell>
          <cell r="D28" t="str">
            <v>平成９年度   　　　 積算資料　９月号</v>
          </cell>
          <cell r="E28" t="str">
            <v>採　　用　　値　　　(建設物価+積算資料)/2</v>
          </cell>
        </row>
        <row r="30">
          <cell r="C30" t="str">
            <v xml:space="preserve"> P222</v>
          </cell>
          <cell r="D30" t="str">
            <v xml:space="preserve"> P234</v>
          </cell>
        </row>
        <row r="31">
          <cell r="B31" t="str">
            <v xml:space="preserve"> 塩ビ管　φ200mm,VU</v>
          </cell>
          <cell r="C31">
            <v>9050</v>
          </cell>
          <cell r="D31">
            <v>8610</v>
          </cell>
          <cell r="E31">
            <v>8830</v>
          </cell>
        </row>
        <row r="33">
          <cell r="B33" t="str">
            <v xml:space="preserve"> 塩ビ管　φ150mm,VU</v>
          </cell>
          <cell r="C33">
            <v>5460</v>
          </cell>
          <cell r="D33">
            <v>5190</v>
          </cell>
          <cell r="E33">
            <v>5320</v>
          </cell>
        </row>
        <row r="34">
          <cell r="C34" t="str">
            <v xml:space="preserve"> P572</v>
          </cell>
          <cell r="D34" t="str">
            <v xml:space="preserve"> P591</v>
          </cell>
        </row>
        <row r="35">
          <cell r="B35" t="str">
            <v xml:space="preserve"> ﾌﾟﾚｰﾝｴﾝﾄﾞ直管　φ150mm</v>
          </cell>
          <cell r="C35">
            <v>4300</v>
          </cell>
          <cell r="D35">
            <v>4520</v>
          </cell>
          <cell r="E35">
            <v>4410</v>
          </cell>
        </row>
        <row r="37">
          <cell r="B37" t="str">
            <v xml:space="preserve"> ﾌﾟﾚｰﾝｴﾝﾄﾞ直管　φ100mm</v>
          </cell>
          <cell r="C37">
            <v>1850</v>
          </cell>
          <cell r="D37">
            <v>1940</v>
          </cell>
          <cell r="E37">
            <v>1890</v>
          </cell>
        </row>
        <row r="38">
          <cell r="D38" t="str">
            <v xml:space="preserve"> P235</v>
          </cell>
        </row>
        <row r="39">
          <cell r="B39" t="str">
            <v xml:space="preserve"> 副管用９０゜支管φ100mm</v>
          </cell>
          <cell r="C39" t="str">
            <v>-</v>
          </cell>
          <cell r="D39">
            <v>2880</v>
          </cell>
          <cell r="E39">
            <v>2880</v>
          </cell>
        </row>
        <row r="41">
          <cell r="B41" t="str">
            <v xml:space="preserve"> 副管用９０゜曲管φ100mm</v>
          </cell>
          <cell r="C41" t="str">
            <v>-</v>
          </cell>
          <cell r="D41">
            <v>1240</v>
          </cell>
          <cell r="E41">
            <v>1240</v>
          </cell>
        </row>
        <row r="43">
          <cell r="B43" t="str">
            <v xml:space="preserve"> 接 着 カ ラ ー φ100mm</v>
          </cell>
          <cell r="C43" t="str">
            <v>-</v>
          </cell>
          <cell r="D43">
            <v>450</v>
          </cell>
          <cell r="E43">
            <v>450</v>
          </cell>
        </row>
        <row r="44">
          <cell r="C44" t="str">
            <v xml:space="preserve"> P245</v>
          </cell>
        </row>
        <row r="45">
          <cell r="B45" t="str">
            <v xml:space="preserve"> 削  孔　φ150mm</v>
          </cell>
          <cell r="C45">
            <v>3800</v>
          </cell>
          <cell r="D45" t="str">
            <v>-</v>
          </cell>
          <cell r="E45">
            <v>3800</v>
          </cell>
        </row>
        <row r="47">
          <cell r="B47" t="str">
            <v xml:space="preserve"> 削  孔　φ200mm</v>
          </cell>
          <cell r="C47">
            <v>4300</v>
          </cell>
          <cell r="D47" t="str">
            <v>-</v>
          </cell>
          <cell r="E47">
            <v>4300</v>
          </cell>
        </row>
        <row r="48">
          <cell r="C48" t="str">
            <v xml:space="preserve"> P572</v>
          </cell>
        </row>
        <row r="49">
          <cell r="B49" t="str">
            <v xml:space="preserve"> 滑　　　　材</v>
          </cell>
          <cell r="C49">
            <v>860</v>
          </cell>
          <cell r="D49" t="str">
            <v>-</v>
          </cell>
          <cell r="E49">
            <v>860</v>
          </cell>
        </row>
        <row r="51">
          <cell r="B51" t="str">
            <v xml:space="preserve"> 接　 着 　剤</v>
          </cell>
          <cell r="C51">
            <v>1300</v>
          </cell>
          <cell r="D51" t="str">
            <v>-</v>
          </cell>
          <cell r="E51">
            <v>1300</v>
          </cell>
        </row>
        <row r="52">
          <cell r="B52" t="str">
            <v>B2.H52</v>
          </cell>
          <cell r="C52">
            <v>0</v>
          </cell>
          <cell r="D52">
            <v>0</v>
          </cell>
          <cell r="E52" t="str">
            <v>南風原町都市計画第２課</v>
          </cell>
        </row>
      </sheetData>
      <sheetData sheetId="6"/>
      <sheetData sheetId="7" refreshError="1">
        <row r="4">
          <cell r="K4" t="str">
            <v>/PP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ｶﾞﾗﾘ-寸法"/>
      <sheetName val="吹出口"/>
      <sheetName val="吹出口器具"/>
      <sheetName val="人員比較"/>
      <sheetName val="給水"/>
      <sheetName val="面  積"/>
      <sheetName val="吸込口"/>
      <sheetName val="吸込口寸法"/>
      <sheetName val="膨張ﾀﾝｸ"/>
      <sheetName val="様式31"/>
      <sheetName val="各室風量"/>
      <sheetName val="負荷集計"/>
      <sheetName val="冷凍機算定"/>
      <sheetName val="ｴｱﾊﾝ算定"/>
      <sheetName val="水量算定"/>
      <sheetName val="電動三方弁"/>
      <sheetName val="ｸｯｼｮﾝﾀﾝｸ"/>
      <sheetName val="86動産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-外構"/>
      <sheetName val="外構ー代価表（1）"/>
    </sheetNames>
    <definedNames>
      <definedName name="GETG備考" refersTo="#REF!"/>
      <definedName name="GETU備考" refersTo="#REF!"/>
      <definedName name="GET形状寸法G" refersTo="#REF!"/>
      <definedName name="GUSECODE" refersTo="#REF!"/>
      <definedName name="GUSEDB" refersTo="#REF!"/>
      <definedName name="nohara" refersTo="#REF!"/>
      <definedName name="ｑあ" refersTo="#REF!"/>
      <definedName name="仮植木やし幹"/>
      <definedName name="施番" refersTo="#REF!"/>
      <definedName name="単価掛率"/>
      <definedName name="胴" refersTo="#REF!"/>
      <definedName name="胴縁材" refersTo="#REF!"/>
      <definedName name="内訳CODE" refersTo="#REF!"/>
      <definedName name="内訳DB" refersTo="#REF!"/>
      <definedName name="変更コンクリート" refersTo="#REF!"/>
      <definedName name="変更コンクリート工事" refersTo="#REF!"/>
      <definedName name="変更既製コン" refersTo="#REF!"/>
      <definedName name="変更石工事" refersTo="#REF!"/>
      <definedName name="木拾い" refersTo="#REF!"/>
      <definedName name="野原" refersTo="#REF!"/>
    </definedNames>
    <sheetDataSet>
      <sheetData sheetId="0"/>
      <sheetData sheetId="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損失補償金算定調書"/>
      <sheetName val="消費税"/>
      <sheetName val="移転雑費"/>
      <sheetName val="建物滅失登記1"/>
      <sheetName val="建物滅失登記2"/>
      <sheetName val="建物表示登記1"/>
      <sheetName val="建物表示登記2"/>
      <sheetName val="仮住居"/>
      <sheetName val="建物補償物件一覧"/>
      <sheetName val="工作物"/>
      <sheetName val="立木"/>
      <sheetName val="伐採"/>
      <sheetName val="木製建具割合"/>
      <sheetName val="金属製建具割合"/>
      <sheetName val="内訳"/>
      <sheetName val="内訳明細"/>
      <sheetName val="直接工事"/>
      <sheetName val="工事明細"/>
      <sheetName val="設計単価"/>
      <sheetName val="設計単価明細"/>
      <sheetName val="入力"/>
      <sheetName val="YOSO"/>
      <sheetName val="弔祭料"/>
      <sheetName val="標準家賃"/>
    </sheetNames>
    <sheetDataSet>
      <sheetData sheetId="0" refreshError="1">
        <row r="1">
          <cell r="N1" t="str">
            <v>C:\補償算定\単価\T16000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">
          <cell r="B5" t="str">
            <v>NO</v>
          </cell>
        </row>
      </sheetData>
      <sheetData sheetId="12" refreshError="1">
        <row r="6">
          <cell r="E6" t="str">
            <v>Ｗ(mm)</v>
          </cell>
          <cell r="F6" t="str">
            <v>Ｈ(mm)</v>
          </cell>
          <cell r="G6" t="str">
            <v>面積</v>
          </cell>
          <cell r="H6" t="str">
            <v>Ｗ(mm)</v>
          </cell>
          <cell r="I6" t="str">
            <v>Ｈ(mm)</v>
          </cell>
          <cell r="J6" t="str">
            <v>面積</v>
          </cell>
        </row>
        <row r="7">
          <cell r="D7" t="str">
            <v/>
          </cell>
          <cell r="G7">
            <v>0</v>
          </cell>
          <cell r="J7">
            <v>0</v>
          </cell>
          <cell r="K7" t="str">
            <v/>
          </cell>
          <cell r="M7" t="str">
            <v/>
          </cell>
          <cell r="N7" t="str">
            <v/>
          </cell>
          <cell r="O7">
            <v>0</v>
          </cell>
          <cell r="P7">
            <v>0</v>
          </cell>
        </row>
        <row r="8">
          <cell r="D8" t="str">
            <v/>
          </cell>
          <cell r="G8">
            <v>0</v>
          </cell>
          <cell r="J8">
            <v>0</v>
          </cell>
          <cell r="K8" t="str">
            <v/>
          </cell>
          <cell r="M8" t="str">
            <v/>
          </cell>
          <cell r="N8" t="str">
            <v/>
          </cell>
          <cell r="O8">
            <v>0</v>
          </cell>
          <cell r="P8">
            <v>0</v>
          </cell>
        </row>
        <row r="9">
          <cell r="D9" t="str">
            <v/>
          </cell>
          <cell r="G9">
            <v>0</v>
          </cell>
          <cell r="J9">
            <v>0</v>
          </cell>
          <cell r="K9" t="str">
            <v/>
          </cell>
          <cell r="M9" t="str">
            <v/>
          </cell>
          <cell r="N9" t="str">
            <v/>
          </cell>
          <cell r="O9">
            <v>0</v>
          </cell>
          <cell r="P9">
            <v>0</v>
          </cell>
        </row>
        <row r="10">
          <cell r="D10" t="str">
            <v/>
          </cell>
          <cell r="G10">
            <v>0</v>
          </cell>
          <cell r="J10">
            <v>0</v>
          </cell>
          <cell r="K10" t="str">
            <v/>
          </cell>
          <cell r="M10" t="str">
            <v/>
          </cell>
          <cell r="N10" t="str">
            <v/>
          </cell>
          <cell r="O10">
            <v>0</v>
          </cell>
          <cell r="P10">
            <v>0</v>
          </cell>
        </row>
        <row r="11">
          <cell r="D11" t="str">
            <v/>
          </cell>
          <cell r="G11">
            <v>0</v>
          </cell>
          <cell r="J11">
            <v>0</v>
          </cell>
          <cell r="K11" t="str">
            <v/>
          </cell>
          <cell r="M11" t="str">
            <v/>
          </cell>
          <cell r="N11" t="str">
            <v/>
          </cell>
          <cell r="O11">
            <v>0</v>
          </cell>
          <cell r="P11">
            <v>0</v>
          </cell>
        </row>
        <row r="12">
          <cell r="D12" t="str">
            <v/>
          </cell>
          <cell r="G12">
            <v>0</v>
          </cell>
          <cell r="J12">
            <v>0</v>
          </cell>
          <cell r="K12" t="str">
            <v/>
          </cell>
          <cell r="M12" t="str">
            <v/>
          </cell>
          <cell r="N12" t="str">
            <v/>
          </cell>
          <cell r="O12">
            <v>0</v>
          </cell>
          <cell r="P12">
            <v>0</v>
          </cell>
        </row>
        <row r="13">
          <cell r="D13" t="str">
            <v/>
          </cell>
          <cell r="G13">
            <v>0</v>
          </cell>
          <cell r="J13">
            <v>0</v>
          </cell>
          <cell r="K13" t="str">
            <v/>
          </cell>
          <cell r="M13" t="str">
            <v/>
          </cell>
          <cell r="N13" t="str">
            <v/>
          </cell>
          <cell r="O13">
            <v>0</v>
          </cell>
          <cell r="P13">
            <v>0</v>
          </cell>
        </row>
        <row r="14">
          <cell r="D14" t="str">
            <v/>
          </cell>
          <cell r="G14">
            <v>0</v>
          </cell>
          <cell r="J14">
            <v>0</v>
          </cell>
          <cell r="K14" t="str">
            <v/>
          </cell>
          <cell r="M14" t="str">
            <v/>
          </cell>
          <cell r="N14" t="str">
            <v/>
          </cell>
          <cell r="O14">
            <v>0</v>
          </cell>
          <cell r="P14">
            <v>0</v>
          </cell>
        </row>
        <row r="15">
          <cell r="D15" t="str">
            <v/>
          </cell>
          <cell r="G15">
            <v>0</v>
          </cell>
          <cell r="J15">
            <v>0</v>
          </cell>
          <cell r="K15" t="str">
            <v/>
          </cell>
          <cell r="M15" t="str">
            <v/>
          </cell>
          <cell r="N15" t="str">
            <v/>
          </cell>
          <cell r="O15">
            <v>0</v>
          </cell>
          <cell r="P15">
            <v>0</v>
          </cell>
        </row>
        <row r="16">
          <cell r="D16" t="str">
            <v/>
          </cell>
          <cell r="G16">
            <v>0</v>
          </cell>
          <cell r="J16">
            <v>0</v>
          </cell>
          <cell r="K16" t="str">
            <v/>
          </cell>
          <cell r="M16" t="str">
            <v/>
          </cell>
          <cell r="N16" t="str">
            <v/>
          </cell>
          <cell r="O16">
            <v>0</v>
          </cell>
          <cell r="P16">
            <v>0</v>
          </cell>
        </row>
        <row r="17">
          <cell r="D17" t="str">
            <v/>
          </cell>
          <cell r="G17">
            <v>0</v>
          </cell>
          <cell r="J17">
            <v>0</v>
          </cell>
          <cell r="K17" t="str">
            <v/>
          </cell>
          <cell r="M17" t="str">
            <v/>
          </cell>
          <cell r="N17" t="str">
            <v/>
          </cell>
          <cell r="O17">
            <v>0</v>
          </cell>
          <cell r="P17">
            <v>0</v>
          </cell>
        </row>
        <row r="18">
          <cell r="D18" t="str">
            <v/>
          </cell>
          <cell r="G18">
            <v>0</v>
          </cell>
          <cell r="J18">
            <v>0</v>
          </cell>
          <cell r="K18" t="str">
            <v/>
          </cell>
          <cell r="M18" t="str">
            <v/>
          </cell>
          <cell r="N18" t="str">
            <v/>
          </cell>
          <cell r="O18">
            <v>0</v>
          </cell>
          <cell r="P18">
            <v>0</v>
          </cell>
        </row>
        <row r="19">
          <cell r="D19" t="str">
            <v/>
          </cell>
          <cell r="G19">
            <v>0</v>
          </cell>
          <cell r="J19">
            <v>0</v>
          </cell>
          <cell r="K19" t="str">
            <v/>
          </cell>
          <cell r="M19" t="str">
            <v/>
          </cell>
          <cell r="N19" t="str">
            <v/>
          </cell>
          <cell r="O19">
            <v>0</v>
          </cell>
          <cell r="P19">
            <v>0</v>
          </cell>
        </row>
        <row r="20">
          <cell r="D20" t="str">
            <v/>
          </cell>
          <cell r="G20">
            <v>0</v>
          </cell>
          <cell r="J20">
            <v>0</v>
          </cell>
          <cell r="K20" t="str">
            <v/>
          </cell>
          <cell r="M20" t="str">
            <v/>
          </cell>
          <cell r="N20" t="str">
            <v/>
          </cell>
          <cell r="O20">
            <v>0</v>
          </cell>
          <cell r="P20">
            <v>0</v>
          </cell>
        </row>
        <row r="21">
          <cell r="D21" t="str">
            <v/>
          </cell>
          <cell r="G21">
            <v>0</v>
          </cell>
          <cell r="J21">
            <v>0</v>
          </cell>
          <cell r="K21" t="str">
            <v/>
          </cell>
          <cell r="M21" t="str">
            <v/>
          </cell>
          <cell r="N21" t="str">
            <v/>
          </cell>
          <cell r="O21">
            <v>0</v>
          </cell>
          <cell r="P21">
            <v>0</v>
          </cell>
        </row>
        <row r="22">
          <cell r="D22" t="str">
            <v/>
          </cell>
          <cell r="G22">
            <v>0</v>
          </cell>
          <cell r="J22">
            <v>0</v>
          </cell>
          <cell r="K22" t="str">
            <v/>
          </cell>
          <cell r="M22" t="str">
            <v/>
          </cell>
          <cell r="N22" t="str">
            <v/>
          </cell>
          <cell r="O22">
            <v>0</v>
          </cell>
          <cell r="P22">
            <v>0</v>
          </cell>
        </row>
        <row r="23">
          <cell r="D23" t="str">
            <v/>
          </cell>
          <cell r="G23">
            <v>0</v>
          </cell>
          <cell r="J23">
            <v>0</v>
          </cell>
          <cell r="K23" t="str">
            <v/>
          </cell>
          <cell r="M23" t="str">
            <v/>
          </cell>
          <cell r="N23" t="str">
            <v/>
          </cell>
          <cell r="O23">
            <v>0</v>
          </cell>
          <cell r="P23">
            <v>0</v>
          </cell>
        </row>
        <row r="24">
          <cell r="D24" t="str">
            <v/>
          </cell>
          <cell r="G24">
            <v>0</v>
          </cell>
          <cell r="J24">
            <v>0</v>
          </cell>
          <cell r="K24" t="str">
            <v/>
          </cell>
          <cell r="M24" t="str">
            <v/>
          </cell>
          <cell r="N24" t="str">
            <v/>
          </cell>
          <cell r="O24">
            <v>0</v>
          </cell>
          <cell r="P24">
            <v>0</v>
          </cell>
        </row>
        <row r="25">
          <cell r="D25" t="str">
            <v/>
          </cell>
          <cell r="G25">
            <v>0</v>
          </cell>
          <cell r="J25">
            <v>0</v>
          </cell>
          <cell r="K25" t="str">
            <v/>
          </cell>
          <cell r="M25" t="str">
            <v/>
          </cell>
          <cell r="N25" t="str">
            <v/>
          </cell>
          <cell r="O25">
            <v>0</v>
          </cell>
          <cell r="P25">
            <v>0</v>
          </cell>
        </row>
        <row r="26">
          <cell r="D26" t="str">
            <v/>
          </cell>
          <cell r="G26">
            <v>0</v>
          </cell>
          <cell r="J26">
            <v>0</v>
          </cell>
          <cell r="K26" t="str">
            <v/>
          </cell>
          <cell r="M26" t="str">
            <v/>
          </cell>
          <cell r="N26" t="str">
            <v/>
          </cell>
          <cell r="O26">
            <v>0</v>
          </cell>
          <cell r="P26">
            <v>0</v>
          </cell>
        </row>
        <row r="27">
          <cell r="D27" t="str">
            <v/>
          </cell>
          <cell r="G27">
            <v>0</v>
          </cell>
          <cell r="J27">
            <v>0</v>
          </cell>
          <cell r="K27" t="str">
            <v/>
          </cell>
          <cell r="M27" t="str">
            <v/>
          </cell>
          <cell r="N27" t="str">
            <v/>
          </cell>
          <cell r="O27">
            <v>0</v>
          </cell>
          <cell r="P27">
            <v>0</v>
          </cell>
        </row>
        <row r="28">
          <cell r="D28" t="str">
            <v/>
          </cell>
          <cell r="G28">
            <v>0</v>
          </cell>
          <cell r="J28">
            <v>0</v>
          </cell>
          <cell r="K28" t="str">
            <v/>
          </cell>
          <cell r="M28" t="str">
            <v/>
          </cell>
          <cell r="N28" t="str">
            <v/>
          </cell>
          <cell r="O28">
            <v>0</v>
          </cell>
          <cell r="P28">
            <v>0</v>
          </cell>
        </row>
        <row r="29">
          <cell r="D29" t="str">
            <v/>
          </cell>
          <cell r="G29">
            <v>0</v>
          </cell>
          <cell r="J29">
            <v>0</v>
          </cell>
          <cell r="K29" t="str">
            <v/>
          </cell>
          <cell r="M29" t="str">
            <v/>
          </cell>
          <cell r="N29" t="str">
            <v/>
          </cell>
          <cell r="O29">
            <v>0</v>
          </cell>
          <cell r="P29">
            <v>0</v>
          </cell>
        </row>
        <row r="30">
          <cell r="D30" t="str">
            <v/>
          </cell>
          <cell r="G30">
            <v>0</v>
          </cell>
          <cell r="J30">
            <v>0</v>
          </cell>
          <cell r="K30" t="str">
            <v/>
          </cell>
          <cell r="M30" t="str">
            <v/>
          </cell>
          <cell r="N30" t="str">
            <v/>
          </cell>
          <cell r="O30">
            <v>0</v>
          </cell>
          <cell r="P30">
            <v>0</v>
          </cell>
        </row>
        <row r="31">
          <cell r="D31" t="str">
            <v/>
          </cell>
          <cell r="G31">
            <v>0</v>
          </cell>
          <cell r="J31">
            <v>0</v>
          </cell>
          <cell r="K31" t="str">
            <v/>
          </cell>
          <cell r="M31" t="str">
            <v/>
          </cell>
          <cell r="N31" t="str">
            <v/>
          </cell>
          <cell r="O31">
            <v>0</v>
          </cell>
          <cell r="P31">
            <v>0</v>
          </cell>
        </row>
        <row r="32">
          <cell r="D32" t="str">
            <v/>
          </cell>
          <cell r="G32">
            <v>0</v>
          </cell>
          <cell r="J32">
            <v>0</v>
          </cell>
          <cell r="K32" t="str">
            <v/>
          </cell>
          <cell r="M32" t="str">
            <v/>
          </cell>
          <cell r="N32" t="str">
            <v/>
          </cell>
          <cell r="O32">
            <v>0</v>
          </cell>
          <cell r="P32">
            <v>0</v>
          </cell>
        </row>
        <row r="33">
          <cell r="D33" t="str">
            <v/>
          </cell>
          <cell r="G33">
            <v>0</v>
          </cell>
          <cell r="J33">
            <v>0</v>
          </cell>
          <cell r="K33" t="str">
            <v/>
          </cell>
          <cell r="M33" t="str">
            <v/>
          </cell>
          <cell r="N33" t="str">
            <v/>
          </cell>
          <cell r="O33">
            <v>0</v>
          </cell>
          <cell r="P33">
            <v>0</v>
          </cell>
        </row>
        <row r="34">
          <cell r="D34" t="str">
            <v/>
          </cell>
          <cell r="G34">
            <v>0</v>
          </cell>
          <cell r="J34">
            <v>0</v>
          </cell>
          <cell r="K34" t="str">
            <v/>
          </cell>
          <cell r="M34" t="str">
            <v/>
          </cell>
          <cell r="N34" t="str">
            <v/>
          </cell>
          <cell r="O34">
            <v>0</v>
          </cell>
          <cell r="P34">
            <v>0</v>
          </cell>
        </row>
        <row r="35">
          <cell r="D35" t="str">
            <v/>
          </cell>
          <cell r="G35">
            <v>0</v>
          </cell>
          <cell r="J35">
            <v>0</v>
          </cell>
          <cell r="K35" t="str">
            <v/>
          </cell>
          <cell r="M35" t="str">
            <v/>
          </cell>
          <cell r="N35" t="str">
            <v/>
          </cell>
          <cell r="O35">
            <v>0</v>
          </cell>
          <cell r="P35">
            <v>0</v>
          </cell>
        </row>
        <row r="36">
          <cell r="D36" t="str">
            <v/>
          </cell>
          <cell r="G36">
            <v>0</v>
          </cell>
          <cell r="J36">
            <v>0</v>
          </cell>
          <cell r="K36" t="str">
            <v/>
          </cell>
          <cell r="M36" t="str">
            <v/>
          </cell>
          <cell r="N36" t="str">
            <v/>
          </cell>
          <cell r="O36">
            <v>0</v>
          </cell>
          <cell r="P36">
            <v>0</v>
          </cell>
        </row>
        <row r="37">
          <cell r="D37" t="str">
            <v/>
          </cell>
          <cell r="G37">
            <v>0</v>
          </cell>
          <cell r="J37">
            <v>0</v>
          </cell>
          <cell r="K37" t="str">
            <v/>
          </cell>
          <cell r="M37" t="str">
            <v/>
          </cell>
          <cell r="N37" t="str">
            <v/>
          </cell>
          <cell r="O37">
            <v>0</v>
          </cell>
          <cell r="P37">
            <v>0</v>
          </cell>
        </row>
        <row r="38">
          <cell r="D38" t="str">
            <v/>
          </cell>
          <cell r="G38">
            <v>0</v>
          </cell>
          <cell r="J38">
            <v>0</v>
          </cell>
          <cell r="K38" t="str">
            <v/>
          </cell>
          <cell r="M38" t="str">
            <v/>
          </cell>
          <cell r="N38" t="str">
            <v/>
          </cell>
          <cell r="O38">
            <v>0</v>
          </cell>
          <cell r="P38">
            <v>0</v>
          </cell>
        </row>
        <row r="39">
          <cell r="D39" t="str">
            <v/>
          </cell>
          <cell r="G39">
            <v>0</v>
          </cell>
          <cell r="J39">
            <v>0</v>
          </cell>
          <cell r="K39" t="str">
            <v/>
          </cell>
          <cell r="M39" t="str">
            <v/>
          </cell>
          <cell r="N39" t="str">
            <v/>
          </cell>
          <cell r="O39">
            <v>0</v>
          </cell>
          <cell r="P39">
            <v>0</v>
          </cell>
        </row>
        <row r="40">
          <cell r="D40" t="str">
            <v/>
          </cell>
          <cell r="G40">
            <v>0</v>
          </cell>
          <cell r="J40">
            <v>0</v>
          </cell>
          <cell r="K40" t="str">
            <v/>
          </cell>
          <cell r="M40" t="str">
            <v/>
          </cell>
          <cell r="N40" t="str">
            <v/>
          </cell>
          <cell r="O40">
            <v>0</v>
          </cell>
          <cell r="P40">
            <v>0</v>
          </cell>
        </row>
        <row r="41">
          <cell r="D41" t="str">
            <v/>
          </cell>
          <cell r="G41">
            <v>0</v>
          </cell>
          <cell r="J41">
            <v>0</v>
          </cell>
          <cell r="K41" t="str">
            <v/>
          </cell>
          <cell r="M41" t="str">
            <v/>
          </cell>
          <cell r="N41" t="str">
            <v/>
          </cell>
          <cell r="O41">
            <v>0</v>
          </cell>
          <cell r="P41">
            <v>0</v>
          </cell>
        </row>
        <row r="42">
          <cell r="D42" t="str">
            <v/>
          </cell>
          <cell r="G42">
            <v>0</v>
          </cell>
          <cell r="J42">
            <v>0</v>
          </cell>
          <cell r="K42" t="str">
            <v/>
          </cell>
          <cell r="M42" t="str">
            <v/>
          </cell>
          <cell r="N42" t="str">
            <v/>
          </cell>
          <cell r="O42">
            <v>0</v>
          </cell>
          <cell r="P42">
            <v>0</v>
          </cell>
        </row>
        <row r="43">
          <cell r="D43" t="str">
            <v/>
          </cell>
          <cell r="G43">
            <v>0</v>
          </cell>
          <cell r="J43">
            <v>0</v>
          </cell>
          <cell r="K43" t="str">
            <v/>
          </cell>
          <cell r="M43" t="str">
            <v/>
          </cell>
          <cell r="N43" t="str">
            <v/>
          </cell>
          <cell r="O43">
            <v>0</v>
          </cell>
          <cell r="P43">
            <v>0</v>
          </cell>
        </row>
        <row r="44">
          <cell r="D44" t="str">
            <v/>
          </cell>
          <cell r="G44">
            <v>0</v>
          </cell>
          <cell r="J44">
            <v>0</v>
          </cell>
          <cell r="K44" t="str">
            <v/>
          </cell>
          <cell r="M44" t="str">
            <v/>
          </cell>
          <cell r="N44" t="str">
            <v/>
          </cell>
          <cell r="O44">
            <v>0</v>
          </cell>
          <cell r="P44">
            <v>0</v>
          </cell>
        </row>
        <row r="45">
          <cell r="D45" t="str">
            <v/>
          </cell>
          <cell r="G45">
            <v>0</v>
          </cell>
          <cell r="J45">
            <v>0</v>
          </cell>
          <cell r="K45" t="str">
            <v/>
          </cell>
          <cell r="M45" t="str">
            <v/>
          </cell>
          <cell r="N45" t="str">
            <v/>
          </cell>
          <cell r="O45">
            <v>0</v>
          </cell>
          <cell r="P45">
            <v>0</v>
          </cell>
        </row>
        <row r="46">
          <cell r="D46" t="str">
            <v/>
          </cell>
          <cell r="G46">
            <v>0</v>
          </cell>
          <cell r="J46">
            <v>0</v>
          </cell>
          <cell r="K46" t="str">
            <v/>
          </cell>
          <cell r="M46" t="str">
            <v/>
          </cell>
          <cell r="N46" t="str">
            <v/>
          </cell>
          <cell r="O46">
            <v>0</v>
          </cell>
          <cell r="P46">
            <v>0</v>
          </cell>
        </row>
        <row r="47">
          <cell r="D47" t="str">
            <v/>
          </cell>
          <cell r="G47">
            <v>0</v>
          </cell>
          <cell r="J47">
            <v>0</v>
          </cell>
          <cell r="K47" t="str">
            <v/>
          </cell>
          <cell r="M47" t="str">
            <v/>
          </cell>
          <cell r="N47" t="str">
            <v/>
          </cell>
          <cell r="O47">
            <v>0</v>
          </cell>
          <cell r="P47">
            <v>0</v>
          </cell>
        </row>
        <row r="48">
          <cell r="D48" t="str">
            <v/>
          </cell>
          <cell r="G48">
            <v>0</v>
          </cell>
          <cell r="J48">
            <v>0</v>
          </cell>
          <cell r="K48" t="str">
            <v/>
          </cell>
          <cell r="M48" t="str">
            <v/>
          </cell>
          <cell r="N48" t="str">
            <v/>
          </cell>
          <cell r="O48">
            <v>0</v>
          </cell>
          <cell r="P48">
            <v>0</v>
          </cell>
        </row>
      </sheetData>
      <sheetData sheetId="13" refreshError="1">
        <row r="6">
          <cell r="E6" t="str">
            <v>Ｗ(mm)</v>
          </cell>
          <cell r="F6" t="str">
            <v>Ｈ(mm)</v>
          </cell>
          <cell r="G6" t="str">
            <v>面積</v>
          </cell>
          <cell r="H6" t="str">
            <v>Ｗ(mm)</v>
          </cell>
          <cell r="I6" t="str">
            <v>Ｈ(mm)</v>
          </cell>
          <cell r="J6" t="str">
            <v>面積</v>
          </cell>
        </row>
        <row r="7">
          <cell r="D7" t="str">
            <v/>
          </cell>
          <cell r="G7">
            <v>0</v>
          </cell>
          <cell r="J7">
            <v>0</v>
          </cell>
          <cell r="K7" t="str">
            <v/>
          </cell>
          <cell r="M7" t="str">
            <v/>
          </cell>
          <cell r="N7" t="str">
            <v/>
          </cell>
          <cell r="O7">
            <v>0</v>
          </cell>
          <cell r="P7">
            <v>0</v>
          </cell>
        </row>
        <row r="8">
          <cell r="D8" t="str">
            <v/>
          </cell>
          <cell r="G8">
            <v>0</v>
          </cell>
          <cell r="J8">
            <v>0</v>
          </cell>
          <cell r="K8" t="str">
            <v/>
          </cell>
          <cell r="M8" t="str">
            <v/>
          </cell>
          <cell r="N8" t="str">
            <v/>
          </cell>
          <cell r="O8">
            <v>0</v>
          </cell>
          <cell r="P8">
            <v>0</v>
          </cell>
        </row>
        <row r="9">
          <cell r="D9" t="str">
            <v/>
          </cell>
          <cell r="G9">
            <v>0</v>
          </cell>
          <cell r="J9">
            <v>0</v>
          </cell>
          <cell r="K9" t="str">
            <v/>
          </cell>
          <cell r="M9" t="str">
            <v/>
          </cell>
          <cell r="N9" t="str">
            <v/>
          </cell>
          <cell r="O9">
            <v>0</v>
          </cell>
          <cell r="P9">
            <v>0</v>
          </cell>
        </row>
        <row r="10">
          <cell r="D10" t="str">
            <v/>
          </cell>
          <cell r="G10">
            <v>0</v>
          </cell>
          <cell r="J10">
            <v>0</v>
          </cell>
          <cell r="K10" t="str">
            <v/>
          </cell>
          <cell r="M10" t="str">
            <v/>
          </cell>
          <cell r="N10" t="str">
            <v/>
          </cell>
          <cell r="O10">
            <v>0</v>
          </cell>
          <cell r="P10">
            <v>0</v>
          </cell>
        </row>
        <row r="11">
          <cell r="D11" t="str">
            <v/>
          </cell>
          <cell r="G11">
            <v>0</v>
          </cell>
          <cell r="J11">
            <v>0</v>
          </cell>
          <cell r="K11" t="str">
            <v/>
          </cell>
          <cell r="M11" t="str">
            <v/>
          </cell>
          <cell r="N11" t="str">
            <v/>
          </cell>
          <cell r="O11">
            <v>0</v>
          </cell>
          <cell r="P11">
            <v>0</v>
          </cell>
        </row>
        <row r="12">
          <cell r="D12" t="str">
            <v/>
          </cell>
          <cell r="G12">
            <v>0</v>
          </cell>
          <cell r="J12">
            <v>0</v>
          </cell>
          <cell r="K12" t="str">
            <v/>
          </cell>
          <cell r="M12" t="str">
            <v/>
          </cell>
          <cell r="N12" t="str">
            <v/>
          </cell>
          <cell r="O12">
            <v>0</v>
          </cell>
          <cell r="P12">
            <v>0</v>
          </cell>
        </row>
        <row r="13">
          <cell r="D13" t="str">
            <v/>
          </cell>
          <cell r="G13">
            <v>0</v>
          </cell>
          <cell r="J13">
            <v>0</v>
          </cell>
          <cell r="K13" t="str">
            <v/>
          </cell>
          <cell r="M13" t="str">
            <v/>
          </cell>
          <cell r="N13" t="str">
            <v/>
          </cell>
          <cell r="O13">
            <v>0</v>
          </cell>
          <cell r="P13">
            <v>0</v>
          </cell>
        </row>
        <row r="14">
          <cell r="D14" t="str">
            <v/>
          </cell>
          <cell r="G14">
            <v>0</v>
          </cell>
          <cell r="J14">
            <v>0</v>
          </cell>
          <cell r="K14" t="str">
            <v/>
          </cell>
          <cell r="M14" t="str">
            <v/>
          </cell>
          <cell r="N14" t="str">
            <v/>
          </cell>
          <cell r="O14">
            <v>0</v>
          </cell>
          <cell r="P14">
            <v>0</v>
          </cell>
        </row>
        <row r="15">
          <cell r="D15" t="str">
            <v/>
          </cell>
          <cell r="G15">
            <v>0</v>
          </cell>
          <cell r="J15">
            <v>0</v>
          </cell>
          <cell r="K15" t="str">
            <v/>
          </cell>
          <cell r="M15" t="str">
            <v/>
          </cell>
          <cell r="N15" t="str">
            <v/>
          </cell>
          <cell r="O15">
            <v>0</v>
          </cell>
          <cell r="P15">
            <v>0</v>
          </cell>
        </row>
        <row r="16">
          <cell r="D16" t="str">
            <v/>
          </cell>
          <cell r="G16">
            <v>0</v>
          </cell>
          <cell r="J16">
            <v>0</v>
          </cell>
          <cell r="K16" t="str">
            <v/>
          </cell>
          <cell r="M16" t="str">
            <v/>
          </cell>
          <cell r="N16" t="str">
            <v/>
          </cell>
          <cell r="O16">
            <v>0</v>
          </cell>
          <cell r="P16">
            <v>0</v>
          </cell>
        </row>
        <row r="17">
          <cell r="D17" t="str">
            <v/>
          </cell>
          <cell r="G17">
            <v>0</v>
          </cell>
          <cell r="J17">
            <v>0</v>
          </cell>
          <cell r="K17" t="str">
            <v/>
          </cell>
          <cell r="M17" t="str">
            <v/>
          </cell>
          <cell r="N17" t="str">
            <v/>
          </cell>
          <cell r="O17">
            <v>0</v>
          </cell>
          <cell r="P17">
            <v>0</v>
          </cell>
        </row>
        <row r="18">
          <cell r="D18" t="str">
            <v/>
          </cell>
          <cell r="G18">
            <v>0</v>
          </cell>
          <cell r="J18">
            <v>0</v>
          </cell>
          <cell r="K18" t="str">
            <v/>
          </cell>
          <cell r="M18" t="str">
            <v/>
          </cell>
          <cell r="N18" t="str">
            <v/>
          </cell>
          <cell r="O18">
            <v>0</v>
          </cell>
          <cell r="P18">
            <v>0</v>
          </cell>
        </row>
        <row r="19">
          <cell r="D19" t="str">
            <v/>
          </cell>
          <cell r="G19">
            <v>0</v>
          </cell>
          <cell r="J19">
            <v>0</v>
          </cell>
          <cell r="K19" t="str">
            <v/>
          </cell>
          <cell r="M19" t="str">
            <v/>
          </cell>
          <cell r="N19" t="str">
            <v/>
          </cell>
          <cell r="O19">
            <v>0</v>
          </cell>
          <cell r="P19">
            <v>0</v>
          </cell>
        </row>
        <row r="20">
          <cell r="D20" t="str">
            <v/>
          </cell>
          <cell r="G20">
            <v>0</v>
          </cell>
          <cell r="J20">
            <v>0</v>
          </cell>
          <cell r="K20" t="str">
            <v/>
          </cell>
          <cell r="M20" t="str">
            <v/>
          </cell>
          <cell r="N20" t="str">
            <v/>
          </cell>
          <cell r="O20">
            <v>0</v>
          </cell>
          <cell r="P20">
            <v>0</v>
          </cell>
        </row>
        <row r="21">
          <cell r="D21" t="str">
            <v/>
          </cell>
          <cell r="G21">
            <v>0</v>
          </cell>
          <cell r="J21">
            <v>0</v>
          </cell>
          <cell r="K21" t="str">
            <v/>
          </cell>
          <cell r="M21" t="str">
            <v/>
          </cell>
          <cell r="N21" t="str">
            <v/>
          </cell>
          <cell r="O21">
            <v>0</v>
          </cell>
          <cell r="P21">
            <v>0</v>
          </cell>
        </row>
        <row r="22">
          <cell r="D22" t="str">
            <v/>
          </cell>
          <cell r="G22">
            <v>0</v>
          </cell>
          <cell r="J22">
            <v>0</v>
          </cell>
          <cell r="K22" t="str">
            <v/>
          </cell>
          <cell r="M22" t="str">
            <v/>
          </cell>
          <cell r="N22" t="str">
            <v/>
          </cell>
          <cell r="O22">
            <v>0</v>
          </cell>
          <cell r="P22">
            <v>0</v>
          </cell>
        </row>
        <row r="23">
          <cell r="D23" t="str">
            <v/>
          </cell>
          <cell r="G23">
            <v>0</v>
          </cell>
          <cell r="J23">
            <v>0</v>
          </cell>
          <cell r="K23" t="str">
            <v/>
          </cell>
          <cell r="M23" t="str">
            <v/>
          </cell>
          <cell r="N23" t="str">
            <v/>
          </cell>
          <cell r="O23">
            <v>0</v>
          </cell>
          <cell r="P23">
            <v>0</v>
          </cell>
        </row>
        <row r="24">
          <cell r="D24" t="str">
            <v/>
          </cell>
          <cell r="G24">
            <v>0</v>
          </cell>
          <cell r="J24">
            <v>0</v>
          </cell>
          <cell r="K24" t="str">
            <v/>
          </cell>
          <cell r="M24" t="str">
            <v/>
          </cell>
          <cell r="N24" t="str">
            <v/>
          </cell>
          <cell r="O24">
            <v>0</v>
          </cell>
          <cell r="P24">
            <v>0</v>
          </cell>
        </row>
        <row r="25">
          <cell r="D25" t="str">
            <v/>
          </cell>
          <cell r="G25">
            <v>0</v>
          </cell>
          <cell r="J25">
            <v>0</v>
          </cell>
          <cell r="K25" t="str">
            <v/>
          </cell>
          <cell r="M25" t="str">
            <v/>
          </cell>
          <cell r="N25" t="str">
            <v/>
          </cell>
          <cell r="O25">
            <v>0</v>
          </cell>
          <cell r="P25">
            <v>0</v>
          </cell>
        </row>
        <row r="26">
          <cell r="D26" t="str">
            <v/>
          </cell>
          <cell r="G26">
            <v>0</v>
          </cell>
          <cell r="J26">
            <v>0</v>
          </cell>
          <cell r="K26" t="str">
            <v/>
          </cell>
          <cell r="M26" t="str">
            <v/>
          </cell>
          <cell r="N26" t="str">
            <v/>
          </cell>
          <cell r="O26">
            <v>0</v>
          </cell>
          <cell r="P26">
            <v>0</v>
          </cell>
        </row>
        <row r="27">
          <cell r="D27" t="str">
            <v/>
          </cell>
          <cell r="G27">
            <v>0</v>
          </cell>
          <cell r="J27">
            <v>0</v>
          </cell>
          <cell r="K27" t="str">
            <v/>
          </cell>
          <cell r="M27" t="str">
            <v/>
          </cell>
          <cell r="N27" t="str">
            <v/>
          </cell>
          <cell r="O27">
            <v>0</v>
          </cell>
          <cell r="P27">
            <v>0</v>
          </cell>
        </row>
        <row r="28">
          <cell r="D28" t="str">
            <v/>
          </cell>
          <cell r="G28">
            <v>0</v>
          </cell>
          <cell r="J28">
            <v>0</v>
          </cell>
          <cell r="K28" t="str">
            <v/>
          </cell>
          <cell r="M28" t="str">
            <v/>
          </cell>
          <cell r="N28" t="str">
            <v/>
          </cell>
          <cell r="O28">
            <v>0</v>
          </cell>
          <cell r="P28">
            <v>0</v>
          </cell>
        </row>
        <row r="29">
          <cell r="D29" t="str">
            <v/>
          </cell>
          <cell r="G29">
            <v>0</v>
          </cell>
          <cell r="J29">
            <v>0</v>
          </cell>
          <cell r="K29" t="str">
            <v/>
          </cell>
          <cell r="M29" t="str">
            <v/>
          </cell>
          <cell r="N29" t="str">
            <v/>
          </cell>
          <cell r="O29">
            <v>0</v>
          </cell>
          <cell r="P29">
            <v>0</v>
          </cell>
        </row>
        <row r="30">
          <cell r="D30" t="str">
            <v/>
          </cell>
          <cell r="G30">
            <v>0</v>
          </cell>
          <cell r="J30">
            <v>0</v>
          </cell>
          <cell r="K30" t="str">
            <v/>
          </cell>
          <cell r="M30" t="str">
            <v/>
          </cell>
          <cell r="N30" t="str">
            <v/>
          </cell>
          <cell r="O30">
            <v>0</v>
          </cell>
          <cell r="P30">
            <v>0</v>
          </cell>
        </row>
        <row r="31">
          <cell r="D31" t="str">
            <v/>
          </cell>
          <cell r="G31">
            <v>0</v>
          </cell>
          <cell r="J31">
            <v>0</v>
          </cell>
          <cell r="K31" t="str">
            <v/>
          </cell>
          <cell r="M31" t="str">
            <v/>
          </cell>
          <cell r="N31" t="str">
            <v/>
          </cell>
          <cell r="O31">
            <v>0</v>
          </cell>
          <cell r="P31">
            <v>0</v>
          </cell>
        </row>
        <row r="32">
          <cell r="D32" t="str">
            <v/>
          </cell>
          <cell r="G32">
            <v>0</v>
          </cell>
          <cell r="J32">
            <v>0</v>
          </cell>
          <cell r="K32" t="str">
            <v/>
          </cell>
          <cell r="M32" t="str">
            <v/>
          </cell>
          <cell r="N32" t="str">
            <v/>
          </cell>
          <cell r="O32">
            <v>0</v>
          </cell>
          <cell r="P32">
            <v>0</v>
          </cell>
        </row>
        <row r="33">
          <cell r="D33" t="str">
            <v/>
          </cell>
          <cell r="G33">
            <v>0</v>
          </cell>
          <cell r="J33">
            <v>0</v>
          </cell>
          <cell r="K33" t="str">
            <v/>
          </cell>
          <cell r="M33" t="str">
            <v/>
          </cell>
          <cell r="N33" t="str">
            <v/>
          </cell>
          <cell r="O33">
            <v>0</v>
          </cell>
          <cell r="P33">
            <v>0</v>
          </cell>
        </row>
        <row r="34">
          <cell r="D34" t="str">
            <v/>
          </cell>
          <cell r="G34">
            <v>0</v>
          </cell>
          <cell r="J34">
            <v>0</v>
          </cell>
          <cell r="K34" t="str">
            <v/>
          </cell>
          <cell r="M34" t="str">
            <v/>
          </cell>
          <cell r="N34" t="str">
            <v/>
          </cell>
          <cell r="O34">
            <v>0</v>
          </cell>
          <cell r="P34">
            <v>0</v>
          </cell>
        </row>
        <row r="35">
          <cell r="D35" t="str">
            <v/>
          </cell>
          <cell r="G35">
            <v>0</v>
          </cell>
          <cell r="J35">
            <v>0</v>
          </cell>
          <cell r="K35" t="str">
            <v/>
          </cell>
          <cell r="M35" t="str">
            <v/>
          </cell>
          <cell r="N35" t="str">
            <v/>
          </cell>
          <cell r="O35">
            <v>0</v>
          </cell>
          <cell r="P35">
            <v>0</v>
          </cell>
        </row>
        <row r="36">
          <cell r="D36" t="str">
            <v/>
          </cell>
          <cell r="G36">
            <v>0</v>
          </cell>
          <cell r="J36">
            <v>0</v>
          </cell>
          <cell r="K36" t="str">
            <v/>
          </cell>
          <cell r="M36" t="str">
            <v/>
          </cell>
          <cell r="N36" t="str">
            <v/>
          </cell>
          <cell r="O36">
            <v>0</v>
          </cell>
          <cell r="P36">
            <v>0</v>
          </cell>
        </row>
        <row r="37">
          <cell r="D37" t="str">
            <v/>
          </cell>
          <cell r="G37">
            <v>0</v>
          </cell>
          <cell r="J37">
            <v>0</v>
          </cell>
          <cell r="K37" t="str">
            <v/>
          </cell>
          <cell r="M37" t="str">
            <v/>
          </cell>
          <cell r="N37" t="str">
            <v/>
          </cell>
          <cell r="O37">
            <v>0</v>
          </cell>
          <cell r="P37">
            <v>0</v>
          </cell>
        </row>
        <row r="38">
          <cell r="D38" t="str">
            <v/>
          </cell>
          <cell r="G38">
            <v>0</v>
          </cell>
          <cell r="J38">
            <v>0</v>
          </cell>
          <cell r="K38" t="str">
            <v/>
          </cell>
          <cell r="M38" t="str">
            <v/>
          </cell>
          <cell r="N38" t="str">
            <v/>
          </cell>
          <cell r="O38">
            <v>0</v>
          </cell>
          <cell r="P38">
            <v>0</v>
          </cell>
        </row>
        <row r="39">
          <cell r="D39" t="str">
            <v/>
          </cell>
          <cell r="G39">
            <v>0</v>
          </cell>
          <cell r="J39">
            <v>0</v>
          </cell>
          <cell r="K39" t="str">
            <v/>
          </cell>
          <cell r="M39" t="str">
            <v/>
          </cell>
          <cell r="N39" t="str">
            <v/>
          </cell>
          <cell r="O39">
            <v>0</v>
          </cell>
          <cell r="P39">
            <v>0</v>
          </cell>
        </row>
        <row r="40">
          <cell r="D40" t="str">
            <v/>
          </cell>
          <cell r="G40">
            <v>0</v>
          </cell>
          <cell r="J40">
            <v>0</v>
          </cell>
          <cell r="K40" t="str">
            <v/>
          </cell>
          <cell r="M40" t="str">
            <v/>
          </cell>
          <cell r="N40" t="str">
            <v/>
          </cell>
          <cell r="O40">
            <v>0</v>
          </cell>
          <cell r="P40">
            <v>0</v>
          </cell>
        </row>
        <row r="41">
          <cell r="D41" t="str">
            <v/>
          </cell>
          <cell r="G41">
            <v>0</v>
          </cell>
          <cell r="J41">
            <v>0</v>
          </cell>
          <cell r="K41" t="str">
            <v/>
          </cell>
          <cell r="M41" t="str">
            <v/>
          </cell>
          <cell r="N41" t="str">
            <v/>
          </cell>
          <cell r="O41">
            <v>0</v>
          </cell>
          <cell r="P41">
            <v>0</v>
          </cell>
        </row>
        <row r="42">
          <cell r="D42" t="str">
            <v/>
          </cell>
          <cell r="G42">
            <v>0</v>
          </cell>
          <cell r="J42">
            <v>0</v>
          </cell>
          <cell r="K42" t="str">
            <v/>
          </cell>
          <cell r="M42" t="str">
            <v/>
          </cell>
          <cell r="N42" t="str">
            <v/>
          </cell>
          <cell r="O42">
            <v>0</v>
          </cell>
          <cell r="P42">
            <v>0</v>
          </cell>
        </row>
        <row r="43">
          <cell r="D43" t="str">
            <v/>
          </cell>
          <cell r="G43">
            <v>0</v>
          </cell>
          <cell r="J43">
            <v>0</v>
          </cell>
          <cell r="K43" t="str">
            <v/>
          </cell>
          <cell r="M43" t="str">
            <v/>
          </cell>
          <cell r="N43" t="str">
            <v/>
          </cell>
          <cell r="O43">
            <v>0</v>
          </cell>
          <cell r="P43">
            <v>0</v>
          </cell>
        </row>
        <row r="44">
          <cell r="D44" t="str">
            <v/>
          </cell>
          <cell r="G44">
            <v>0</v>
          </cell>
          <cell r="J44">
            <v>0</v>
          </cell>
          <cell r="K44" t="str">
            <v/>
          </cell>
          <cell r="M44" t="str">
            <v/>
          </cell>
          <cell r="N44" t="str">
            <v/>
          </cell>
          <cell r="O44">
            <v>0</v>
          </cell>
          <cell r="P44">
            <v>0</v>
          </cell>
        </row>
        <row r="45">
          <cell r="D45" t="str">
            <v/>
          </cell>
          <cell r="G45">
            <v>0</v>
          </cell>
          <cell r="J45">
            <v>0</v>
          </cell>
          <cell r="K45" t="str">
            <v/>
          </cell>
          <cell r="M45" t="str">
            <v/>
          </cell>
          <cell r="N45" t="str">
            <v/>
          </cell>
          <cell r="O45">
            <v>0</v>
          </cell>
          <cell r="P45">
            <v>0</v>
          </cell>
        </row>
        <row r="46">
          <cell r="D46" t="str">
            <v/>
          </cell>
          <cell r="G46">
            <v>0</v>
          </cell>
          <cell r="J46">
            <v>0</v>
          </cell>
          <cell r="K46" t="str">
            <v/>
          </cell>
          <cell r="M46" t="str">
            <v/>
          </cell>
          <cell r="N46" t="str">
            <v/>
          </cell>
          <cell r="O46">
            <v>0</v>
          </cell>
          <cell r="P46">
            <v>0</v>
          </cell>
        </row>
        <row r="47">
          <cell r="D47" t="str">
            <v/>
          </cell>
          <cell r="G47">
            <v>0</v>
          </cell>
          <cell r="J47">
            <v>0</v>
          </cell>
          <cell r="K47" t="str">
            <v/>
          </cell>
          <cell r="M47" t="str">
            <v/>
          </cell>
          <cell r="N47" t="str">
            <v/>
          </cell>
          <cell r="O47">
            <v>0</v>
          </cell>
          <cell r="P47">
            <v>0</v>
          </cell>
        </row>
        <row r="48">
          <cell r="D48" t="str">
            <v/>
          </cell>
          <cell r="G48">
            <v>0</v>
          </cell>
          <cell r="J48">
            <v>0</v>
          </cell>
          <cell r="K48" t="str">
            <v/>
          </cell>
          <cell r="M48" t="str">
            <v/>
          </cell>
          <cell r="N48" t="str">
            <v/>
          </cell>
          <cell r="O48">
            <v>0</v>
          </cell>
          <cell r="P48">
            <v>0</v>
          </cell>
        </row>
      </sheetData>
      <sheetData sheetId="14" refreshError="1"/>
      <sheetData sheetId="15" refreshError="1"/>
      <sheetData sheetId="16" refreshError="1">
        <row r="4">
          <cell r="G4" t="str">
            <v>単価番号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28">
          <cell r="I28">
            <v>0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その他工事"/>
      <sheetName val="外構工事"/>
      <sheetName val="植栽 (1)"/>
      <sheetName val="植栽 (2)"/>
      <sheetName val="植栽 (海上輸送費)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ｼｰﾄ"/>
      <sheetName val="結果ｼｰﾄ"/>
      <sheetName val="当初本工事"/>
      <sheetName val="当初諸経費"/>
      <sheetName val="変更本工事"/>
      <sheetName val="変更諸経費"/>
      <sheetName val="2変本工事"/>
      <sheetName val="2変諸経費"/>
      <sheetName val="Sheet3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A3" t="str">
            <v>直接工事費</v>
          </cell>
        </row>
        <row r="18">
          <cell r="A18" t="str">
            <v>現場管理費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基本"/>
      <sheetName val="仕訳"/>
      <sheetName val="内訳"/>
      <sheetName val="合成単価"/>
      <sheetName val="代価表"/>
      <sheetName val="統計値"/>
      <sheetName val="集計"/>
      <sheetName val="足場"/>
      <sheetName val="土間"/>
      <sheetName val="ｺﾝｸﾘｰﾄ"/>
      <sheetName val="屋根"/>
      <sheetName val="ＣＢ"/>
      <sheetName val="外壁"/>
      <sheetName val="木製建具"/>
      <sheetName val="金属製建具"/>
      <sheetName val="外部計算"/>
      <sheetName val="外部天井"/>
      <sheetName val="外部雑"/>
      <sheetName val="内部床"/>
      <sheetName val="間仕切"/>
      <sheetName val="内壁"/>
      <sheetName val="造作"/>
      <sheetName val="内部天井"/>
      <sheetName val="内部計算"/>
      <sheetName val="内部雑"/>
      <sheetName val="解体"/>
      <sheetName val="発生材"/>
      <sheetName val="Page管理Sheet"/>
      <sheetName val="単価表"/>
      <sheetName val="建具データ"/>
      <sheetName val="別表"/>
      <sheetName val="工作物"/>
      <sheetName val="工作物代価表 "/>
      <sheetName val="工作数量"/>
      <sheetName val="標準工期 "/>
      <sheetName val="H15資材労務単価"/>
      <sheetName val="H15工作物単価"/>
      <sheetName val="比較表"/>
      <sheetName val="内訳A4W"/>
      <sheetName val="機械複合単価"/>
      <sheetName val="Sheet3"/>
      <sheetName val="複合単価表"/>
      <sheetName val="入力シー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5">
          <cell r="A5" t="str">
            <v>検索ｺｰﾄﾞ</v>
          </cell>
          <cell r="B5" t="str">
            <v>単     価     名     称</v>
          </cell>
          <cell r="C5" t="str">
            <v>形     状     寸     法     等</v>
          </cell>
          <cell r="D5" t="str">
            <v>単位</v>
          </cell>
          <cell r="E5" t="str">
            <v>単   価</v>
          </cell>
          <cell r="F5" t="str">
            <v>PAGE</v>
          </cell>
          <cell r="G5" t="str">
            <v>ｺｰﾄﾞ</v>
          </cell>
        </row>
        <row r="6">
          <cell r="A6">
            <v>201001</v>
          </cell>
          <cell r="B6" t="str">
            <v>やりかた</v>
          </cell>
          <cell r="C6" t="str">
            <v>一般</v>
          </cell>
          <cell r="D6" t="str">
            <v>建㎡</v>
          </cell>
          <cell r="E6">
            <v>300</v>
          </cell>
          <cell r="F6" t="str">
            <v>P-47</v>
          </cell>
          <cell r="G6">
            <v>201001</v>
          </cell>
        </row>
        <row r="7">
          <cell r="A7">
            <v>201002</v>
          </cell>
          <cell r="B7" t="str">
            <v>やりかた</v>
          </cell>
          <cell r="C7" t="str">
            <v>小規模・複雑</v>
          </cell>
          <cell r="D7" t="str">
            <v>建㎡</v>
          </cell>
          <cell r="E7">
            <v>400</v>
          </cell>
          <cell r="F7" t="str">
            <v>P-47</v>
          </cell>
          <cell r="G7">
            <v>201002</v>
          </cell>
        </row>
        <row r="8">
          <cell r="A8">
            <v>201011</v>
          </cell>
          <cell r="B8" t="str">
            <v>平やりかた</v>
          </cell>
          <cell r="C8" t="str">
            <v/>
          </cell>
          <cell r="D8" t="str">
            <v>ケ所</v>
          </cell>
          <cell r="E8">
            <v>3990</v>
          </cell>
          <cell r="F8" t="str">
            <v>P-47</v>
          </cell>
          <cell r="G8">
            <v>201011</v>
          </cell>
        </row>
        <row r="9">
          <cell r="A9">
            <v>201012</v>
          </cell>
          <cell r="B9" t="str">
            <v>隅やりかた</v>
          </cell>
          <cell r="C9" t="str">
            <v/>
          </cell>
          <cell r="D9" t="str">
            <v>ケ所</v>
          </cell>
          <cell r="E9">
            <v>6090</v>
          </cell>
          <cell r="F9" t="str">
            <v>P-47</v>
          </cell>
          <cell r="G9">
            <v>201012</v>
          </cell>
        </row>
        <row r="10">
          <cell r="A10">
            <v>201013</v>
          </cell>
          <cell r="B10" t="str">
            <v>立やりかた</v>
          </cell>
          <cell r="C10" t="str">
            <v/>
          </cell>
          <cell r="D10" t="str">
            <v>ケ所</v>
          </cell>
          <cell r="E10">
            <v>1720</v>
          </cell>
          <cell r="F10" t="str">
            <v>P-47</v>
          </cell>
          <cell r="G10">
            <v>201013</v>
          </cell>
        </row>
        <row r="11">
          <cell r="A11">
            <v>201021</v>
          </cell>
          <cell r="B11" t="str">
            <v>墨出し</v>
          </cell>
          <cell r="C11" t="str">
            <v>一般</v>
          </cell>
          <cell r="D11" t="str">
            <v>延㎡</v>
          </cell>
          <cell r="E11">
            <v>950</v>
          </cell>
          <cell r="F11" t="str">
            <v>P-47</v>
          </cell>
          <cell r="G11">
            <v>201021</v>
          </cell>
        </row>
        <row r="12">
          <cell r="A12">
            <v>201022</v>
          </cell>
          <cell r="B12" t="str">
            <v>墨出し</v>
          </cell>
          <cell r="C12" t="str">
            <v>小規模・複雑（木造）</v>
          </cell>
          <cell r="D12" t="str">
            <v>延㎡</v>
          </cell>
          <cell r="E12">
            <v>1430</v>
          </cell>
          <cell r="F12" t="str">
            <v>P-47</v>
          </cell>
          <cell r="G12">
            <v>201022</v>
          </cell>
        </row>
        <row r="13">
          <cell r="A13">
            <v>201031</v>
          </cell>
          <cell r="B13" t="str">
            <v>現寸型板</v>
          </cell>
          <cell r="C13" t="str">
            <v>延㎡</v>
          </cell>
          <cell r="D13" t="str">
            <v>延㎡</v>
          </cell>
          <cell r="E13">
            <v>110</v>
          </cell>
          <cell r="F13" t="str">
            <v>P-47</v>
          </cell>
          <cell r="G13">
            <v>201031</v>
          </cell>
        </row>
        <row r="14">
          <cell r="A14">
            <v>201101</v>
          </cell>
          <cell r="B14" t="str">
            <v>外部枠組本足場</v>
          </cell>
          <cell r="C14" t="str">
            <v>高さ12m未満･期間3ヶ月</v>
          </cell>
          <cell r="D14" t="str">
            <v>架㎡</v>
          </cell>
          <cell r="E14">
            <v>1070</v>
          </cell>
          <cell r="F14" t="str">
            <v>P-47</v>
          </cell>
          <cell r="G14">
            <v>201101</v>
          </cell>
        </row>
        <row r="15">
          <cell r="A15">
            <v>201102</v>
          </cell>
          <cell r="B15" t="str">
            <v>外部枠組本足場</v>
          </cell>
          <cell r="C15" t="str">
            <v>高さ12m未満･期間6ヶ月</v>
          </cell>
          <cell r="D15" t="str">
            <v>架㎡</v>
          </cell>
          <cell r="E15">
            <v>1580</v>
          </cell>
          <cell r="F15" t="str">
            <v>P-47</v>
          </cell>
          <cell r="G15">
            <v>201102</v>
          </cell>
        </row>
        <row r="16">
          <cell r="A16">
            <v>201103</v>
          </cell>
          <cell r="B16" t="str">
            <v>外部枠組本足場</v>
          </cell>
          <cell r="C16" t="str">
            <v>高さ12m未満･期間9ヶ月</v>
          </cell>
          <cell r="D16" t="str">
            <v>架㎡</v>
          </cell>
          <cell r="E16">
            <v>2090</v>
          </cell>
          <cell r="F16" t="str">
            <v>P-47</v>
          </cell>
          <cell r="G16">
            <v>201103</v>
          </cell>
        </row>
        <row r="17">
          <cell r="A17">
            <v>201105</v>
          </cell>
          <cell r="B17" t="str">
            <v>外部枠組本足場</v>
          </cell>
          <cell r="C17" t="str">
            <v>高さ22m未満･期間3ヶ月</v>
          </cell>
          <cell r="D17" t="str">
            <v>架㎡</v>
          </cell>
          <cell r="E17">
            <v>1130</v>
          </cell>
          <cell r="F17" t="str">
            <v>P-47</v>
          </cell>
          <cell r="G17">
            <v>201105</v>
          </cell>
        </row>
        <row r="18">
          <cell r="A18">
            <v>201106</v>
          </cell>
          <cell r="B18" t="str">
            <v>外部枠組本足場</v>
          </cell>
          <cell r="C18" t="str">
            <v>高さ22m未満･期間6ヶ月</v>
          </cell>
          <cell r="D18" t="str">
            <v>架㎡</v>
          </cell>
          <cell r="E18">
            <v>1630</v>
          </cell>
          <cell r="F18" t="str">
            <v>P-47</v>
          </cell>
          <cell r="G18">
            <v>201106</v>
          </cell>
        </row>
        <row r="19">
          <cell r="A19">
            <v>201107</v>
          </cell>
          <cell r="B19" t="str">
            <v>外部枠組本足場</v>
          </cell>
          <cell r="C19" t="str">
            <v>高さ22m未満･期間9ヶ月</v>
          </cell>
          <cell r="D19" t="str">
            <v>架㎡</v>
          </cell>
          <cell r="E19">
            <v>2130</v>
          </cell>
          <cell r="F19" t="str">
            <v>P-47</v>
          </cell>
          <cell r="G19">
            <v>201107</v>
          </cell>
        </row>
        <row r="20">
          <cell r="A20">
            <v>201111</v>
          </cell>
          <cell r="B20" t="str">
            <v>外部単管本足場</v>
          </cell>
          <cell r="C20" t="str">
            <v>高さ10m未満･期間3ヶ月</v>
          </cell>
          <cell r="D20" t="str">
            <v>架㎡</v>
          </cell>
          <cell r="E20">
            <v>1820</v>
          </cell>
          <cell r="F20" t="str">
            <v>P-47</v>
          </cell>
          <cell r="G20">
            <v>201111</v>
          </cell>
        </row>
        <row r="21">
          <cell r="A21">
            <v>201112</v>
          </cell>
          <cell r="B21" t="str">
            <v>外部単管本足場</v>
          </cell>
          <cell r="C21" t="str">
            <v>高さ10m未満･期間6ヶ月</v>
          </cell>
          <cell r="D21" t="str">
            <v>架㎡</v>
          </cell>
          <cell r="E21">
            <v>2160</v>
          </cell>
          <cell r="F21" t="str">
            <v>P-47</v>
          </cell>
          <cell r="G21">
            <v>201112</v>
          </cell>
        </row>
        <row r="22">
          <cell r="A22">
            <v>201113</v>
          </cell>
          <cell r="B22" t="str">
            <v>外部単管本足場</v>
          </cell>
          <cell r="C22" t="str">
            <v>高さ10m未満･期間9ヶ月</v>
          </cell>
          <cell r="D22" t="str">
            <v>架㎡</v>
          </cell>
          <cell r="E22">
            <v>2500</v>
          </cell>
          <cell r="F22" t="str">
            <v>P-47</v>
          </cell>
          <cell r="G22">
            <v>201113</v>
          </cell>
        </row>
        <row r="23">
          <cell r="A23">
            <v>201115</v>
          </cell>
          <cell r="B23" t="str">
            <v>外部単管本足場</v>
          </cell>
          <cell r="C23" t="str">
            <v>高さ20m未満･期間3ヶ月</v>
          </cell>
          <cell r="D23" t="str">
            <v>架㎡</v>
          </cell>
          <cell r="E23">
            <v>2050</v>
          </cell>
          <cell r="F23" t="str">
            <v>P-47</v>
          </cell>
          <cell r="G23">
            <v>201115</v>
          </cell>
        </row>
        <row r="24">
          <cell r="A24">
            <v>201116</v>
          </cell>
          <cell r="B24" t="str">
            <v>外部単管本足場</v>
          </cell>
          <cell r="C24" t="str">
            <v>高さ20m未満･期間6ヶ月</v>
          </cell>
          <cell r="D24" t="str">
            <v>架㎡</v>
          </cell>
          <cell r="E24">
            <v>2370</v>
          </cell>
          <cell r="F24" t="str">
            <v>P-47</v>
          </cell>
          <cell r="G24">
            <v>201116</v>
          </cell>
        </row>
        <row r="25">
          <cell r="A25">
            <v>201117</v>
          </cell>
          <cell r="B25" t="str">
            <v>外部単管本足場</v>
          </cell>
          <cell r="C25" t="str">
            <v>高さ20m未満･期間9ヶ月</v>
          </cell>
          <cell r="D25" t="str">
            <v>架㎡</v>
          </cell>
          <cell r="E25">
            <v>2690</v>
          </cell>
          <cell r="F25" t="str">
            <v>P-47</v>
          </cell>
          <cell r="G25">
            <v>201117</v>
          </cell>
        </row>
        <row r="26">
          <cell r="A26">
            <v>201121</v>
          </cell>
          <cell r="B26" t="str">
            <v>外部単管抱足場</v>
          </cell>
          <cell r="C26" t="str">
            <v>高さ10m未満･期間3ヶ月</v>
          </cell>
          <cell r="D26" t="str">
            <v>架㎡</v>
          </cell>
          <cell r="E26">
            <v>1350</v>
          </cell>
          <cell r="F26" t="str">
            <v>P-47</v>
          </cell>
          <cell r="G26">
            <v>201121</v>
          </cell>
        </row>
        <row r="27">
          <cell r="A27">
            <v>201122</v>
          </cell>
          <cell r="B27" t="str">
            <v>外部単管抱足場</v>
          </cell>
          <cell r="C27" t="str">
            <v>高さ10m未満･期間6ヶ月</v>
          </cell>
          <cell r="D27" t="str">
            <v>架㎡</v>
          </cell>
          <cell r="E27">
            <v>1470</v>
          </cell>
          <cell r="F27" t="str">
            <v>P-47</v>
          </cell>
          <cell r="G27">
            <v>201122</v>
          </cell>
        </row>
        <row r="28">
          <cell r="A28">
            <v>201123</v>
          </cell>
          <cell r="B28" t="str">
            <v>外部単管抱足場</v>
          </cell>
          <cell r="C28" t="str">
            <v>高さ10m未満･期間9ヶ月</v>
          </cell>
          <cell r="D28" t="str">
            <v>架㎡</v>
          </cell>
          <cell r="E28">
            <v>1590</v>
          </cell>
          <cell r="F28" t="str">
            <v>P-47</v>
          </cell>
          <cell r="G28">
            <v>201123</v>
          </cell>
        </row>
        <row r="29">
          <cell r="A29">
            <v>201125</v>
          </cell>
          <cell r="B29" t="str">
            <v>外部単管抱足場</v>
          </cell>
          <cell r="C29" t="str">
            <v>高さ20m未満･期間3ヶ月</v>
          </cell>
          <cell r="D29" t="str">
            <v>架㎡</v>
          </cell>
          <cell r="E29">
            <v>1480</v>
          </cell>
          <cell r="F29" t="str">
            <v>P-47</v>
          </cell>
          <cell r="G29">
            <v>201125</v>
          </cell>
        </row>
        <row r="30">
          <cell r="A30">
            <v>201126</v>
          </cell>
          <cell r="B30" t="str">
            <v>外部単管抱足場</v>
          </cell>
          <cell r="C30" t="str">
            <v>高さ20m未満･期間6ヶ月</v>
          </cell>
          <cell r="D30" t="str">
            <v>架㎡</v>
          </cell>
          <cell r="E30">
            <v>1610</v>
          </cell>
          <cell r="F30" t="str">
            <v>P-47</v>
          </cell>
          <cell r="G30">
            <v>201126</v>
          </cell>
        </row>
        <row r="31">
          <cell r="A31">
            <v>201127</v>
          </cell>
          <cell r="B31" t="str">
            <v>外部単管抱足場</v>
          </cell>
          <cell r="C31" t="str">
            <v>高さ20m未満･期間9ヶ月</v>
          </cell>
          <cell r="D31" t="str">
            <v>架㎡</v>
          </cell>
          <cell r="E31">
            <v>1730</v>
          </cell>
          <cell r="F31" t="str">
            <v>P-47</v>
          </cell>
          <cell r="G31">
            <v>201127</v>
          </cell>
        </row>
        <row r="32">
          <cell r="A32">
            <v>201130</v>
          </cell>
          <cell r="B32" t="str">
            <v>外部単管一本足場</v>
          </cell>
          <cell r="C32" t="str">
            <v>高さ10m未満･期間1ヶ月</v>
          </cell>
          <cell r="D32" t="str">
            <v>架㎡</v>
          </cell>
          <cell r="E32">
            <v>960</v>
          </cell>
          <cell r="F32" t="str">
            <v>P-47</v>
          </cell>
          <cell r="G32">
            <v>201130</v>
          </cell>
        </row>
        <row r="33">
          <cell r="A33">
            <v>201131</v>
          </cell>
          <cell r="B33" t="str">
            <v>外部単管一本足場</v>
          </cell>
          <cell r="C33" t="str">
            <v>高さ10m未満･期間3ヶ月</v>
          </cell>
          <cell r="D33" t="str">
            <v>架㎡</v>
          </cell>
          <cell r="E33">
            <v>1020</v>
          </cell>
          <cell r="F33" t="str">
            <v>P-47</v>
          </cell>
          <cell r="G33">
            <v>201131</v>
          </cell>
        </row>
        <row r="34">
          <cell r="A34">
            <v>201132</v>
          </cell>
          <cell r="B34" t="str">
            <v>外部単管一本足場</v>
          </cell>
          <cell r="C34" t="str">
            <v>高さ10m未満･期間6ヶ月</v>
          </cell>
          <cell r="D34" t="str">
            <v>架㎡</v>
          </cell>
          <cell r="E34">
            <v>1110</v>
          </cell>
          <cell r="F34" t="str">
            <v>P-47</v>
          </cell>
          <cell r="G34">
            <v>201132</v>
          </cell>
        </row>
        <row r="35">
          <cell r="A35">
            <v>201133</v>
          </cell>
          <cell r="B35" t="str">
            <v>外部単管一本足場</v>
          </cell>
          <cell r="C35" t="str">
            <v>高さ10m未満･期間9ヶ月</v>
          </cell>
          <cell r="D35" t="str">
            <v>架㎡</v>
          </cell>
          <cell r="E35">
            <v>1200</v>
          </cell>
          <cell r="F35" t="str">
            <v>P-47</v>
          </cell>
          <cell r="G35">
            <v>201133</v>
          </cell>
        </row>
        <row r="36">
          <cell r="A36">
            <v>201134</v>
          </cell>
          <cell r="B36" t="str">
            <v>外部単管一本足場</v>
          </cell>
          <cell r="C36" t="str">
            <v>高さ15m未満･期間1ヶ月</v>
          </cell>
          <cell r="D36" t="str">
            <v>架㎡</v>
          </cell>
          <cell r="E36">
            <v>1030</v>
          </cell>
          <cell r="F36" t="str">
            <v>P-47</v>
          </cell>
          <cell r="G36">
            <v>201134</v>
          </cell>
        </row>
        <row r="37">
          <cell r="A37">
            <v>201135</v>
          </cell>
          <cell r="B37" t="str">
            <v>外部単管一本足場</v>
          </cell>
          <cell r="C37" t="str">
            <v>高さ15m未満･期間3ヶ月</v>
          </cell>
          <cell r="D37" t="str">
            <v>架㎡</v>
          </cell>
          <cell r="E37">
            <v>1090</v>
          </cell>
          <cell r="F37" t="str">
            <v>P-47</v>
          </cell>
          <cell r="G37">
            <v>201135</v>
          </cell>
        </row>
        <row r="38">
          <cell r="A38">
            <v>201136</v>
          </cell>
          <cell r="B38" t="str">
            <v>外部単管一本足場</v>
          </cell>
          <cell r="C38" t="str">
            <v>高さ15m未満･期間6ヶ月</v>
          </cell>
          <cell r="D38" t="str">
            <v>架㎡</v>
          </cell>
          <cell r="E38">
            <v>1180</v>
          </cell>
          <cell r="F38" t="str">
            <v>P-47</v>
          </cell>
          <cell r="G38">
            <v>201136</v>
          </cell>
        </row>
        <row r="39">
          <cell r="A39">
            <v>201137</v>
          </cell>
          <cell r="B39" t="str">
            <v>外部単管一本足場</v>
          </cell>
          <cell r="C39" t="str">
            <v>高さ15m未満･期間9ヶ月</v>
          </cell>
          <cell r="D39" t="str">
            <v>架㎡</v>
          </cell>
          <cell r="E39">
            <v>1260</v>
          </cell>
          <cell r="F39" t="str">
            <v>P-47</v>
          </cell>
          <cell r="G39">
            <v>201137</v>
          </cell>
        </row>
        <row r="40">
          <cell r="A40">
            <v>201141</v>
          </cell>
          <cell r="B40" t="str">
            <v>単管ブラケット足場</v>
          </cell>
          <cell r="C40" t="str">
            <v>高さ10m未満･期間2ヶ月</v>
          </cell>
          <cell r="D40" t="str">
            <v>架㎡</v>
          </cell>
          <cell r="E40">
            <v>2060</v>
          </cell>
          <cell r="F40" t="str">
            <v>P-47</v>
          </cell>
          <cell r="G40">
            <v>201141</v>
          </cell>
        </row>
        <row r="41">
          <cell r="A41">
            <v>201142</v>
          </cell>
          <cell r="B41" t="str">
            <v>単管ブラケット足場</v>
          </cell>
          <cell r="C41" t="str">
            <v>高さ10m未満･期間4ヶ月</v>
          </cell>
          <cell r="D41" t="str">
            <v>架㎡</v>
          </cell>
          <cell r="E41">
            <v>2400</v>
          </cell>
          <cell r="F41" t="str">
            <v>P-47</v>
          </cell>
          <cell r="G41">
            <v>201142</v>
          </cell>
        </row>
        <row r="42">
          <cell r="A42">
            <v>201143</v>
          </cell>
          <cell r="B42" t="str">
            <v>単管ブラケット足場</v>
          </cell>
          <cell r="C42" t="str">
            <v>高さ10m未満･期間6ヶ月</v>
          </cell>
          <cell r="D42" t="str">
            <v>架㎡</v>
          </cell>
          <cell r="E42">
            <v>2740</v>
          </cell>
          <cell r="F42" t="str">
            <v>P-47</v>
          </cell>
          <cell r="G42">
            <v>201143</v>
          </cell>
        </row>
        <row r="43">
          <cell r="A43">
            <v>201151</v>
          </cell>
          <cell r="B43" t="str">
            <v>登り桟橋(枠組)</v>
          </cell>
          <cell r="C43" t="str">
            <v>枠組本足場用･期間3ヶ月</v>
          </cell>
          <cell r="D43" t="str">
            <v>ｍ</v>
          </cell>
          <cell r="E43">
            <v>4640</v>
          </cell>
          <cell r="F43" t="str">
            <v>P-47</v>
          </cell>
          <cell r="G43">
            <v>201151</v>
          </cell>
        </row>
        <row r="44">
          <cell r="A44">
            <v>201152</v>
          </cell>
          <cell r="B44" t="str">
            <v>登り桟橋(枠組)</v>
          </cell>
          <cell r="C44" t="str">
            <v>枠組本足場用･期間6ヶ月</v>
          </cell>
          <cell r="D44" t="str">
            <v>ｍ</v>
          </cell>
          <cell r="E44">
            <v>6330</v>
          </cell>
          <cell r="F44" t="str">
            <v>P-47</v>
          </cell>
          <cell r="G44">
            <v>201152</v>
          </cell>
        </row>
        <row r="45">
          <cell r="A45">
            <v>201153</v>
          </cell>
          <cell r="B45" t="str">
            <v>登り桟橋(枠組)</v>
          </cell>
          <cell r="C45" t="str">
            <v>枠組本足場用･期間9ヶ月</v>
          </cell>
          <cell r="D45" t="str">
            <v>ｍ</v>
          </cell>
          <cell r="E45">
            <v>8020</v>
          </cell>
          <cell r="F45" t="str">
            <v>P-47</v>
          </cell>
          <cell r="G45">
            <v>201153</v>
          </cell>
        </row>
        <row r="46">
          <cell r="A46">
            <v>201155</v>
          </cell>
          <cell r="B46" t="str">
            <v>登り桟橋(単管)</v>
          </cell>
          <cell r="C46" t="str">
            <v>単管本足場用･期間3ヶ月</v>
          </cell>
          <cell r="D46" t="str">
            <v>ｍ</v>
          </cell>
          <cell r="E46">
            <v>4580</v>
          </cell>
          <cell r="F46" t="str">
            <v>P-47</v>
          </cell>
          <cell r="G46">
            <v>201155</v>
          </cell>
        </row>
        <row r="47">
          <cell r="A47">
            <v>201156</v>
          </cell>
          <cell r="B47" t="str">
            <v>登り桟橋(単管)</v>
          </cell>
          <cell r="C47" t="str">
            <v>単管本足場用･期間6ヶ月</v>
          </cell>
          <cell r="D47" t="str">
            <v>ｍ</v>
          </cell>
          <cell r="E47">
            <v>5730</v>
          </cell>
          <cell r="F47" t="str">
            <v>P-47</v>
          </cell>
          <cell r="G47">
            <v>201156</v>
          </cell>
        </row>
        <row r="48">
          <cell r="A48">
            <v>201157</v>
          </cell>
          <cell r="B48" t="str">
            <v>登り桟橋(単管)</v>
          </cell>
          <cell r="C48" t="str">
            <v>単管本足場用･期間9ヶ月</v>
          </cell>
          <cell r="D48" t="str">
            <v>ｍ</v>
          </cell>
          <cell r="E48">
            <v>6880</v>
          </cell>
          <cell r="F48" t="str">
            <v>P-47</v>
          </cell>
          <cell r="G48">
            <v>201157</v>
          </cell>
        </row>
        <row r="49">
          <cell r="A49">
            <v>201201</v>
          </cell>
          <cell r="B49" t="str">
            <v>仕上げ用足場(枠組2段)</v>
          </cell>
          <cell r="C49" t="str">
            <v>H=5m以上～5.7m未満・期間1ヶ月</v>
          </cell>
          <cell r="D49" t="str">
            <v>伏㎡</v>
          </cell>
          <cell r="E49">
            <v>2050</v>
          </cell>
          <cell r="F49" t="str">
            <v>P-47</v>
          </cell>
          <cell r="G49">
            <v>201201</v>
          </cell>
        </row>
        <row r="50">
          <cell r="A50">
            <v>201202</v>
          </cell>
          <cell r="B50" t="str">
            <v>仕上げ用足場(枠組2段)</v>
          </cell>
          <cell r="C50" t="str">
            <v>H=5m以上～5.7m未満・期間2ヶ月</v>
          </cell>
          <cell r="D50" t="str">
            <v>伏㎡</v>
          </cell>
          <cell r="E50">
            <v>2390</v>
          </cell>
          <cell r="F50" t="str">
            <v>P-47</v>
          </cell>
          <cell r="G50">
            <v>201202</v>
          </cell>
        </row>
        <row r="51">
          <cell r="A51">
            <v>201211</v>
          </cell>
          <cell r="B51" t="str">
            <v>仕上げ用足場(枠組3段)</v>
          </cell>
          <cell r="C51" t="str">
            <v>H=5.7m以上～7.4m未満・期間1ヶ月</v>
          </cell>
          <cell r="D51" t="str">
            <v>伏㎡</v>
          </cell>
          <cell r="E51">
            <v>2370</v>
          </cell>
          <cell r="F51" t="str">
            <v>P-47</v>
          </cell>
          <cell r="G51">
            <v>201211</v>
          </cell>
        </row>
        <row r="52">
          <cell r="A52">
            <v>201212</v>
          </cell>
          <cell r="B52" t="str">
            <v>仕上げ用足場(枠組3段)</v>
          </cell>
          <cell r="C52" t="str">
            <v>H=5.7m以上～7.4m未満・期間2ヶ月</v>
          </cell>
          <cell r="D52" t="str">
            <v>伏㎡</v>
          </cell>
          <cell r="E52">
            <v>2770</v>
          </cell>
          <cell r="F52" t="str">
            <v>P-47</v>
          </cell>
          <cell r="G52">
            <v>201212</v>
          </cell>
        </row>
        <row r="53">
          <cell r="A53">
            <v>201221</v>
          </cell>
          <cell r="B53" t="str">
            <v>階段室棚足場</v>
          </cell>
          <cell r="C53" t="str">
            <v>単管使用･期間1ヶ月</v>
          </cell>
          <cell r="D53" t="str">
            <v>床㎡</v>
          </cell>
          <cell r="E53">
            <v>680</v>
          </cell>
          <cell r="F53" t="str">
            <v>P-47</v>
          </cell>
          <cell r="G53">
            <v>201221</v>
          </cell>
        </row>
        <row r="54">
          <cell r="A54">
            <v>201222</v>
          </cell>
          <cell r="B54" t="str">
            <v>階段室棚足場</v>
          </cell>
          <cell r="C54" t="str">
            <v>単管使用･期間2ヶ月</v>
          </cell>
          <cell r="D54" t="str">
            <v>床㎡</v>
          </cell>
          <cell r="E54">
            <v>870</v>
          </cell>
          <cell r="F54" t="str">
            <v>P-48</v>
          </cell>
          <cell r="G54">
            <v>201222</v>
          </cell>
        </row>
        <row r="55">
          <cell r="A55">
            <v>201231</v>
          </cell>
          <cell r="B55" t="str">
            <v>脚立足場</v>
          </cell>
          <cell r="C55" t="str">
            <v>平面･H=1.8m･期間1ヶ月</v>
          </cell>
          <cell r="D55" t="str">
            <v>床㎡</v>
          </cell>
          <cell r="E55">
            <v>600</v>
          </cell>
          <cell r="F55" t="str">
            <v>P-48</v>
          </cell>
          <cell r="G55">
            <v>201231</v>
          </cell>
        </row>
        <row r="56">
          <cell r="A56">
            <v>201232</v>
          </cell>
          <cell r="B56" t="str">
            <v>脚立足場</v>
          </cell>
          <cell r="C56" t="str">
            <v>平面･H=1.8m･期間2ヶ月</v>
          </cell>
          <cell r="D56" t="str">
            <v>床㎡</v>
          </cell>
          <cell r="E56">
            <v>720</v>
          </cell>
          <cell r="F56" t="str">
            <v>P-48</v>
          </cell>
          <cell r="G56">
            <v>201232</v>
          </cell>
        </row>
        <row r="57">
          <cell r="A57">
            <v>201241</v>
          </cell>
          <cell r="B57" t="str">
            <v>脚立足場</v>
          </cell>
          <cell r="C57" t="str">
            <v>直列･H=1.8m･期間1ヶ月</v>
          </cell>
          <cell r="D57" t="str">
            <v>床m</v>
          </cell>
          <cell r="E57">
            <v>330</v>
          </cell>
          <cell r="F57" t="str">
            <v>P-48</v>
          </cell>
          <cell r="G57">
            <v>201241</v>
          </cell>
        </row>
        <row r="58">
          <cell r="A58">
            <v>201242</v>
          </cell>
          <cell r="B58" t="str">
            <v>脚立足場</v>
          </cell>
          <cell r="C58" t="str">
            <v>直列･H=1.8m･期間2ヶ月</v>
          </cell>
          <cell r="D58" t="str">
            <v>床m</v>
          </cell>
          <cell r="E58">
            <v>410</v>
          </cell>
          <cell r="F58" t="str">
            <v>P-48</v>
          </cell>
          <cell r="G58">
            <v>201242</v>
          </cell>
        </row>
        <row r="59">
          <cell r="A59">
            <v>201251</v>
          </cell>
          <cell r="B59" t="str">
            <v>吊り足場</v>
          </cell>
          <cell r="C59" t="str">
            <v>ﾁｪｰﾝ･期間2ヶ月</v>
          </cell>
          <cell r="D59" t="str">
            <v>㎡</v>
          </cell>
          <cell r="E59">
            <v>1990</v>
          </cell>
          <cell r="F59" t="str">
            <v>P-48</v>
          </cell>
          <cell r="G59">
            <v>201251</v>
          </cell>
        </row>
        <row r="60">
          <cell r="A60">
            <v>201252</v>
          </cell>
          <cell r="B60" t="str">
            <v>吊り足場</v>
          </cell>
          <cell r="C60" t="str">
            <v>ﾁｪｰﾝ･期間4ヶ月</v>
          </cell>
          <cell r="D60" t="str">
            <v>㎡</v>
          </cell>
          <cell r="E60">
            <v>2140</v>
          </cell>
          <cell r="F60" t="str">
            <v>P-48</v>
          </cell>
          <cell r="G60">
            <v>201252</v>
          </cell>
        </row>
        <row r="61">
          <cell r="A61">
            <v>201261</v>
          </cell>
          <cell r="B61" t="str">
            <v>鉄骨足場</v>
          </cell>
          <cell r="C61" t="str">
            <v>ﾎﾞﾙﾄ締･鉄骨塗装用･期間1ヶ月</v>
          </cell>
          <cell r="D61" t="str">
            <v>㎡</v>
          </cell>
          <cell r="E61">
            <v>920</v>
          </cell>
          <cell r="F61" t="str">
            <v>P-48</v>
          </cell>
          <cell r="G61">
            <v>201261</v>
          </cell>
        </row>
        <row r="62">
          <cell r="A62">
            <v>201262</v>
          </cell>
          <cell r="B62" t="str">
            <v>鉄骨足場</v>
          </cell>
          <cell r="C62" t="str">
            <v>ﾎﾞﾙﾄ締･鉄骨塗装用･期間2ヶ月</v>
          </cell>
          <cell r="D62" t="str">
            <v>㎡</v>
          </cell>
          <cell r="E62">
            <v>960</v>
          </cell>
          <cell r="F62" t="str">
            <v>P-48</v>
          </cell>
          <cell r="G62">
            <v>201262</v>
          </cell>
        </row>
        <row r="63">
          <cell r="A63">
            <v>201263</v>
          </cell>
          <cell r="B63" t="str">
            <v>鉄筋足場</v>
          </cell>
          <cell r="C63" t="str">
            <v>型枠足場と兼用</v>
          </cell>
          <cell r="D63" t="str">
            <v>㎡</v>
          </cell>
          <cell r="E63">
            <v>300</v>
          </cell>
          <cell r="F63" t="str">
            <v>P-48</v>
          </cell>
          <cell r="G63">
            <v>201263</v>
          </cell>
        </row>
        <row r="64">
          <cell r="A64">
            <v>201264</v>
          </cell>
          <cell r="B64" t="str">
            <v>コンクリート足場</v>
          </cell>
          <cell r="C64" t="str">
            <v>ｶｰﾄ道板</v>
          </cell>
          <cell r="D64" t="str">
            <v>㎡</v>
          </cell>
          <cell r="E64">
            <v>250</v>
          </cell>
          <cell r="F64" t="str">
            <v>P-48</v>
          </cell>
          <cell r="G64">
            <v>201264</v>
          </cell>
        </row>
        <row r="65">
          <cell r="A65">
            <v>201265</v>
          </cell>
          <cell r="B65" t="str">
            <v>コンクリート足場</v>
          </cell>
          <cell r="C65" t="str">
            <v>ﾎﾟﾝﾌﾟ車(配管型)</v>
          </cell>
          <cell r="D65" t="str">
            <v>㎡</v>
          </cell>
          <cell r="E65">
            <v>120</v>
          </cell>
          <cell r="F65" t="str">
            <v>P-48</v>
          </cell>
          <cell r="G65">
            <v>201265</v>
          </cell>
        </row>
        <row r="66">
          <cell r="A66">
            <v>201271</v>
          </cell>
          <cell r="B66" t="str">
            <v>移動足場･ﾛｰﾘﾝｸﾞﾀﾜ</v>
          </cell>
          <cell r="C66" t="str">
            <v>W=1.5･H=2.0m･1段型･期間1ヶ月</v>
          </cell>
          <cell r="D66" t="str">
            <v>台</v>
          </cell>
          <cell r="E66">
            <v>9500</v>
          </cell>
          <cell r="F66" t="str">
            <v>P-48</v>
          </cell>
          <cell r="G66">
            <v>201271</v>
          </cell>
        </row>
        <row r="67">
          <cell r="A67">
            <v>201272</v>
          </cell>
          <cell r="B67" t="str">
            <v>移動足場･ﾛｰﾘﾝｸﾞﾀﾜ</v>
          </cell>
          <cell r="C67" t="str">
            <v>W=1.5･H=3.7m･2段型･期間1ヶ月</v>
          </cell>
          <cell r="D67" t="str">
            <v>台</v>
          </cell>
          <cell r="E67">
            <v>12000</v>
          </cell>
          <cell r="F67" t="str">
            <v>P-48</v>
          </cell>
          <cell r="G67">
            <v>201272</v>
          </cell>
        </row>
        <row r="68">
          <cell r="A68">
            <v>201273</v>
          </cell>
          <cell r="B68" t="str">
            <v>移動足場･ﾛｰﾘﾝｸﾞﾀﾜ</v>
          </cell>
          <cell r="C68" t="str">
            <v>W=1.5･H=5.4m･3段型･期間1ヶ月</v>
          </cell>
          <cell r="D68" t="str">
            <v>台</v>
          </cell>
          <cell r="E68">
            <v>15800</v>
          </cell>
          <cell r="F68" t="str">
            <v>P-48</v>
          </cell>
          <cell r="G68">
            <v>201273</v>
          </cell>
        </row>
        <row r="69">
          <cell r="A69">
            <v>201301</v>
          </cell>
          <cell r="B69" t="str">
            <v>外部枠付き金網張</v>
          </cell>
          <cell r="C69" t="str">
            <v>期間3ヶ月</v>
          </cell>
          <cell r="D69" t="str">
            <v>架㎡</v>
          </cell>
          <cell r="E69">
            <v>550</v>
          </cell>
          <cell r="F69" t="str">
            <v>P-48</v>
          </cell>
          <cell r="G69">
            <v>201301</v>
          </cell>
        </row>
        <row r="70">
          <cell r="A70">
            <v>201302</v>
          </cell>
          <cell r="B70" t="str">
            <v>外部枠付き金網張</v>
          </cell>
          <cell r="C70" t="str">
            <v>期間6ヶ月</v>
          </cell>
          <cell r="D70" t="str">
            <v>架㎡</v>
          </cell>
          <cell r="E70">
            <v>850</v>
          </cell>
          <cell r="F70" t="str">
            <v>P-48</v>
          </cell>
          <cell r="G70">
            <v>201302</v>
          </cell>
        </row>
        <row r="71">
          <cell r="A71">
            <v>201303</v>
          </cell>
          <cell r="B71" t="str">
            <v>外部枠付き金網張</v>
          </cell>
          <cell r="C71" t="str">
            <v>期間9ヶ月</v>
          </cell>
          <cell r="D71" t="str">
            <v>架㎡</v>
          </cell>
          <cell r="E71">
            <v>1150</v>
          </cell>
          <cell r="F71" t="str">
            <v>P-48</v>
          </cell>
          <cell r="G71">
            <v>201303</v>
          </cell>
        </row>
        <row r="72">
          <cell r="A72">
            <v>201311</v>
          </cell>
          <cell r="B72" t="str">
            <v>外部グリーンネット張</v>
          </cell>
          <cell r="C72" t="str">
            <v>網目25mm･期間3ヶ月</v>
          </cell>
          <cell r="D72" t="str">
            <v>架㎡</v>
          </cell>
          <cell r="E72">
            <v>590</v>
          </cell>
          <cell r="F72" t="str">
            <v>P-48</v>
          </cell>
          <cell r="G72">
            <v>201311</v>
          </cell>
        </row>
        <row r="73">
          <cell r="A73">
            <v>201312</v>
          </cell>
          <cell r="B73" t="str">
            <v>外部グリーンネット張</v>
          </cell>
          <cell r="C73" t="str">
            <v>網目25mm･期間6ヶ月</v>
          </cell>
          <cell r="D73" t="str">
            <v>架㎡</v>
          </cell>
          <cell r="E73">
            <v>640</v>
          </cell>
          <cell r="F73" t="str">
            <v>P-48</v>
          </cell>
          <cell r="G73">
            <v>201312</v>
          </cell>
        </row>
        <row r="74">
          <cell r="A74">
            <v>201313</v>
          </cell>
          <cell r="B74" t="str">
            <v>外部グリーンネット張</v>
          </cell>
          <cell r="C74" t="str">
            <v>網目25mm･期間9ヶ月</v>
          </cell>
          <cell r="D74" t="str">
            <v>架㎡</v>
          </cell>
          <cell r="E74">
            <v>690</v>
          </cell>
          <cell r="F74" t="str">
            <v>P-48</v>
          </cell>
          <cell r="G74">
            <v>201313</v>
          </cell>
        </row>
        <row r="75">
          <cell r="A75">
            <v>201321</v>
          </cell>
          <cell r="B75" t="str">
            <v>外部メッシュシート張</v>
          </cell>
          <cell r="C75" t="str">
            <v>網目1mm･塗装吹付飛散防止用･期間3ｹ月</v>
          </cell>
          <cell r="D75" t="str">
            <v>架㎡</v>
          </cell>
          <cell r="E75">
            <v>670</v>
          </cell>
          <cell r="F75" t="str">
            <v>P-48</v>
          </cell>
          <cell r="G75">
            <v>201321</v>
          </cell>
        </row>
        <row r="76">
          <cell r="A76">
            <v>201322</v>
          </cell>
          <cell r="B76" t="str">
            <v>外部メッシュシート張</v>
          </cell>
          <cell r="C76" t="str">
            <v>網目1mm･塗装吹付飛散防止用･期間6ｹ月</v>
          </cell>
          <cell r="D76" t="str">
            <v>架㎡</v>
          </cell>
          <cell r="E76">
            <v>810</v>
          </cell>
          <cell r="F76" t="str">
            <v>P-48</v>
          </cell>
          <cell r="G76">
            <v>201322</v>
          </cell>
        </row>
        <row r="77">
          <cell r="A77">
            <v>201323</v>
          </cell>
          <cell r="B77" t="str">
            <v>外部メッシュシート張</v>
          </cell>
          <cell r="C77" t="str">
            <v>網目1mm･塗装吹付飛散防止用･期間9ｹ月</v>
          </cell>
          <cell r="D77" t="str">
            <v>架㎡</v>
          </cell>
          <cell r="E77">
            <v>940</v>
          </cell>
          <cell r="F77" t="str">
            <v>P-48</v>
          </cell>
          <cell r="G77">
            <v>201323</v>
          </cell>
        </row>
        <row r="78">
          <cell r="A78">
            <v>201331</v>
          </cell>
          <cell r="B78" t="str">
            <v>外部防災シート張</v>
          </cell>
          <cell r="C78" t="str">
            <v>期間1ヶ月</v>
          </cell>
          <cell r="D78" t="str">
            <v>架㎡</v>
          </cell>
          <cell r="E78">
            <v>560</v>
          </cell>
          <cell r="F78" t="str">
            <v>P-48</v>
          </cell>
          <cell r="G78">
            <v>201331</v>
          </cell>
        </row>
        <row r="79">
          <cell r="A79">
            <v>201332</v>
          </cell>
          <cell r="B79" t="str">
            <v>外部防災シート張</v>
          </cell>
          <cell r="C79" t="str">
            <v>期間3ヶ月</v>
          </cell>
          <cell r="D79" t="str">
            <v>架㎡</v>
          </cell>
          <cell r="E79">
            <v>620</v>
          </cell>
          <cell r="F79" t="str">
            <v>P-48</v>
          </cell>
          <cell r="G79">
            <v>201332</v>
          </cell>
        </row>
        <row r="80">
          <cell r="A80">
            <v>201333</v>
          </cell>
          <cell r="B80" t="str">
            <v>外部防災シート張</v>
          </cell>
          <cell r="C80" t="str">
            <v>期間6ヶ月</v>
          </cell>
          <cell r="D80" t="str">
            <v>架㎡</v>
          </cell>
          <cell r="E80">
            <v>700</v>
          </cell>
          <cell r="F80" t="str">
            <v>P-48</v>
          </cell>
          <cell r="G80">
            <v>201333</v>
          </cell>
        </row>
        <row r="81">
          <cell r="A81">
            <v>201334</v>
          </cell>
          <cell r="B81" t="str">
            <v>外部防災シート張</v>
          </cell>
          <cell r="C81" t="str">
            <v>期間9ヶ月</v>
          </cell>
          <cell r="D81" t="str">
            <v>架㎡</v>
          </cell>
          <cell r="E81">
            <v>790</v>
          </cell>
          <cell r="F81" t="str">
            <v>P-48</v>
          </cell>
          <cell r="G81">
            <v>201334</v>
          </cell>
        </row>
        <row r="82">
          <cell r="A82">
            <v>201341</v>
          </cell>
          <cell r="B82" t="str">
            <v>外部成型鋼板張</v>
          </cell>
          <cell r="C82" t="str">
            <v>単管足場使用･一現場</v>
          </cell>
          <cell r="D82" t="str">
            <v>架㎡</v>
          </cell>
          <cell r="E82">
            <v>7480</v>
          </cell>
          <cell r="F82" t="str">
            <v>P-48</v>
          </cell>
          <cell r="G82">
            <v>201341</v>
          </cell>
        </row>
        <row r="83">
          <cell r="A83">
            <v>201351</v>
          </cell>
          <cell r="B83" t="str">
            <v>水平安全ネット張</v>
          </cell>
          <cell r="C83" t="str">
            <v>網目100mm･期間1ヶ月</v>
          </cell>
          <cell r="D83" t="str">
            <v>架㎡</v>
          </cell>
          <cell r="E83">
            <v>600</v>
          </cell>
          <cell r="F83" t="str">
            <v>P-48</v>
          </cell>
          <cell r="G83">
            <v>201351</v>
          </cell>
        </row>
        <row r="84">
          <cell r="A84">
            <v>201352</v>
          </cell>
          <cell r="B84" t="str">
            <v>水平安全ネット張</v>
          </cell>
          <cell r="C84" t="str">
            <v>網目100mm･期間2ヶ月</v>
          </cell>
          <cell r="D84" t="str">
            <v>架㎡</v>
          </cell>
          <cell r="E84">
            <v>640</v>
          </cell>
          <cell r="F84" t="str">
            <v>P-48</v>
          </cell>
          <cell r="G84">
            <v>201352</v>
          </cell>
        </row>
        <row r="85">
          <cell r="A85">
            <v>201353</v>
          </cell>
          <cell r="B85" t="str">
            <v>水平安全ネット張</v>
          </cell>
          <cell r="C85" t="str">
            <v>網目100mm･期間3ヶ月</v>
          </cell>
          <cell r="D85" t="str">
            <v>架㎡</v>
          </cell>
          <cell r="E85">
            <v>670</v>
          </cell>
          <cell r="F85" t="str">
            <v>P-48</v>
          </cell>
          <cell r="G85">
            <v>201353</v>
          </cell>
        </row>
        <row r="86">
          <cell r="A86">
            <v>201361</v>
          </cell>
          <cell r="B86" t="str">
            <v>水平ダブルネット張</v>
          </cell>
          <cell r="C86" t="str">
            <v>網目100mm+15mm･期間1ヶ月</v>
          </cell>
          <cell r="D86" t="str">
            <v>架㎡</v>
          </cell>
          <cell r="E86">
            <v>1230</v>
          </cell>
          <cell r="F86" t="str">
            <v>P-48</v>
          </cell>
          <cell r="G86">
            <v>201361</v>
          </cell>
        </row>
        <row r="87">
          <cell r="A87">
            <v>201362</v>
          </cell>
          <cell r="B87" t="str">
            <v>水平ダブルネット張</v>
          </cell>
          <cell r="C87" t="str">
            <v>網目100mm+15mm･期間2ヶ月</v>
          </cell>
          <cell r="D87" t="str">
            <v>架㎡</v>
          </cell>
          <cell r="E87">
            <v>1340</v>
          </cell>
          <cell r="F87" t="str">
            <v>P-48</v>
          </cell>
          <cell r="G87">
            <v>201362</v>
          </cell>
        </row>
        <row r="88">
          <cell r="A88">
            <v>201363</v>
          </cell>
          <cell r="B88" t="str">
            <v>水平ダブルネット張</v>
          </cell>
          <cell r="C88" t="str">
            <v>網目100mm+15mm･期間3ヶ月</v>
          </cell>
          <cell r="D88" t="str">
            <v>架㎡</v>
          </cell>
          <cell r="E88">
            <v>1440</v>
          </cell>
          <cell r="F88" t="str">
            <v>P-48</v>
          </cell>
          <cell r="G88">
            <v>201363</v>
          </cell>
        </row>
        <row r="89">
          <cell r="A89">
            <v>201371</v>
          </cell>
          <cell r="B89" t="str">
            <v>朝顔養生</v>
          </cell>
          <cell r="C89" t="str">
            <v>枠組足場用･期間3ヶ月</v>
          </cell>
          <cell r="D89" t="str">
            <v>ｍ</v>
          </cell>
          <cell r="E89">
            <v>10800</v>
          </cell>
          <cell r="F89" t="str">
            <v>P-48</v>
          </cell>
          <cell r="G89">
            <v>201371</v>
          </cell>
        </row>
        <row r="90">
          <cell r="A90">
            <v>201372</v>
          </cell>
          <cell r="B90" t="str">
            <v>朝顔養生</v>
          </cell>
          <cell r="C90" t="str">
            <v>枠組足場用･期間6ヶ月</v>
          </cell>
          <cell r="D90" t="str">
            <v>ｍ</v>
          </cell>
          <cell r="E90">
            <v>17500</v>
          </cell>
          <cell r="F90" t="str">
            <v>P-48</v>
          </cell>
          <cell r="G90">
            <v>201372</v>
          </cell>
        </row>
        <row r="91">
          <cell r="A91">
            <v>201373</v>
          </cell>
          <cell r="B91" t="str">
            <v>朝顔養生</v>
          </cell>
          <cell r="C91" t="str">
            <v>枠組足場用･期間9ヶ月</v>
          </cell>
          <cell r="D91" t="str">
            <v>ｍ</v>
          </cell>
          <cell r="E91">
            <v>24100</v>
          </cell>
          <cell r="F91" t="str">
            <v>P-48</v>
          </cell>
          <cell r="G91">
            <v>201373</v>
          </cell>
        </row>
        <row r="92">
          <cell r="A92">
            <v>201374</v>
          </cell>
          <cell r="B92" t="str">
            <v>朝顔養生</v>
          </cell>
          <cell r="C92" t="str">
            <v>単管足場用･期間3ヶ月</v>
          </cell>
          <cell r="D92" t="str">
            <v>ｍ</v>
          </cell>
          <cell r="E92">
            <v>8850</v>
          </cell>
          <cell r="F92" t="str">
            <v>P-48</v>
          </cell>
          <cell r="G92">
            <v>201374</v>
          </cell>
        </row>
        <row r="93">
          <cell r="A93">
            <v>201375</v>
          </cell>
          <cell r="B93" t="str">
            <v>朝顔養生</v>
          </cell>
          <cell r="C93" t="str">
            <v>単管足場用･期間6ヶ月</v>
          </cell>
          <cell r="D93" t="str">
            <v>ｍ</v>
          </cell>
          <cell r="E93">
            <v>10900</v>
          </cell>
          <cell r="F93" t="str">
            <v>P-48</v>
          </cell>
          <cell r="G93">
            <v>201375</v>
          </cell>
        </row>
        <row r="94">
          <cell r="A94">
            <v>201376</v>
          </cell>
          <cell r="B94" t="str">
            <v>朝顔養生</v>
          </cell>
          <cell r="C94" t="str">
            <v>単管足場用･期間9ヶ月</v>
          </cell>
          <cell r="D94" t="str">
            <v>ｍ</v>
          </cell>
          <cell r="E94">
            <v>13000</v>
          </cell>
          <cell r="F94" t="str">
            <v>P-48</v>
          </cell>
          <cell r="G94">
            <v>201376</v>
          </cell>
        </row>
        <row r="95">
          <cell r="A95">
            <v>201381</v>
          </cell>
          <cell r="B95" t="str">
            <v>養 生</v>
          </cell>
          <cell r="C95" t="str">
            <v>延㎡</v>
          </cell>
          <cell r="D95" t="str">
            <v>延㎡</v>
          </cell>
          <cell r="E95">
            <v>670</v>
          </cell>
          <cell r="F95" t="str">
            <v>P-48</v>
          </cell>
          <cell r="G95">
            <v>201381</v>
          </cell>
        </row>
        <row r="96">
          <cell r="A96">
            <v>201391</v>
          </cell>
          <cell r="B96" t="str">
            <v>整理･清掃・片付</v>
          </cell>
          <cell r="C96" t="str">
            <v>木造･S造･CB造</v>
          </cell>
          <cell r="D96" t="str">
            <v>延㎡</v>
          </cell>
          <cell r="E96">
            <v>1170</v>
          </cell>
          <cell r="F96" t="str">
            <v>P-48</v>
          </cell>
          <cell r="G96">
            <v>201391</v>
          </cell>
        </row>
        <row r="97">
          <cell r="A97">
            <v>201392</v>
          </cell>
          <cell r="B97" t="str">
            <v>整理･清掃・片付</v>
          </cell>
          <cell r="C97" t="str">
            <v>RC造･SRC造</v>
          </cell>
          <cell r="D97" t="str">
            <v>延㎡</v>
          </cell>
          <cell r="E97">
            <v>2520</v>
          </cell>
          <cell r="F97" t="str">
            <v>P-48</v>
          </cell>
          <cell r="G97">
            <v>201392</v>
          </cell>
        </row>
        <row r="98">
          <cell r="A98">
            <v>201401</v>
          </cell>
          <cell r="B98" t="str">
            <v>ダストシュート</v>
          </cell>
          <cell r="C98" t="str">
            <v>合板製･H=10m程度投入口共</v>
          </cell>
          <cell r="D98" t="str">
            <v>ケ所</v>
          </cell>
          <cell r="E98">
            <v>166600</v>
          </cell>
          <cell r="F98" t="str">
            <v>P-48</v>
          </cell>
          <cell r="G98">
            <v>201401</v>
          </cell>
        </row>
        <row r="99">
          <cell r="A99">
            <v>201402</v>
          </cell>
          <cell r="B99" t="str">
            <v>ダストシュート</v>
          </cell>
          <cell r="C99" t="str">
            <v>合板製･H=15m程度投入口共</v>
          </cell>
          <cell r="D99" t="str">
            <v>ケ所</v>
          </cell>
          <cell r="E99">
            <v>249800</v>
          </cell>
          <cell r="F99" t="str">
            <v>P-48</v>
          </cell>
          <cell r="G99">
            <v>201402</v>
          </cell>
        </row>
        <row r="100">
          <cell r="A100">
            <v>201403</v>
          </cell>
          <cell r="B100" t="str">
            <v>ダストシュート</v>
          </cell>
          <cell r="C100" t="str">
            <v>合板製･H=20m程度投入口共</v>
          </cell>
          <cell r="D100" t="str">
            <v>ケ所</v>
          </cell>
          <cell r="E100">
            <v>333300</v>
          </cell>
          <cell r="F100" t="str">
            <v>P-48</v>
          </cell>
          <cell r="G100">
            <v>201403</v>
          </cell>
        </row>
        <row r="101">
          <cell r="A101">
            <v>202001</v>
          </cell>
          <cell r="B101" t="str">
            <v>仮設工事費（A)</v>
          </cell>
          <cell r="C101" t="str">
            <v>（防災防止ｼｰﾄ）</v>
          </cell>
          <cell r="D101" t="str">
            <v>延㎡</v>
          </cell>
          <cell r="E101">
            <v>6420</v>
          </cell>
          <cell r="F101" t="str">
            <v>P-49</v>
          </cell>
          <cell r="G101">
            <v>202001</v>
          </cell>
        </row>
        <row r="102">
          <cell r="A102">
            <v>202011</v>
          </cell>
          <cell r="B102" t="str">
            <v>仮設工事費（B)</v>
          </cell>
          <cell r="C102" t="str">
            <v>（防災防止ｼｰﾄ・無）</v>
          </cell>
          <cell r="D102" t="str">
            <v>延㎡</v>
          </cell>
          <cell r="E102">
            <v>5330</v>
          </cell>
          <cell r="F102" t="str">
            <v>P-49</v>
          </cell>
          <cell r="G102">
            <v>202011</v>
          </cell>
        </row>
        <row r="103">
          <cell r="A103">
            <v>211001</v>
          </cell>
          <cell r="B103" t="str">
            <v>根切り（人力）</v>
          </cell>
          <cell r="C103" t="str">
            <v>小規模</v>
          </cell>
          <cell r="D103" t="str">
            <v>m3</v>
          </cell>
          <cell r="E103">
            <v>7060</v>
          </cell>
          <cell r="F103" t="str">
            <v>P-50</v>
          </cell>
          <cell r="G103">
            <v>211001</v>
          </cell>
        </row>
        <row r="104">
          <cell r="A104">
            <v>211002</v>
          </cell>
          <cell r="B104" t="str">
            <v>根切り（機械）</v>
          </cell>
          <cell r="C104" t="str">
            <v>小規模･深さ=3.0m以内</v>
          </cell>
          <cell r="D104" t="str">
            <v>m3</v>
          </cell>
          <cell r="E104">
            <v>1770</v>
          </cell>
          <cell r="F104" t="str">
            <v>P-50</v>
          </cell>
          <cell r="G104">
            <v>211002</v>
          </cell>
        </row>
        <row r="105">
          <cell r="A105">
            <v>211003</v>
          </cell>
          <cell r="B105" t="str">
            <v>根切り（機械）</v>
          </cell>
          <cell r="C105" t="str">
            <v>つぼ･布堀･深さ=4.0m以内</v>
          </cell>
          <cell r="D105" t="str">
            <v>m3</v>
          </cell>
          <cell r="E105">
            <v>1110</v>
          </cell>
          <cell r="F105" t="str">
            <v>P-50</v>
          </cell>
          <cell r="G105">
            <v>211003</v>
          </cell>
        </row>
        <row r="106">
          <cell r="A106">
            <v>211004</v>
          </cell>
          <cell r="B106" t="str">
            <v>根切り（機械）</v>
          </cell>
          <cell r="C106" t="str">
            <v>つぼ･布堀･深さ=5.0m以内</v>
          </cell>
          <cell r="D106" t="str">
            <v>m3</v>
          </cell>
          <cell r="E106">
            <v>820</v>
          </cell>
          <cell r="F106" t="str">
            <v>P-50</v>
          </cell>
          <cell r="G106">
            <v>211004</v>
          </cell>
        </row>
        <row r="107">
          <cell r="A107">
            <v>211005</v>
          </cell>
          <cell r="B107" t="str">
            <v>根切り（機械）</v>
          </cell>
          <cell r="C107" t="str">
            <v>山留め付き総堀･深さ=5.0m以内</v>
          </cell>
          <cell r="D107" t="str">
            <v>m3</v>
          </cell>
          <cell r="E107">
            <v>430</v>
          </cell>
          <cell r="F107" t="str">
            <v>P-50</v>
          </cell>
          <cell r="G107">
            <v>211005</v>
          </cell>
        </row>
        <row r="108">
          <cell r="A108">
            <v>211008</v>
          </cell>
          <cell r="B108" t="str">
            <v>床付け</v>
          </cell>
          <cell r="C108" t="str">
            <v>小規模以外の根切(機械)適用</v>
          </cell>
          <cell r="D108" t="str">
            <v>㎡</v>
          </cell>
          <cell r="E108">
            <v>330</v>
          </cell>
          <cell r="F108" t="str">
            <v>P-50</v>
          </cell>
          <cell r="G108">
            <v>211008</v>
          </cell>
        </row>
        <row r="109">
          <cell r="A109">
            <v>211011</v>
          </cell>
          <cell r="B109" t="str">
            <v>埋戻し（人力）</v>
          </cell>
          <cell r="C109" t="str">
            <v>現場内仮置場土使用･運搬20m～30m･突固め共</v>
          </cell>
          <cell r="D109" t="str">
            <v>m3</v>
          </cell>
          <cell r="E109">
            <v>3190</v>
          </cell>
          <cell r="F109" t="str">
            <v>P-50</v>
          </cell>
          <cell r="G109">
            <v>211011</v>
          </cell>
        </row>
        <row r="110">
          <cell r="A110">
            <v>211012</v>
          </cell>
          <cell r="B110" t="str">
            <v>埋戻し（機械）</v>
          </cell>
          <cell r="C110" t="str">
            <v>現場内仮置場土使用･運搬20m～30m･突固め共</v>
          </cell>
          <cell r="D110" t="str">
            <v>m3</v>
          </cell>
          <cell r="E110">
            <v>2370</v>
          </cell>
          <cell r="F110" t="str">
            <v>P-50</v>
          </cell>
          <cell r="G110">
            <v>211012</v>
          </cell>
        </row>
        <row r="111">
          <cell r="A111">
            <v>211013</v>
          </cell>
          <cell r="B111" t="str">
            <v>埋戻し（機械）</v>
          </cell>
          <cell r="C111" t="str">
            <v>現場外仮置場土使用･運搬5Km以内･突固め共</v>
          </cell>
          <cell r="D111" t="str">
            <v>m3</v>
          </cell>
          <cell r="E111">
            <v>3090</v>
          </cell>
          <cell r="F111" t="str">
            <v>P-50</v>
          </cell>
          <cell r="G111">
            <v>211013</v>
          </cell>
        </row>
        <row r="112">
          <cell r="A112">
            <v>211014</v>
          </cell>
          <cell r="B112" t="str">
            <v>埋戻し（機械）</v>
          </cell>
          <cell r="C112" t="str">
            <v>購入土使用</v>
          </cell>
          <cell r="D112" t="str">
            <v>m3</v>
          </cell>
          <cell r="E112">
            <v>5470</v>
          </cell>
          <cell r="F112" t="str">
            <v>P-50</v>
          </cell>
          <cell r="G112">
            <v>211014</v>
          </cell>
        </row>
        <row r="113">
          <cell r="A113">
            <v>211015</v>
          </cell>
          <cell r="B113" t="str">
            <v>埋戻し（人力）</v>
          </cell>
          <cell r="C113" t="str">
            <v>購入土使用</v>
          </cell>
          <cell r="D113" t="str">
            <v>m3</v>
          </cell>
          <cell r="E113">
            <v>6290</v>
          </cell>
          <cell r="F113" t="str">
            <v>P-50</v>
          </cell>
          <cell r="G113">
            <v>211015</v>
          </cell>
        </row>
        <row r="114">
          <cell r="A114">
            <v>211021</v>
          </cell>
          <cell r="B114" t="str">
            <v>盛土（人力）</v>
          </cell>
          <cell r="C114" t="str">
            <v>現場内仮置場土使用･運搬20m～30m･突固め共</v>
          </cell>
          <cell r="D114" t="str">
            <v>m3</v>
          </cell>
          <cell r="E114">
            <v>3190</v>
          </cell>
          <cell r="F114" t="str">
            <v>P-50</v>
          </cell>
          <cell r="G114">
            <v>211021</v>
          </cell>
        </row>
        <row r="115">
          <cell r="A115">
            <v>211022</v>
          </cell>
          <cell r="B115" t="str">
            <v>盛土（機械）</v>
          </cell>
          <cell r="C115" t="str">
            <v>現場内仮置場土使用･運搬20m～30m･突固め共</v>
          </cell>
          <cell r="D115" t="str">
            <v>m3</v>
          </cell>
          <cell r="E115">
            <v>1260</v>
          </cell>
          <cell r="F115" t="str">
            <v>P-50</v>
          </cell>
          <cell r="G115">
            <v>211022</v>
          </cell>
        </row>
        <row r="116">
          <cell r="A116">
            <v>211023</v>
          </cell>
          <cell r="B116" t="str">
            <v>盛土（機械）</v>
          </cell>
          <cell r="C116" t="str">
            <v>現場外仮置場土使用･運搬5Km以内･突固め共</v>
          </cell>
          <cell r="D116" t="str">
            <v>m3</v>
          </cell>
          <cell r="E116">
            <v>1980</v>
          </cell>
          <cell r="F116" t="str">
            <v>P-50</v>
          </cell>
          <cell r="G116">
            <v>211023</v>
          </cell>
        </row>
        <row r="117">
          <cell r="A117">
            <v>211024</v>
          </cell>
          <cell r="B117" t="str">
            <v>盛土（機械）</v>
          </cell>
          <cell r="C117" t="str">
            <v>購入土使用</v>
          </cell>
          <cell r="D117" t="str">
            <v>m3</v>
          </cell>
          <cell r="E117">
            <v>4360</v>
          </cell>
          <cell r="F117" t="str">
            <v>P-50</v>
          </cell>
          <cell r="G117">
            <v>211024</v>
          </cell>
        </row>
        <row r="118">
          <cell r="A118">
            <v>211025</v>
          </cell>
          <cell r="B118" t="str">
            <v>盛土（人力）</v>
          </cell>
          <cell r="C118" t="str">
            <v>購入土使用</v>
          </cell>
          <cell r="D118" t="str">
            <v>m3</v>
          </cell>
          <cell r="E118">
            <v>6290</v>
          </cell>
          <cell r="F118" t="str">
            <v>P-50</v>
          </cell>
          <cell r="G118">
            <v>211025</v>
          </cell>
        </row>
        <row r="119">
          <cell r="A119">
            <v>211031</v>
          </cell>
          <cell r="B119" t="str">
            <v>すき取り（人力）</v>
          </cell>
          <cell r="C119" t="str">
            <v>高低差300mm以内･残土処分費除く</v>
          </cell>
          <cell r="D119" t="str">
            <v>㎡</v>
          </cell>
          <cell r="E119">
            <v>2010</v>
          </cell>
          <cell r="F119" t="str">
            <v>P-50</v>
          </cell>
          <cell r="G119">
            <v>211031</v>
          </cell>
        </row>
        <row r="120">
          <cell r="A120">
            <v>211032</v>
          </cell>
          <cell r="B120" t="str">
            <v>すき取り（機械）</v>
          </cell>
          <cell r="C120" t="str">
            <v>高低差300mm以内･残土処分費除く</v>
          </cell>
          <cell r="D120" t="str">
            <v>㎡</v>
          </cell>
          <cell r="E120">
            <v>780</v>
          </cell>
          <cell r="F120" t="str">
            <v>P-50</v>
          </cell>
          <cell r="G120">
            <v>211032</v>
          </cell>
        </row>
        <row r="121">
          <cell r="A121">
            <v>211035</v>
          </cell>
          <cell r="B121" t="str">
            <v>整地費･(人力)</v>
          </cell>
          <cell r="C121" t="str">
            <v>㎡</v>
          </cell>
          <cell r="D121" t="str">
            <v>㎡</v>
          </cell>
          <cell r="E121">
            <v>670</v>
          </cell>
          <cell r="F121" t="str">
            <v>P-50</v>
          </cell>
          <cell r="G121">
            <v>211035</v>
          </cell>
        </row>
        <row r="122">
          <cell r="A122">
            <v>200136</v>
          </cell>
          <cell r="B122" t="str">
            <v>整地費･(機械)</v>
          </cell>
          <cell r="C122" t="str">
            <v>㎡</v>
          </cell>
          <cell r="D122" t="str">
            <v>㎡</v>
          </cell>
          <cell r="E122">
            <v>230</v>
          </cell>
          <cell r="F122" t="str">
            <v>P-50</v>
          </cell>
          <cell r="G122">
            <v>200136</v>
          </cell>
        </row>
        <row r="123">
          <cell r="A123">
            <v>211041</v>
          </cell>
          <cell r="B123" t="str">
            <v>不用土処分</v>
          </cell>
          <cell r="C123" t="str">
            <v>構内敷きならし</v>
          </cell>
          <cell r="D123" t="str">
            <v>m3</v>
          </cell>
          <cell r="E123">
            <v>410</v>
          </cell>
          <cell r="F123" t="str">
            <v>P-50</v>
          </cell>
          <cell r="G123">
            <v>211041</v>
          </cell>
        </row>
        <row r="124">
          <cell r="A124">
            <v>211042</v>
          </cell>
          <cell r="B124" t="str">
            <v>不用土処分</v>
          </cell>
          <cell r="C124" t="str">
            <v>構内仮置･運搬20m～30m</v>
          </cell>
          <cell r="D124" t="str">
            <v>m3</v>
          </cell>
          <cell r="E124">
            <v>910</v>
          </cell>
          <cell r="F124" t="str">
            <v>P-50</v>
          </cell>
          <cell r="G124">
            <v>211042</v>
          </cell>
        </row>
        <row r="125">
          <cell r="A125">
            <v>211101</v>
          </cell>
          <cell r="B125" t="str">
            <v>不用土積込･(人力)</v>
          </cell>
          <cell r="C125" t="str">
            <v>m3</v>
          </cell>
          <cell r="D125" t="str">
            <v>m3</v>
          </cell>
          <cell r="E125">
            <v>1880</v>
          </cell>
          <cell r="F125" t="str">
            <v>P-50</v>
          </cell>
          <cell r="G125">
            <v>211101</v>
          </cell>
        </row>
        <row r="126">
          <cell r="A126">
            <v>211102</v>
          </cell>
          <cell r="B126" t="str">
            <v>不用土積込･(機械)</v>
          </cell>
          <cell r="C126" t="str">
            <v>バックホウ･バケット容量0.20m3</v>
          </cell>
          <cell r="D126" t="str">
            <v>m3</v>
          </cell>
          <cell r="E126">
            <v>650</v>
          </cell>
          <cell r="F126" t="str">
            <v>P-50</v>
          </cell>
          <cell r="G126">
            <v>211102</v>
          </cell>
        </row>
        <row r="127">
          <cell r="A127">
            <v>211103</v>
          </cell>
          <cell r="B127" t="str">
            <v>不用土積込･(機械)</v>
          </cell>
          <cell r="C127" t="str">
            <v>バックホウ･バケット容量0.60m3</v>
          </cell>
          <cell r="D127" t="str">
            <v>m3</v>
          </cell>
          <cell r="E127">
            <v>320</v>
          </cell>
          <cell r="F127" t="str">
            <v>P-50</v>
          </cell>
          <cell r="G127">
            <v>211103</v>
          </cell>
        </row>
        <row r="128">
          <cell r="A128">
            <v>211111</v>
          </cell>
          <cell r="B128" t="str">
            <v>不用土処分･(人力積込)</v>
          </cell>
          <cell r="C128" t="str">
            <v>自由処分･2t車使用･運搬距離2km</v>
          </cell>
          <cell r="D128" t="str">
            <v>m3</v>
          </cell>
          <cell r="E128">
            <v>3850</v>
          </cell>
          <cell r="F128" t="str">
            <v>P-50</v>
          </cell>
          <cell r="G128">
            <v>211111</v>
          </cell>
        </row>
        <row r="129">
          <cell r="A129">
            <v>211112</v>
          </cell>
          <cell r="B129" t="str">
            <v>不用土処分･(人力積込)</v>
          </cell>
          <cell r="C129" t="str">
            <v>自由処分･2t車使用･運搬距離5km</v>
          </cell>
          <cell r="D129" t="str">
            <v>m3</v>
          </cell>
          <cell r="E129">
            <v>4590</v>
          </cell>
          <cell r="F129" t="str">
            <v>P-50</v>
          </cell>
          <cell r="G129">
            <v>211112</v>
          </cell>
        </row>
        <row r="130">
          <cell r="A130">
            <v>211113</v>
          </cell>
          <cell r="B130" t="str">
            <v>不用土処分･(人力積込)</v>
          </cell>
          <cell r="C130" t="str">
            <v>自由処分･2t車使用･運搬距離10km</v>
          </cell>
          <cell r="D130" t="str">
            <v>m3</v>
          </cell>
          <cell r="E130">
            <v>6070</v>
          </cell>
          <cell r="F130" t="str">
            <v>P-50</v>
          </cell>
          <cell r="G130">
            <v>211113</v>
          </cell>
        </row>
        <row r="131">
          <cell r="A131">
            <v>211121</v>
          </cell>
          <cell r="B131" t="str">
            <v>不用土処分･(機械積込)</v>
          </cell>
          <cell r="C131" t="str">
            <v>自由処分･2t車使用･運搬距離2km</v>
          </cell>
          <cell r="D131" t="str">
            <v>m3</v>
          </cell>
          <cell r="E131">
            <v>2130</v>
          </cell>
          <cell r="F131" t="str">
            <v>P-50</v>
          </cell>
          <cell r="G131">
            <v>211121</v>
          </cell>
        </row>
        <row r="132">
          <cell r="A132">
            <v>211122</v>
          </cell>
          <cell r="B132" t="str">
            <v>不用土処分･(機械積込)</v>
          </cell>
          <cell r="C132" t="str">
            <v>自由処分･2t車使用･運搬距離5km</v>
          </cell>
          <cell r="D132" t="str">
            <v>m3</v>
          </cell>
          <cell r="E132">
            <v>3360</v>
          </cell>
          <cell r="F132" t="str">
            <v>P-50</v>
          </cell>
          <cell r="G132">
            <v>211122</v>
          </cell>
        </row>
        <row r="133">
          <cell r="A133">
            <v>211123</v>
          </cell>
          <cell r="B133" t="str">
            <v>不用土処分･(機械積込)</v>
          </cell>
          <cell r="C133" t="str">
            <v>自由処分･2t車使用･運搬距離10km</v>
          </cell>
          <cell r="D133" t="str">
            <v>m3</v>
          </cell>
          <cell r="E133">
            <v>4840</v>
          </cell>
          <cell r="F133" t="str">
            <v>P-50</v>
          </cell>
          <cell r="G133">
            <v>211123</v>
          </cell>
        </row>
        <row r="134">
          <cell r="A134">
            <v>211131</v>
          </cell>
          <cell r="B134" t="str">
            <v>不用土処分･(機械積込)</v>
          </cell>
          <cell r="C134" t="str">
            <v>自由処分･4t車使用･運搬距離5km</v>
          </cell>
          <cell r="D134" t="str">
            <v>m3</v>
          </cell>
          <cell r="E134">
            <v>2010</v>
          </cell>
          <cell r="F134" t="str">
            <v>P-50</v>
          </cell>
          <cell r="G134">
            <v>211131</v>
          </cell>
        </row>
        <row r="135">
          <cell r="A135">
            <v>211132</v>
          </cell>
          <cell r="B135" t="str">
            <v>不用土処分･(機械積込)</v>
          </cell>
          <cell r="C135" t="str">
            <v>自由処分･4t車使用･運搬距離10km</v>
          </cell>
          <cell r="D135" t="str">
            <v>m3</v>
          </cell>
          <cell r="E135">
            <v>2820</v>
          </cell>
          <cell r="F135" t="str">
            <v>P-50</v>
          </cell>
          <cell r="G135">
            <v>211132</v>
          </cell>
        </row>
        <row r="136">
          <cell r="A136">
            <v>211133</v>
          </cell>
          <cell r="B136" t="str">
            <v>不用土処分･(機械積込)</v>
          </cell>
          <cell r="C136" t="str">
            <v>自由処分･4t車使用･運搬距離20km</v>
          </cell>
          <cell r="D136" t="str">
            <v>m3</v>
          </cell>
          <cell r="E136">
            <v>3910</v>
          </cell>
          <cell r="F136" t="str">
            <v>P-50</v>
          </cell>
          <cell r="G136">
            <v>211133</v>
          </cell>
        </row>
        <row r="137">
          <cell r="A137">
            <v>211134</v>
          </cell>
          <cell r="B137" t="str">
            <v>不用土処分･(機械積込)</v>
          </cell>
          <cell r="C137" t="str">
            <v>自由処分･4t車使用･運搬距離30km</v>
          </cell>
          <cell r="D137" t="str">
            <v>m3</v>
          </cell>
          <cell r="E137">
            <v>4730</v>
          </cell>
          <cell r="F137" t="str">
            <v>P-50</v>
          </cell>
          <cell r="G137">
            <v>211134</v>
          </cell>
        </row>
        <row r="138">
          <cell r="A138">
            <v>211141</v>
          </cell>
          <cell r="B138" t="str">
            <v>不用土処分･(機械積込)</v>
          </cell>
          <cell r="C138" t="str">
            <v>自由処分･10t車使用･運搬距離5km</v>
          </cell>
          <cell r="D138" t="str">
            <v>m3</v>
          </cell>
          <cell r="E138">
            <v>1020</v>
          </cell>
          <cell r="F138" t="str">
            <v>P-50</v>
          </cell>
          <cell r="G138">
            <v>211141</v>
          </cell>
        </row>
        <row r="139">
          <cell r="A139">
            <v>211142</v>
          </cell>
          <cell r="B139" t="str">
            <v>不用土処分･(機械積込)</v>
          </cell>
          <cell r="C139" t="str">
            <v>自由処分･10t車使用･運搬距離10km</v>
          </cell>
          <cell r="D139" t="str">
            <v>m3</v>
          </cell>
          <cell r="E139">
            <v>1470</v>
          </cell>
          <cell r="F139" t="str">
            <v>P-50</v>
          </cell>
          <cell r="G139">
            <v>211142</v>
          </cell>
        </row>
        <row r="140">
          <cell r="A140">
            <v>211143</v>
          </cell>
          <cell r="B140" t="str">
            <v>不用土処分･(機械積込)</v>
          </cell>
          <cell r="C140" t="str">
            <v>自由処分･10t車使用･運搬距離20km</v>
          </cell>
          <cell r="D140" t="str">
            <v>m3</v>
          </cell>
          <cell r="E140">
            <v>2170</v>
          </cell>
          <cell r="F140" t="str">
            <v>P-50</v>
          </cell>
          <cell r="G140">
            <v>211143</v>
          </cell>
        </row>
        <row r="141">
          <cell r="A141">
            <v>211144</v>
          </cell>
          <cell r="B141" t="str">
            <v>不用土処分･(機械積込)</v>
          </cell>
          <cell r="C141" t="str">
            <v>自由処分･10t車使用･運搬距離30km</v>
          </cell>
          <cell r="D141" t="str">
            <v>m3</v>
          </cell>
          <cell r="E141">
            <v>2710</v>
          </cell>
          <cell r="F141" t="str">
            <v>P-50</v>
          </cell>
          <cell r="G141">
            <v>211144</v>
          </cell>
        </row>
        <row r="142">
          <cell r="A142">
            <v>211201</v>
          </cell>
          <cell r="B142" t="str">
            <v>砂地業</v>
          </cell>
          <cell r="C142" t="str">
            <v>砂･厚10ｃｍ･水締めを含む</v>
          </cell>
          <cell r="D142" t="str">
            <v>m3</v>
          </cell>
          <cell r="E142">
            <v>10200</v>
          </cell>
          <cell r="F142" t="str">
            <v>P-50</v>
          </cell>
          <cell r="G142">
            <v>211201</v>
          </cell>
        </row>
        <row r="143">
          <cell r="A143">
            <v>211211</v>
          </cell>
          <cell r="B143" t="str">
            <v>敷砂利</v>
          </cell>
          <cell r="C143" t="str">
            <v>砂利･厚6ｃｍ</v>
          </cell>
          <cell r="D143" t="str">
            <v>m3</v>
          </cell>
          <cell r="E143">
            <v>7480</v>
          </cell>
          <cell r="F143" t="str">
            <v>P-50</v>
          </cell>
          <cell r="G143">
            <v>211211</v>
          </cell>
        </row>
        <row r="144">
          <cell r="A144">
            <v>211212</v>
          </cell>
          <cell r="B144" t="str">
            <v>敷砂利</v>
          </cell>
          <cell r="C144" t="str">
            <v>基礎下･厚6～10ｃｍ</v>
          </cell>
          <cell r="D144" t="str">
            <v>m3</v>
          </cell>
          <cell r="E144">
            <v>7530</v>
          </cell>
          <cell r="F144" t="str">
            <v>P-50</v>
          </cell>
          <cell r="G144">
            <v>211212</v>
          </cell>
        </row>
        <row r="145">
          <cell r="A145">
            <v>211213</v>
          </cell>
          <cell r="B145" t="str">
            <v>敷砂利</v>
          </cell>
          <cell r="C145" t="str">
            <v>工場等の広い床下･厚10～15ｃｍ</v>
          </cell>
          <cell r="D145" t="str">
            <v>m3</v>
          </cell>
          <cell r="E145">
            <v>5910</v>
          </cell>
          <cell r="F145" t="str">
            <v>P-50</v>
          </cell>
          <cell r="G145">
            <v>211213</v>
          </cell>
        </row>
        <row r="146">
          <cell r="A146">
            <v>211221</v>
          </cell>
          <cell r="B146" t="str">
            <v>割石地業</v>
          </cell>
          <cell r="C146" t="str">
            <v>割石･厚10ｃｍ以下</v>
          </cell>
          <cell r="D146" t="str">
            <v>m3</v>
          </cell>
          <cell r="E146">
            <v>9140</v>
          </cell>
          <cell r="F146" t="str">
            <v>P-50</v>
          </cell>
          <cell r="G146">
            <v>211221</v>
          </cell>
        </row>
        <row r="147">
          <cell r="A147">
            <v>211222</v>
          </cell>
          <cell r="B147" t="str">
            <v>割石地業</v>
          </cell>
          <cell r="C147" t="str">
            <v>割石･厚15ｃｍ以上</v>
          </cell>
          <cell r="D147" t="str">
            <v>m3</v>
          </cell>
          <cell r="E147">
            <v>7940</v>
          </cell>
          <cell r="F147" t="str">
            <v>P-50</v>
          </cell>
          <cell r="G147">
            <v>211222</v>
          </cell>
        </row>
        <row r="148">
          <cell r="A148">
            <v>211401</v>
          </cell>
          <cell r="B148" t="str">
            <v>自立山止壁(鋼矢板)</v>
          </cell>
          <cell r="C148" t="str">
            <v>SPⅢ型･バイブロハンマ･期間2ヶ月</v>
          </cell>
          <cell r="D148" t="str">
            <v>壁㎡</v>
          </cell>
          <cell r="E148">
            <v>18800</v>
          </cell>
          <cell r="F148" t="str">
            <v>P-50</v>
          </cell>
          <cell r="G148">
            <v>211401</v>
          </cell>
        </row>
        <row r="149">
          <cell r="A149">
            <v>211411</v>
          </cell>
          <cell r="B149" t="str">
            <v>自立山止壁(鋼矢板)</v>
          </cell>
          <cell r="C149" t="str">
            <v>SPⅢ型･バイブロハンマ･埋殺し</v>
          </cell>
          <cell r="D149" t="str">
            <v>壁㎡</v>
          </cell>
          <cell r="E149">
            <v>33600</v>
          </cell>
          <cell r="F149" t="str">
            <v>P-50</v>
          </cell>
          <cell r="G149">
            <v>211411</v>
          </cell>
        </row>
        <row r="150">
          <cell r="A150">
            <v>211421</v>
          </cell>
          <cell r="B150" t="str">
            <v>自立山止壁(親杭横矢板)</v>
          </cell>
          <cell r="C150" t="str">
            <v>H-300･横矢板40オーガ併用･期間2ヶ月</v>
          </cell>
          <cell r="D150" t="str">
            <v>壁㎡</v>
          </cell>
          <cell r="E150">
            <v>15700</v>
          </cell>
          <cell r="F150" t="str">
            <v>P-50</v>
          </cell>
          <cell r="G150">
            <v>211421</v>
          </cell>
        </row>
        <row r="151">
          <cell r="A151">
            <v>211431</v>
          </cell>
          <cell r="B151" t="str">
            <v>自立山止壁(親杭横矢板)</v>
          </cell>
          <cell r="C151" t="str">
            <v>H-300･横矢板40オーガ併用･埋殺し</v>
          </cell>
          <cell r="D151" t="str">
            <v>壁㎡</v>
          </cell>
          <cell r="E151">
            <v>18000</v>
          </cell>
          <cell r="F151" t="str">
            <v>P-51</v>
          </cell>
          <cell r="G151">
            <v>211431</v>
          </cell>
        </row>
        <row r="152">
          <cell r="A152">
            <v>211501</v>
          </cell>
          <cell r="B152" t="str">
            <v>釜場排水</v>
          </cell>
          <cell r="C152" t="str">
            <v>釜場こしらえ</v>
          </cell>
          <cell r="D152" t="str">
            <v>ヶ所</v>
          </cell>
          <cell r="E152">
            <v>31200</v>
          </cell>
          <cell r="F152" t="str">
            <v>P-51</v>
          </cell>
          <cell r="G152">
            <v>211501</v>
          </cell>
        </row>
        <row r="153">
          <cell r="A153">
            <v>211511</v>
          </cell>
          <cell r="B153" t="str">
            <v>釜場排水</v>
          </cell>
          <cell r="C153" t="str">
            <v>排水管理(排水管･ﾎﾟﾝﾌﾟ損料共)</v>
          </cell>
          <cell r="D153" t="str">
            <v>ヶ所</v>
          </cell>
          <cell r="E153">
            <v>96500</v>
          </cell>
          <cell r="F153" t="str">
            <v>P-51</v>
          </cell>
          <cell r="G153">
            <v>211511</v>
          </cell>
        </row>
        <row r="154">
          <cell r="A154">
            <v>211601</v>
          </cell>
          <cell r="B154" t="str">
            <v>防湿シート敷</v>
          </cell>
          <cell r="C154" t="str">
            <v>ビニールフィルム･厚0.1mm</v>
          </cell>
          <cell r="D154" t="str">
            <v>㎡</v>
          </cell>
          <cell r="E154">
            <v>920</v>
          </cell>
          <cell r="F154" t="str">
            <v>P-51</v>
          </cell>
          <cell r="G154">
            <v>211601</v>
          </cell>
        </row>
        <row r="155">
          <cell r="A155">
            <v>211611</v>
          </cell>
          <cell r="B155" t="str">
            <v>防湿シート敷</v>
          </cell>
          <cell r="C155" t="str">
            <v>ビニールフィルム･厚0.15mm</v>
          </cell>
          <cell r="D155" t="str">
            <v>㎡</v>
          </cell>
          <cell r="E155">
            <v>960</v>
          </cell>
          <cell r="F155" t="str">
            <v>P-51</v>
          </cell>
          <cell r="G155">
            <v>211611</v>
          </cell>
        </row>
        <row r="156">
          <cell r="A156">
            <v>212001</v>
          </cell>
          <cell r="B156" t="str">
            <v>既製杭打手間（１本打）</v>
          </cell>
          <cell r="C156" t="str">
            <v>φ300mm×10m･オーガ併用打撃工法</v>
          </cell>
          <cell r="D156" t="str">
            <v>本</v>
          </cell>
          <cell r="E156">
            <v>19800</v>
          </cell>
          <cell r="F156" t="str">
            <v>P-52</v>
          </cell>
          <cell r="G156">
            <v>212001</v>
          </cell>
        </row>
        <row r="157">
          <cell r="A157">
            <v>212003</v>
          </cell>
          <cell r="B157" t="str">
            <v>既製杭打手間（１本打）</v>
          </cell>
          <cell r="C157" t="str">
            <v>φ350mm×10m･オーガ併用打撃工法</v>
          </cell>
          <cell r="D157" t="str">
            <v>本</v>
          </cell>
          <cell r="E157">
            <v>20300</v>
          </cell>
          <cell r="F157" t="str">
            <v>P-52</v>
          </cell>
          <cell r="G157">
            <v>212003</v>
          </cell>
        </row>
        <row r="158">
          <cell r="A158">
            <v>212005</v>
          </cell>
          <cell r="B158" t="str">
            <v>既製杭打手間（１本打）</v>
          </cell>
          <cell r="C158" t="str">
            <v>φ400mm×10m･オーガ併用打撃工法</v>
          </cell>
          <cell r="D158" t="str">
            <v>本</v>
          </cell>
          <cell r="E158">
            <v>22000</v>
          </cell>
          <cell r="F158" t="str">
            <v>P-52</v>
          </cell>
          <cell r="G158">
            <v>212005</v>
          </cell>
        </row>
        <row r="159">
          <cell r="A159">
            <v>212011</v>
          </cell>
          <cell r="B159" t="str">
            <v>既製杭打手間（２本継打）</v>
          </cell>
          <cell r="C159" t="str">
            <v>φ300mm×20m･オーガ併用打撃工法</v>
          </cell>
          <cell r="D159" t="str">
            <v>組</v>
          </cell>
          <cell r="E159">
            <v>37700</v>
          </cell>
          <cell r="F159" t="str">
            <v>P-52</v>
          </cell>
          <cell r="G159">
            <v>212011</v>
          </cell>
        </row>
        <row r="160">
          <cell r="A160">
            <v>212013</v>
          </cell>
          <cell r="B160" t="str">
            <v>既製杭打手間（２本継打）</v>
          </cell>
          <cell r="C160" t="str">
            <v>φ350mm×20m･オーガ併用打撃工法</v>
          </cell>
          <cell r="D160" t="str">
            <v>組</v>
          </cell>
          <cell r="E160">
            <v>38200</v>
          </cell>
          <cell r="F160" t="str">
            <v>P-52</v>
          </cell>
          <cell r="G160">
            <v>212013</v>
          </cell>
        </row>
        <row r="161">
          <cell r="A161">
            <v>212015</v>
          </cell>
          <cell r="B161" t="str">
            <v>既製杭打手間（２本継打）</v>
          </cell>
          <cell r="C161" t="str">
            <v>φ400mm×20m･オーガ併用打撃工法</v>
          </cell>
          <cell r="D161" t="str">
            <v>組</v>
          </cell>
          <cell r="E161">
            <v>39600</v>
          </cell>
          <cell r="F161" t="str">
            <v>P-52</v>
          </cell>
          <cell r="G161">
            <v>212015</v>
          </cell>
        </row>
        <row r="162">
          <cell r="A162">
            <v>212021</v>
          </cell>
          <cell r="B162" t="str">
            <v>既製杭打手間（3本継打）</v>
          </cell>
          <cell r="C162" t="str">
            <v>φ350mm×30m･オーガ併用打撃工法</v>
          </cell>
          <cell r="D162" t="str">
            <v>組</v>
          </cell>
          <cell r="E162">
            <v>56700</v>
          </cell>
          <cell r="F162" t="str">
            <v>P-52</v>
          </cell>
          <cell r="G162">
            <v>212021</v>
          </cell>
        </row>
        <row r="163">
          <cell r="A163">
            <v>212023</v>
          </cell>
          <cell r="B163" t="str">
            <v>既製杭打手間（3本継打）</v>
          </cell>
          <cell r="C163" t="str">
            <v>φ400mm×30m･オーガ併用打撃工法</v>
          </cell>
          <cell r="D163" t="str">
            <v>組</v>
          </cell>
          <cell r="E163">
            <v>61200</v>
          </cell>
          <cell r="F163" t="str">
            <v>P-52</v>
          </cell>
          <cell r="G163">
            <v>212023</v>
          </cell>
        </row>
        <row r="164">
          <cell r="A164">
            <v>212025</v>
          </cell>
          <cell r="B164" t="str">
            <v>既製杭打手間（3本継打）</v>
          </cell>
          <cell r="C164" t="str">
            <v>φ450mm×30m･オーガ併用打撃工法</v>
          </cell>
          <cell r="D164" t="str">
            <v>組</v>
          </cell>
          <cell r="E164">
            <v>64400</v>
          </cell>
          <cell r="F164" t="str">
            <v>P-52</v>
          </cell>
          <cell r="G164">
            <v>212025</v>
          </cell>
        </row>
        <row r="165">
          <cell r="A165">
            <v>212051</v>
          </cell>
          <cell r="B165" t="str">
            <v>既製杭打手間（1本打）</v>
          </cell>
          <cell r="C165" t="str">
            <v>φ300mm×10m･油圧ﾊﾝﾏ打撃工法</v>
          </cell>
          <cell r="D165" t="str">
            <v>本</v>
          </cell>
          <cell r="E165">
            <v>21900</v>
          </cell>
          <cell r="F165" t="str">
            <v>P-52</v>
          </cell>
          <cell r="G165">
            <v>212051</v>
          </cell>
        </row>
        <row r="166">
          <cell r="A166">
            <v>212053</v>
          </cell>
          <cell r="B166" t="str">
            <v>既製杭打手間（1本打）</v>
          </cell>
          <cell r="C166" t="str">
            <v>φ350mm×10m･油圧ﾊﾝﾏ打撃工法</v>
          </cell>
          <cell r="D166" t="str">
            <v>本</v>
          </cell>
          <cell r="E166">
            <v>22700</v>
          </cell>
          <cell r="F166" t="str">
            <v>P-52</v>
          </cell>
          <cell r="G166">
            <v>212053</v>
          </cell>
        </row>
        <row r="167">
          <cell r="A167">
            <v>212055</v>
          </cell>
          <cell r="B167" t="str">
            <v>既製杭打手間（1本打）</v>
          </cell>
          <cell r="C167" t="str">
            <v>φ400mm×10m･油圧ﾊﾝﾏ打撃工法</v>
          </cell>
          <cell r="D167" t="str">
            <v>本</v>
          </cell>
          <cell r="E167">
            <v>23900</v>
          </cell>
          <cell r="F167" t="str">
            <v>P-52</v>
          </cell>
          <cell r="G167">
            <v>212055</v>
          </cell>
        </row>
        <row r="168">
          <cell r="A168">
            <v>212061</v>
          </cell>
          <cell r="B168" t="str">
            <v>既製杭打手間（2本継打）</v>
          </cell>
          <cell r="C168" t="str">
            <v>φ300mm×20m･油圧ﾊﾝﾏ打撃工法</v>
          </cell>
          <cell r="D168" t="str">
            <v>組</v>
          </cell>
          <cell r="E168">
            <v>39400</v>
          </cell>
          <cell r="F168" t="str">
            <v>P-52</v>
          </cell>
          <cell r="G168">
            <v>212061</v>
          </cell>
        </row>
        <row r="169">
          <cell r="A169">
            <v>212063</v>
          </cell>
          <cell r="B169" t="str">
            <v>既製杭打手間（2本継打）</v>
          </cell>
          <cell r="C169" t="str">
            <v>φ350mm×20m･油圧ﾊﾝﾏ打撃工法</v>
          </cell>
          <cell r="D169" t="str">
            <v>組</v>
          </cell>
          <cell r="E169">
            <v>42600</v>
          </cell>
          <cell r="F169" t="str">
            <v>P-52</v>
          </cell>
          <cell r="G169">
            <v>212063</v>
          </cell>
        </row>
        <row r="170">
          <cell r="A170">
            <v>212065</v>
          </cell>
          <cell r="B170" t="str">
            <v>既製杭打手間（2本継打）</v>
          </cell>
          <cell r="C170" t="str">
            <v>φ400mm×20m･油圧ﾊﾝﾏ打撃工法</v>
          </cell>
          <cell r="D170" t="str">
            <v>組</v>
          </cell>
          <cell r="E170">
            <v>46700</v>
          </cell>
          <cell r="F170" t="str">
            <v>P-52</v>
          </cell>
          <cell r="G170">
            <v>212065</v>
          </cell>
        </row>
        <row r="171">
          <cell r="A171">
            <v>212071</v>
          </cell>
          <cell r="B171" t="str">
            <v>既製杭打手間（3本継打）</v>
          </cell>
          <cell r="C171" t="str">
            <v>φ300mm×30m･油圧ﾊﾝﾏ打撃工法</v>
          </cell>
          <cell r="D171" t="str">
            <v>組</v>
          </cell>
          <cell r="E171">
            <v>58900</v>
          </cell>
          <cell r="F171" t="str">
            <v>P-52</v>
          </cell>
          <cell r="G171">
            <v>212071</v>
          </cell>
        </row>
        <row r="172">
          <cell r="A172">
            <v>212073</v>
          </cell>
          <cell r="B172" t="str">
            <v>既製杭打手間（3本継打）</v>
          </cell>
          <cell r="C172" t="str">
            <v>φ350mm×30m･油圧ﾊﾝﾏ打撃工法</v>
          </cell>
          <cell r="D172" t="str">
            <v>組</v>
          </cell>
          <cell r="E172">
            <v>64900</v>
          </cell>
          <cell r="F172" t="str">
            <v>P-52</v>
          </cell>
          <cell r="G172">
            <v>212073</v>
          </cell>
        </row>
        <row r="173">
          <cell r="A173">
            <v>212075</v>
          </cell>
          <cell r="B173" t="str">
            <v>既製杭打手間（3本継打）</v>
          </cell>
          <cell r="C173" t="str">
            <v>φ400mm×30m･油圧ﾊﾝﾏ打撃工法</v>
          </cell>
          <cell r="D173" t="str">
            <v>組</v>
          </cell>
          <cell r="E173">
            <v>70700</v>
          </cell>
          <cell r="F173" t="str">
            <v>P-52</v>
          </cell>
          <cell r="G173">
            <v>212075</v>
          </cell>
        </row>
        <row r="174">
          <cell r="A174">
            <v>212101</v>
          </cell>
          <cell r="B174" t="str">
            <v>杭頭処理</v>
          </cell>
          <cell r="C174" t="str">
            <v>杭径300mm･処分費別途</v>
          </cell>
          <cell r="D174" t="str">
            <v>本</v>
          </cell>
          <cell r="E174">
            <v>3390</v>
          </cell>
          <cell r="F174" t="str">
            <v>P-52</v>
          </cell>
          <cell r="G174">
            <v>212101</v>
          </cell>
        </row>
        <row r="175">
          <cell r="A175">
            <v>212111</v>
          </cell>
          <cell r="B175" t="str">
            <v>杭頭処理</v>
          </cell>
          <cell r="C175" t="str">
            <v>杭径350mm･処分費別途</v>
          </cell>
          <cell r="D175" t="str">
            <v>本</v>
          </cell>
          <cell r="E175">
            <v>4570</v>
          </cell>
          <cell r="F175" t="str">
            <v>P-52</v>
          </cell>
          <cell r="G175">
            <v>212111</v>
          </cell>
        </row>
        <row r="176">
          <cell r="A176">
            <v>212121</v>
          </cell>
          <cell r="B176" t="str">
            <v>杭頭処理</v>
          </cell>
          <cell r="C176" t="str">
            <v>杭径400mm･処分費別途</v>
          </cell>
          <cell r="D176" t="str">
            <v>本</v>
          </cell>
          <cell r="E176">
            <v>5810</v>
          </cell>
          <cell r="F176" t="str">
            <v>P-52</v>
          </cell>
          <cell r="G176">
            <v>212121</v>
          </cell>
        </row>
        <row r="177">
          <cell r="A177">
            <v>212131</v>
          </cell>
          <cell r="B177" t="str">
            <v>杭頭処理</v>
          </cell>
          <cell r="C177" t="str">
            <v>杭径450mm･処分費別途</v>
          </cell>
          <cell r="D177" t="str">
            <v>本</v>
          </cell>
          <cell r="E177">
            <v>7400</v>
          </cell>
          <cell r="F177" t="str">
            <v>P-52</v>
          </cell>
          <cell r="G177">
            <v>212131</v>
          </cell>
        </row>
        <row r="178">
          <cell r="A178">
            <v>212201</v>
          </cell>
          <cell r="B178" t="str">
            <v>杭頭補強</v>
          </cell>
          <cell r="C178" t="str">
            <v>杭径300mm</v>
          </cell>
          <cell r="D178" t="str">
            <v>ケ所</v>
          </cell>
          <cell r="E178">
            <v>2550</v>
          </cell>
          <cell r="F178" t="str">
            <v>P-52</v>
          </cell>
          <cell r="G178">
            <v>212201</v>
          </cell>
        </row>
        <row r="179">
          <cell r="A179">
            <v>212211</v>
          </cell>
          <cell r="B179" t="str">
            <v>杭頭補強</v>
          </cell>
          <cell r="C179" t="str">
            <v>杭径350mm</v>
          </cell>
          <cell r="D179" t="str">
            <v>ケ所</v>
          </cell>
          <cell r="E179">
            <v>3120</v>
          </cell>
          <cell r="F179" t="str">
            <v>P-52</v>
          </cell>
          <cell r="G179">
            <v>212211</v>
          </cell>
        </row>
        <row r="180">
          <cell r="A180">
            <v>212221</v>
          </cell>
          <cell r="B180" t="str">
            <v>杭頭補強</v>
          </cell>
          <cell r="C180" t="str">
            <v>杭径400mm</v>
          </cell>
          <cell r="D180" t="str">
            <v>ケ所</v>
          </cell>
          <cell r="E180">
            <v>4110</v>
          </cell>
          <cell r="F180" t="str">
            <v>P-52</v>
          </cell>
          <cell r="G180">
            <v>212221</v>
          </cell>
        </row>
        <row r="181">
          <cell r="A181">
            <v>212231</v>
          </cell>
          <cell r="B181" t="str">
            <v>杭頭補強</v>
          </cell>
          <cell r="C181" t="str">
            <v>杭径450mm</v>
          </cell>
          <cell r="D181" t="str">
            <v>ケ所</v>
          </cell>
          <cell r="E181">
            <v>5980</v>
          </cell>
          <cell r="F181" t="str">
            <v>P-52</v>
          </cell>
          <cell r="G181">
            <v>212231</v>
          </cell>
        </row>
        <row r="182">
          <cell r="A182">
            <v>215001</v>
          </cell>
          <cell r="B182" t="str">
            <v>布コンクリート（有筋）</v>
          </cell>
          <cell r="C182" t="str">
            <v>A1=45cｍ・B1=１５cm・（CF01) ・ 機械堀</v>
          </cell>
          <cell r="D182" t="str">
            <v>ｍ</v>
          </cell>
          <cell r="E182">
            <v>13200</v>
          </cell>
          <cell r="F182" t="str">
            <v>P-53</v>
          </cell>
          <cell r="G182">
            <v>215001</v>
          </cell>
        </row>
        <row r="183">
          <cell r="A183">
            <v>215003</v>
          </cell>
          <cell r="B183" t="str">
            <v>布コンクリート（有筋）</v>
          </cell>
          <cell r="C183" t="str">
            <v>A1=30cm・B1=１５cm・（CF02) ・ 機械堀</v>
          </cell>
          <cell r="D183" t="str">
            <v>ｍ</v>
          </cell>
          <cell r="E183">
            <v>10600</v>
          </cell>
          <cell r="F183" t="str">
            <v>P-53</v>
          </cell>
          <cell r="G183">
            <v>215003</v>
          </cell>
        </row>
        <row r="184">
          <cell r="A184">
            <v>215005</v>
          </cell>
          <cell r="B184" t="str">
            <v>布コンクリート（有筋）</v>
          </cell>
          <cell r="C184" t="str">
            <v>A1=30cm・B1=１2cm・（CF03) ・ 機械堀</v>
          </cell>
          <cell r="D184" t="str">
            <v>ｍ</v>
          </cell>
          <cell r="E184">
            <v>9020</v>
          </cell>
          <cell r="F184" t="str">
            <v>P-53</v>
          </cell>
          <cell r="G184">
            <v>215005</v>
          </cell>
        </row>
        <row r="185">
          <cell r="A185">
            <v>215007</v>
          </cell>
          <cell r="B185" t="str">
            <v>布コンクリート（有筋）</v>
          </cell>
          <cell r="C185" t="str">
            <v>A1=24cm・B1=12cm・（CF04) ・ 機械堀</v>
          </cell>
          <cell r="D185" t="str">
            <v>ｍ</v>
          </cell>
          <cell r="E185">
            <v>7270</v>
          </cell>
          <cell r="F185" t="str">
            <v>P-53</v>
          </cell>
          <cell r="G185">
            <v>215007</v>
          </cell>
        </row>
        <row r="186">
          <cell r="A186">
            <v>215011</v>
          </cell>
          <cell r="B186" t="str">
            <v>布コンクリート（有筋）</v>
          </cell>
          <cell r="C186" t="str">
            <v>A1=45cm・B1=１５cm・（CF01) ・ 人力堀</v>
          </cell>
          <cell r="D186" t="str">
            <v>ｍ</v>
          </cell>
          <cell r="E186">
            <v>18200</v>
          </cell>
          <cell r="F186" t="str">
            <v>P-53</v>
          </cell>
          <cell r="G186">
            <v>215011</v>
          </cell>
        </row>
        <row r="187">
          <cell r="A187">
            <v>215013</v>
          </cell>
          <cell r="B187" t="str">
            <v>布コンクリート（有筋）</v>
          </cell>
          <cell r="C187" t="str">
            <v>A1=30cm・B1=１５cm・（CF02) ・ 人力堀</v>
          </cell>
          <cell r="D187" t="str">
            <v>ｍ</v>
          </cell>
          <cell r="E187">
            <v>14700</v>
          </cell>
          <cell r="F187" t="str">
            <v>P-53</v>
          </cell>
          <cell r="G187">
            <v>215013</v>
          </cell>
        </row>
        <row r="188">
          <cell r="A188">
            <v>215015</v>
          </cell>
          <cell r="B188" t="str">
            <v>布コンクリート（有筋）</v>
          </cell>
          <cell r="C188" t="str">
            <v>A1=30cm・B1=１2cm・（CF03) ・ 人力堀</v>
          </cell>
          <cell r="D188" t="str">
            <v>ｍ</v>
          </cell>
          <cell r="E188">
            <v>12500</v>
          </cell>
          <cell r="F188" t="str">
            <v>P-53</v>
          </cell>
          <cell r="G188">
            <v>215015</v>
          </cell>
        </row>
        <row r="189">
          <cell r="A189">
            <v>215017</v>
          </cell>
          <cell r="B189" t="str">
            <v>布コンクリート（有筋）</v>
          </cell>
          <cell r="C189" t="str">
            <v>A1=24cm・B1=１2cm・（CF04) ・ 人力堀</v>
          </cell>
          <cell r="D189" t="str">
            <v>ｍ</v>
          </cell>
          <cell r="E189">
            <v>10100</v>
          </cell>
          <cell r="F189" t="str">
            <v>P-53</v>
          </cell>
          <cell r="G189">
            <v>215017</v>
          </cell>
        </row>
        <row r="190">
          <cell r="A190">
            <v>215021</v>
          </cell>
          <cell r="B190" t="str">
            <v>布コンクリート（無筋）</v>
          </cell>
          <cell r="C190" t="str">
            <v>A1=30cm・B1=12cm・（CF05) ・ 機械堀</v>
          </cell>
          <cell r="D190" t="str">
            <v>ｍ</v>
          </cell>
          <cell r="E190">
            <v>8700</v>
          </cell>
          <cell r="F190" t="str">
            <v>P-53</v>
          </cell>
          <cell r="G190">
            <v>215021</v>
          </cell>
        </row>
        <row r="191">
          <cell r="A191">
            <v>215025</v>
          </cell>
          <cell r="B191" t="str">
            <v>布コンクリート（無筋）</v>
          </cell>
          <cell r="C191" t="str">
            <v>A1=24cm・B1=12cm・（CF06) ・ 機械堀</v>
          </cell>
          <cell r="D191" t="str">
            <v>ｍ</v>
          </cell>
          <cell r="E191">
            <v>4560</v>
          </cell>
          <cell r="F191" t="str">
            <v>P-53</v>
          </cell>
          <cell r="G191">
            <v>215025</v>
          </cell>
        </row>
        <row r="192">
          <cell r="A192">
            <v>215031</v>
          </cell>
          <cell r="B192" t="str">
            <v>布コンクリート（無筋）</v>
          </cell>
          <cell r="C192" t="str">
            <v>A1=30cm・B1=12cm・（CF05) ・ 人力堀</v>
          </cell>
          <cell r="D192" t="str">
            <v>ｍ</v>
          </cell>
          <cell r="E192">
            <v>12100</v>
          </cell>
          <cell r="F192" t="str">
            <v>P-53</v>
          </cell>
          <cell r="G192">
            <v>215031</v>
          </cell>
        </row>
        <row r="193">
          <cell r="A193">
            <v>215035</v>
          </cell>
          <cell r="B193" t="str">
            <v>布コンクリート（無筋）</v>
          </cell>
          <cell r="C193" t="str">
            <v>A1=24cm・B1=12cm・（CF06) ・ 人力堀</v>
          </cell>
          <cell r="D193" t="str">
            <v>ｍ</v>
          </cell>
          <cell r="E193">
            <v>6060</v>
          </cell>
          <cell r="F193" t="str">
            <v>P-53</v>
          </cell>
          <cell r="G193">
            <v>215035</v>
          </cell>
        </row>
        <row r="194">
          <cell r="A194">
            <v>215041</v>
          </cell>
          <cell r="B194" t="str">
            <v>布コンクリート（有筋）</v>
          </cell>
          <cell r="C194" t="str">
            <v>A1=40cm・B1=12cm・（CF11) ・ 機械堀</v>
          </cell>
          <cell r="D194" t="str">
            <v>ｍ</v>
          </cell>
          <cell r="E194">
            <v>15300</v>
          </cell>
          <cell r="F194" t="str">
            <v>P-53</v>
          </cell>
          <cell r="G194">
            <v>215041</v>
          </cell>
        </row>
        <row r="195">
          <cell r="A195">
            <v>215043</v>
          </cell>
          <cell r="B195" t="str">
            <v>布コンクリート（有筋）</v>
          </cell>
          <cell r="C195" t="str">
            <v>A1=40cm・B1=12cm・（CF12) ・ 機械堀</v>
          </cell>
          <cell r="D195" t="str">
            <v>ｍ</v>
          </cell>
          <cell r="E195">
            <v>19400</v>
          </cell>
          <cell r="F195" t="str">
            <v>P-53</v>
          </cell>
          <cell r="G195">
            <v>215043</v>
          </cell>
        </row>
        <row r="196">
          <cell r="A196">
            <v>215045</v>
          </cell>
          <cell r="B196" t="str">
            <v>布コンクリート（有筋）</v>
          </cell>
          <cell r="C196" t="str">
            <v>A1=40cm・B1=12cm・（CF13) ・ 機械堀</v>
          </cell>
          <cell r="D196" t="str">
            <v>ｍ</v>
          </cell>
          <cell r="E196">
            <v>22600</v>
          </cell>
          <cell r="F196" t="str">
            <v>P-53</v>
          </cell>
          <cell r="G196">
            <v>215045</v>
          </cell>
        </row>
        <row r="197">
          <cell r="A197">
            <v>215047</v>
          </cell>
          <cell r="B197" t="str">
            <v>布コンクリート（有筋）</v>
          </cell>
          <cell r="C197" t="str">
            <v>A1=40cm・B1=12cm・（CF14) ・ 機械堀</v>
          </cell>
          <cell r="D197" t="str">
            <v>ｍ</v>
          </cell>
          <cell r="E197">
            <v>26000</v>
          </cell>
          <cell r="F197" t="str">
            <v>P-53</v>
          </cell>
          <cell r="G197">
            <v>215047</v>
          </cell>
        </row>
        <row r="198">
          <cell r="A198">
            <v>215049</v>
          </cell>
          <cell r="B198" t="str">
            <v>布コンクリート（有筋）</v>
          </cell>
          <cell r="C198" t="str">
            <v>A1=40cm・B1=12cm・（CF15) ・ 機械堀</v>
          </cell>
          <cell r="D198" t="str">
            <v>ｍ</v>
          </cell>
          <cell r="E198">
            <v>29300</v>
          </cell>
          <cell r="F198" t="str">
            <v>P-53</v>
          </cell>
          <cell r="G198">
            <v>215049</v>
          </cell>
        </row>
        <row r="199">
          <cell r="A199">
            <v>215051</v>
          </cell>
          <cell r="B199" t="str">
            <v>布コンクリート（有筋）</v>
          </cell>
          <cell r="C199" t="str">
            <v>A1=40cm・B1=12cm・（CF16) ・ 機械堀</v>
          </cell>
          <cell r="D199" t="str">
            <v>ｍ</v>
          </cell>
          <cell r="E199">
            <v>32800</v>
          </cell>
          <cell r="F199" t="str">
            <v>P-53</v>
          </cell>
          <cell r="G199">
            <v>215051</v>
          </cell>
        </row>
        <row r="200">
          <cell r="A200">
            <v>215053</v>
          </cell>
          <cell r="B200" t="str">
            <v>布コンクリート（有筋）</v>
          </cell>
          <cell r="C200" t="str">
            <v>A1=40cm・B1=15cm・（CF21) ・ 機械堀</v>
          </cell>
          <cell r="D200" t="str">
            <v>ｍ</v>
          </cell>
          <cell r="E200">
            <v>16300</v>
          </cell>
          <cell r="F200" t="str">
            <v>P-53</v>
          </cell>
          <cell r="G200">
            <v>215053</v>
          </cell>
        </row>
        <row r="201">
          <cell r="A201">
            <v>215055</v>
          </cell>
          <cell r="B201" t="str">
            <v>布コンクリート（有筋）</v>
          </cell>
          <cell r="C201" t="str">
            <v>A1=40cm・B1=15cm・（CF22) ・ 機械堀</v>
          </cell>
          <cell r="D201" t="str">
            <v>ｍ</v>
          </cell>
          <cell r="E201">
            <v>20400</v>
          </cell>
          <cell r="F201" t="str">
            <v>P-53</v>
          </cell>
          <cell r="G201">
            <v>215055</v>
          </cell>
        </row>
        <row r="202">
          <cell r="A202">
            <v>215057</v>
          </cell>
          <cell r="B202" t="str">
            <v>布コンクリート（有筋）</v>
          </cell>
          <cell r="C202" t="str">
            <v>A1=40cm・B1=15cm・（CF23) ・ 機械堀</v>
          </cell>
          <cell r="D202" t="str">
            <v>ｍ</v>
          </cell>
          <cell r="E202">
            <v>23800</v>
          </cell>
          <cell r="F202" t="str">
            <v>P-53</v>
          </cell>
          <cell r="G202">
            <v>215057</v>
          </cell>
        </row>
        <row r="203">
          <cell r="A203">
            <v>215059</v>
          </cell>
          <cell r="B203" t="str">
            <v>布コンクリート（有筋）</v>
          </cell>
          <cell r="C203" t="str">
            <v>A1=40cm・B1=15cm・（CF24) ・ 機械堀</v>
          </cell>
          <cell r="D203" t="str">
            <v>ｍ</v>
          </cell>
          <cell r="E203">
            <v>28400</v>
          </cell>
          <cell r="F203" t="str">
            <v>P-53</v>
          </cell>
          <cell r="G203">
            <v>215059</v>
          </cell>
        </row>
        <row r="204">
          <cell r="A204">
            <v>215061</v>
          </cell>
          <cell r="B204" t="str">
            <v>布コンクリート（有筋）</v>
          </cell>
          <cell r="C204" t="str">
            <v>A1=40cm・B1=15cm・（CF25) ・ 機械堀</v>
          </cell>
          <cell r="D204" t="str">
            <v>ｍ</v>
          </cell>
          <cell r="E204">
            <v>32000</v>
          </cell>
          <cell r="F204" t="str">
            <v>P-53</v>
          </cell>
          <cell r="G204">
            <v>215061</v>
          </cell>
        </row>
        <row r="205">
          <cell r="A205">
            <v>215063</v>
          </cell>
          <cell r="B205" t="str">
            <v>布コンクリート（有筋）</v>
          </cell>
          <cell r="C205" t="str">
            <v>A1=40cm・B1=15cm・（CF26) ・ 機械堀</v>
          </cell>
          <cell r="D205" t="str">
            <v>ｍ</v>
          </cell>
          <cell r="E205">
            <v>35700</v>
          </cell>
          <cell r="F205" t="str">
            <v>P-53</v>
          </cell>
          <cell r="G205">
            <v>215063</v>
          </cell>
        </row>
        <row r="206">
          <cell r="A206">
            <v>215071</v>
          </cell>
          <cell r="B206" t="str">
            <v>布コンクリート（有筋）</v>
          </cell>
          <cell r="C206" t="str">
            <v>A1=40cm・B1=12cm・（CF11) ・ 人力堀</v>
          </cell>
          <cell r="D206" t="str">
            <v>ｍ</v>
          </cell>
          <cell r="E206">
            <v>22100</v>
          </cell>
          <cell r="F206" t="str">
            <v>P-53</v>
          </cell>
          <cell r="G206">
            <v>215071</v>
          </cell>
        </row>
        <row r="207">
          <cell r="A207">
            <v>215073</v>
          </cell>
          <cell r="B207" t="str">
            <v>布コンクリート（有筋）</v>
          </cell>
          <cell r="C207" t="str">
            <v>A1=40cm・B1=12cm・（CF12) ・ 人力堀</v>
          </cell>
          <cell r="D207" t="str">
            <v>ｍ</v>
          </cell>
          <cell r="E207">
            <v>29700</v>
          </cell>
          <cell r="F207" t="str">
            <v>P-53</v>
          </cell>
          <cell r="G207">
            <v>215073</v>
          </cell>
        </row>
        <row r="208">
          <cell r="A208">
            <v>215075</v>
          </cell>
          <cell r="B208" t="str">
            <v>布コンクリート（有筋）</v>
          </cell>
          <cell r="C208" t="str">
            <v>A1=40cm・B1=12cm・（CF13) ・ 人力堀</v>
          </cell>
          <cell r="D208" t="str">
            <v>ｍ</v>
          </cell>
          <cell r="E208">
            <v>35300</v>
          </cell>
          <cell r="F208" t="str">
            <v>P-53</v>
          </cell>
          <cell r="G208">
            <v>215075</v>
          </cell>
        </row>
        <row r="209">
          <cell r="A209">
            <v>215077</v>
          </cell>
          <cell r="B209" t="str">
            <v>布コンクリート（有筋）</v>
          </cell>
          <cell r="C209" t="str">
            <v>A1=40cm・B1=12cm・（CF14) ・ 人力堀</v>
          </cell>
          <cell r="D209" t="str">
            <v>ｍ</v>
          </cell>
          <cell r="E209">
            <v>41200</v>
          </cell>
          <cell r="F209" t="str">
            <v>P-53</v>
          </cell>
          <cell r="G209">
            <v>215077</v>
          </cell>
        </row>
        <row r="210">
          <cell r="A210">
            <v>215079</v>
          </cell>
          <cell r="B210" t="str">
            <v>布コンクリート（有筋）</v>
          </cell>
          <cell r="C210" t="str">
            <v>A1=40cm・B1=12cm・（CF15) ・ 人力堀</v>
          </cell>
          <cell r="D210" t="str">
            <v>ｍ</v>
          </cell>
          <cell r="E210">
            <v>47200</v>
          </cell>
          <cell r="F210" t="str">
            <v>P-53</v>
          </cell>
          <cell r="G210">
            <v>215079</v>
          </cell>
        </row>
        <row r="211">
          <cell r="A211">
            <v>215081</v>
          </cell>
          <cell r="B211" t="str">
            <v>布コンクリート（有筋）</v>
          </cell>
          <cell r="C211" t="str">
            <v>A1=40cm・B1=12cm・（CF16) ・ 人力堀</v>
          </cell>
          <cell r="D211" t="str">
            <v>ｍ</v>
          </cell>
          <cell r="E211">
            <v>53500</v>
          </cell>
          <cell r="F211" t="str">
            <v>P-53</v>
          </cell>
          <cell r="G211">
            <v>215081</v>
          </cell>
        </row>
        <row r="212">
          <cell r="A212">
            <v>215083</v>
          </cell>
          <cell r="B212" t="str">
            <v>布コンクリート（有筋）</v>
          </cell>
          <cell r="C212" t="str">
            <v>A1=40cm・B1=15cm・（CF21) ・ 人力堀</v>
          </cell>
          <cell r="D212" t="str">
            <v>ｍ</v>
          </cell>
          <cell r="E212">
            <v>23300</v>
          </cell>
          <cell r="F212" t="str">
            <v>P-53</v>
          </cell>
          <cell r="G212">
            <v>215083</v>
          </cell>
        </row>
        <row r="213">
          <cell r="A213">
            <v>215085</v>
          </cell>
          <cell r="B213" t="str">
            <v>布コンクリート（有筋）</v>
          </cell>
          <cell r="C213" t="str">
            <v>A1=40cm・B1=15cm・（CF22) ・ 人力堀</v>
          </cell>
          <cell r="D213" t="str">
            <v>ｍ</v>
          </cell>
          <cell r="E213">
            <v>31000</v>
          </cell>
          <cell r="F213" t="str">
            <v>P-53</v>
          </cell>
          <cell r="G213">
            <v>215085</v>
          </cell>
        </row>
        <row r="214">
          <cell r="A214">
            <v>215087</v>
          </cell>
          <cell r="B214" t="str">
            <v>布コンクリート（有筋）</v>
          </cell>
          <cell r="C214" t="str">
            <v>A1=40cm・B1=15cm・（CF23) ・ 人力堀</v>
          </cell>
          <cell r="D214" t="str">
            <v>ｍ</v>
          </cell>
          <cell r="E214">
            <v>36900</v>
          </cell>
          <cell r="F214" t="str">
            <v>P-53</v>
          </cell>
          <cell r="G214">
            <v>215087</v>
          </cell>
        </row>
        <row r="215">
          <cell r="A215">
            <v>215089</v>
          </cell>
          <cell r="B215" t="str">
            <v>布コンクリート（有筋）</v>
          </cell>
          <cell r="C215" t="str">
            <v>A1=40cm・B1=15cm・（CF24) ・ 人力堀</v>
          </cell>
          <cell r="D215" t="str">
            <v>ｍ</v>
          </cell>
          <cell r="E215">
            <v>45000</v>
          </cell>
          <cell r="F215" t="str">
            <v>P-53</v>
          </cell>
          <cell r="G215">
            <v>215089</v>
          </cell>
        </row>
        <row r="216">
          <cell r="A216">
            <v>215091</v>
          </cell>
          <cell r="B216" t="str">
            <v>布コンクリート（有筋）</v>
          </cell>
          <cell r="C216" t="str">
            <v>A1=40cm・B1=15cm・（CF25) ・ 人力堀</v>
          </cell>
          <cell r="D216" t="str">
            <v>ｍ</v>
          </cell>
          <cell r="E216">
            <v>51500</v>
          </cell>
          <cell r="F216" t="str">
            <v>P-53</v>
          </cell>
          <cell r="G216">
            <v>215091</v>
          </cell>
        </row>
        <row r="217">
          <cell r="A217">
            <v>215093</v>
          </cell>
          <cell r="B217" t="str">
            <v>布コンクリート（有筋）</v>
          </cell>
          <cell r="C217" t="str">
            <v>A1=40cm・B1=15cm・（CF26) ・ 人力堀</v>
          </cell>
          <cell r="D217" t="str">
            <v>ｍ</v>
          </cell>
          <cell r="E217">
            <v>58200</v>
          </cell>
          <cell r="F217" t="str">
            <v>P-53</v>
          </cell>
          <cell r="G217">
            <v>215093</v>
          </cell>
        </row>
        <row r="218">
          <cell r="A218">
            <v>215101</v>
          </cell>
          <cell r="B218" t="str">
            <v>布基礎立上り加算</v>
          </cell>
          <cell r="C218" t="str">
            <v>B1=12cm</v>
          </cell>
          <cell r="D218" t="str">
            <v>ｍ</v>
          </cell>
          <cell r="E218">
            <v>8030</v>
          </cell>
          <cell r="F218" t="str">
            <v>P-53</v>
          </cell>
          <cell r="G218">
            <v>215101</v>
          </cell>
        </row>
        <row r="219">
          <cell r="A219">
            <v>215105</v>
          </cell>
          <cell r="B219" t="str">
            <v>布基礎立上り加算</v>
          </cell>
          <cell r="C219" t="str">
            <v>B1=15cm</v>
          </cell>
          <cell r="D219" t="str">
            <v>ｍ</v>
          </cell>
          <cell r="E219">
            <v>8500</v>
          </cell>
          <cell r="F219" t="str">
            <v>P-53</v>
          </cell>
          <cell r="G219">
            <v>215105</v>
          </cell>
        </row>
        <row r="220">
          <cell r="A220">
            <v>215111</v>
          </cell>
          <cell r="B220" t="str">
            <v>べた基礎［底盤部分］</v>
          </cell>
          <cell r="C220" t="str">
            <v>厚21cm・有筋 ・（CW01）・機械堀</v>
          </cell>
          <cell r="D220" t="str">
            <v>㎡</v>
          </cell>
          <cell r="E220">
            <v>8620</v>
          </cell>
          <cell r="F220" t="str">
            <v>P-53</v>
          </cell>
          <cell r="G220">
            <v>215111</v>
          </cell>
        </row>
        <row r="221">
          <cell r="A221">
            <v>215115</v>
          </cell>
          <cell r="B221" t="str">
            <v>べた基礎［底盤部分］</v>
          </cell>
          <cell r="C221" t="str">
            <v>厚18cm・有筋 ・（CW02）・機械堀</v>
          </cell>
          <cell r="D221" t="str">
            <v>㎡</v>
          </cell>
          <cell r="E221">
            <v>8000</v>
          </cell>
          <cell r="F221" t="str">
            <v>P-53</v>
          </cell>
          <cell r="G221">
            <v>215115</v>
          </cell>
        </row>
        <row r="222">
          <cell r="A222">
            <v>215117</v>
          </cell>
          <cell r="B222" t="str">
            <v>べた基礎［底盤部分］</v>
          </cell>
          <cell r="C222" t="str">
            <v>厚15cm・有筋 ・（CW03）・機械堀</v>
          </cell>
          <cell r="D222" t="str">
            <v>㎡</v>
          </cell>
          <cell r="E222">
            <v>7350</v>
          </cell>
          <cell r="F222" t="str">
            <v>P-53</v>
          </cell>
          <cell r="G222">
            <v>215117</v>
          </cell>
        </row>
        <row r="223">
          <cell r="A223">
            <v>215121</v>
          </cell>
          <cell r="B223" t="str">
            <v>べた基礎［底盤部分］</v>
          </cell>
          <cell r="C223" t="str">
            <v>厚21cm・有筋 ・（CW01）・人力堀</v>
          </cell>
          <cell r="D223" t="str">
            <v>㎡</v>
          </cell>
          <cell r="E223">
            <v>11300</v>
          </cell>
          <cell r="F223" t="str">
            <v>P-53</v>
          </cell>
          <cell r="G223">
            <v>215121</v>
          </cell>
        </row>
        <row r="224">
          <cell r="A224">
            <v>215125</v>
          </cell>
          <cell r="B224" t="str">
            <v>べた基礎［底盤部分］</v>
          </cell>
          <cell r="C224" t="str">
            <v>厚18cm・有筋 ・（CW02）・人力堀</v>
          </cell>
          <cell r="D224" t="str">
            <v>㎡</v>
          </cell>
          <cell r="E224">
            <v>10500</v>
          </cell>
          <cell r="F224" t="str">
            <v>P-53</v>
          </cell>
          <cell r="G224">
            <v>215125</v>
          </cell>
        </row>
        <row r="225">
          <cell r="A225">
            <v>215127</v>
          </cell>
          <cell r="B225" t="str">
            <v>べた基礎［底盤部分］</v>
          </cell>
          <cell r="C225" t="str">
            <v>厚15cm・有筋 ・（CW03）・人力堀</v>
          </cell>
          <cell r="D225" t="str">
            <v>㎡</v>
          </cell>
          <cell r="E225">
            <v>9660</v>
          </cell>
          <cell r="F225" t="str">
            <v>P-53</v>
          </cell>
          <cell r="G225">
            <v>215127</v>
          </cell>
        </row>
        <row r="226">
          <cell r="A226">
            <v>215141</v>
          </cell>
          <cell r="B226" t="str">
            <v>べた基礎［立上部分］</v>
          </cell>
          <cell r="C226" t="str">
            <v xml:space="preserve">A1=45cm・B1=15cm・（CW04) </v>
          </cell>
          <cell r="D226" t="str">
            <v>ｍ</v>
          </cell>
          <cell r="E226">
            <v>4430</v>
          </cell>
          <cell r="F226" t="str">
            <v>P-53</v>
          </cell>
          <cell r="G226">
            <v>215141</v>
          </cell>
        </row>
        <row r="227">
          <cell r="A227">
            <v>215145</v>
          </cell>
          <cell r="B227" t="str">
            <v>べた基礎［立上部分］</v>
          </cell>
          <cell r="C227" t="str">
            <v>A1=30cm・B1=15cm・（CW05)</v>
          </cell>
          <cell r="D227" t="str">
            <v>ｍ</v>
          </cell>
          <cell r="E227">
            <v>3190</v>
          </cell>
          <cell r="F227" t="str">
            <v>P-53</v>
          </cell>
          <cell r="G227">
            <v>215145</v>
          </cell>
        </row>
        <row r="228">
          <cell r="A228">
            <v>215147</v>
          </cell>
          <cell r="B228" t="str">
            <v>べた基礎［立上部分］</v>
          </cell>
          <cell r="C228" t="str">
            <v>A1=30cm・B1=12cm・（CW06)</v>
          </cell>
          <cell r="D228" t="str">
            <v>ｍ</v>
          </cell>
          <cell r="E228">
            <v>2970</v>
          </cell>
          <cell r="F228" t="str">
            <v>P-53</v>
          </cell>
          <cell r="G228">
            <v>215147</v>
          </cell>
        </row>
        <row r="229">
          <cell r="A229">
            <v>215201</v>
          </cell>
          <cell r="B229" t="str">
            <v>独立基礎［ｺﾝｸﾘｰﾄ］</v>
          </cell>
          <cell r="C229" t="str">
            <v>A1=30cm・B1=15cm角・（１Ｆ01) 機械堀</v>
          </cell>
          <cell r="D229" t="str">
            <v>ヶ所</v>
          </cell>
          <cell r="E229">
            <v>4300</v>
          </cell>
          <cell r="F229" t="str">
            <v>P-53</v>
          </cell>
          <cell r="G229">
            <v>215201</v>
          </cell>
        </row>
        <row r="230">
          <cell r="A230">
            <v>215205</v>
          </cell>
          <cell r="B230" t="str">
            <v>独立基礎［ｺﾝｸﾘｰﾄ］</v>
          </cell>
          <cell r="C230" t="str">
            <v>A1=24cm・B1=15cm角・（１Ｆ02) 機械堀</v>
          </cell>
          <cell r="D230" t="str">
            <v>ヶ所</v>
          </cell>
          <cell r="E230">
            <v>3820</v>
          </cell>
          <cell r="F230" t="str">
            <v>P-5４</v>
          </cell>
          <cell r="G230">
            <v>215205</v>
          </cell>
        </row>
        <row r="231">
          <cell r="A231">
            <v>215207</v>
          </cell>
          <cell r="B231" t="str">
            <v>独立基礎［ｺﾝｸﾘｰﾄ］</v>
          </cell>
          <cell r="C231" t="str">
            <v>A1=30cm・B1=15cm角四角錐１Ｆ03 機械堀</v>
          </cell>
          <cell r="D231" t="str">
            <v>ヶ所</v>
          </cell>
          <cell r="E231">
            <v>6720</v>
          </cell>
          <cell r="F231" t="str">
            <v>P-5４</v>
          </cell>
          <cell r="G231">
            <v>215207</v>
          </cell>
        </row>
        <row r="232">
          <cell r="A232">
            <v>215211</v>
          </cell>
          <cell r="B232" t="str">
            <v>独立基礎［ｺﾝｸﾘｰﾄ］</v>
          </cell>
          <cell r="C232" t="str">
            <v>A1=30cm・B1=15cm角・（１Ｆ01) 人力堀</v>
          </cell>
          <cell r="D232" t="str">
            <v>ヶ所</v>
          </cell>
          <cell r="E232">
            <v>7460</v>
          </cell>
          <cell r="F232" t="str">
            <v>P-5４</v>
          </cell>
          <cell r="G232">
            <v>215211</v>
          </cell>
        </row>
        <row r="233">
          <cell r="A233">
            <v>215215</v>
          </cell>
          <cell r="B233" t="str">
            <v>独立基礎［ｺﾝｸﾘｰﾄ］</v>
          </cell>
          <cell r="C233" t="str">
            <v>A1=24cm・B1=15cm角・（１Ｆ02) 人力堀</v>
          </cell>
          <cell r="D233" t="str">
            <v>ヶ所</v>
          </cell>
          <cell r="E233">
            <v>6900</v>
          </cell>
          <cell r="F233" t="str">
            <v>P-5４</v>
          </cell>
          <cell r="G233">
            <v>215215</v>
          </cell>
        </row>
        <row r="234">
          <cell r="A234">
            <v>215217</v>
          </cell>
          <cell r="B234" t="str">
            <v>独立基礎［ｺﾝｸﾘｰﾄ］</v>
          </cell>
          <cell r="C234" t="str">
            <v>A1=30cm・B1=15cm角四角錐１Ｆ03 人力堀</v>
          </cell>
          <cell r="D234" t="str">
            <v>ヶ所</v>
          </cell>
          <cell r="E234">
            <v>11600</v>
          </cell>
          <cell r="F234" t="str">
            <v>P-5４</v>
          </cell>
          <cell r="G234">
            <v>215217</v>
          </cell>
        </row>
        <row r="235">
          <cell r="A235">
            <v>215221</v>
          </cell>
          <cell r="B235" t="str">
            <v>玉石基礎</v>
          </cell>
          <cell r="C235" t="str">
            <v>φ27cm程度 ・（SS) ・ 機械堀</v>
          </cell>
          <cell r="D235" t="str">
            <v>ヶ所</v>
          </cell>
          <cell r="E235">
            <v>2080</v>
          </cell>
          <cell r="F235" t="str">
            <v>P-5４</v>
          </cell>
          <cell r="G235">
            <v>215221</v>
          </cell>
        </row>
        <row r="236">
          <cell r="A236">
            <v>215225</v>
          </cell>
          <cell r="B236" t="str">
            <v>玉石基礎</v>
          </cell>
          <cell r="C236" t="str">
            <v>φ27cm程度 ・（SS) ・ 人力堀</v>
          </cell>
          <cell r="D236" t="str">
            <v>ヶ所</v>
          </cell>
          <cell r="E236">
            <v>2280</v>
          </cell>
          <cell r="F236" t="str">
            <v>P-5４</v>
          </cell>
          <cell r="G236">
            <v>215225</v>
          </cell>
        </row>
        <row r="237">
          <cell r="A237">
            <v>215231</v>
          </cell>
          <cell r="B237" t="str">
            <v>束石（現場打ち）</v>
          </cell>
          <cell r="C237" t="str">
            <v>φ30cm程度 ・（TS01) ・ 機械堀</v>
          </cell>
          <cell r="D237" t="str">
            <v>ヶ所</v>
          </cell>
          <cell r="E237">
            <v>610</v>
          </cell>
          <cell r="F237" t="str">
            <v>P-5４</v>
          </cell>
          <cell r="G237">
            <v>215231</v>
          </cell>
        </row>
        <row r="238">
          <cell r="A238">
            <v>215235</v>
          </cell>
          <cell r="B238" t="str">
            <v>束石（現場打ち）</v>
          </cell>
          <cell r="C238" t="str">
            <v>φ30cm程度 ・（TS01) ・ 人力堀</v>
          </cell>
          <cell r="D238" t="str">
            <v>ヶ所</v>
          </cell>
          <cell r="E238">
            <v>960</v>
          </cell>
          <cell r="F238" t="str">
            <v>P-5４</v>
          </cell>
          <cell r="G238">
            <v>215235</v>
          </cell>
        </row>
        <row r="239">
          <cell r="A239">
            <v>215241</v>
          </cell>
          <cell r="B239" t="str">
            <v>束石（ﾌﾞﾛｯｸ）</v>
          </cell>
          <cell r="C239" t="str">
            <v>18×20×20cm ・（TS02) ・ 機械堀</v>
          </cell>
          <cell r="D239" t="str">
            <v>ヶ所</v>
          </cell>
          <cell r="E239">
            <v>1040</v>
          </cell>
          <cell r="F239" t="str">
            <v>P-5４</v>
          </cell>
          <cell r="G239">
            <v>215241</v>
          </cell>
        </row>
        <row r="240">
          <cell r="A240">
            <v>215245</v>
          </cell>
          <cell r="B240" t="str">
            <v>束石（ﾌﾞﾛｯｸ）</v>
          </cell>
          <cell r="C240" t="str">
            <v>18×20×20cm ・（TS02) ・ 人力堀</v>
          </cell>
          <cell r="D240" t="str">
            <v>ヶ所</v>
          </cell>
          <cell r="E240">
            <v>1330</v>
          </cell>
          <cell r="F240" t="str">
            <v>P-5４</v>
          </cell>
          <cell r="G240">
            <v>215245</v>
          </cell>
        </row>
        <row r="241">
          <cell r="A241">
            <v>215251</v>
          </cell>
          <cell r="B241" t="str">
            <v>束石（ｺﾝｸﾘｰﾄ）</v>
          </cell>
          <cell r="C241" t="str">
            <v>15cm角 ・ 深60cm ・（TS03) ・ 機械堀</v>
          </cell>
          <cell r="D241" t="str">
            <v>ヶ所</v>
          </cell>
          <cell r="E241">
            <v>10000</v>
          </cell>
          <cell r="F241" t="str">
            <v>P-5４</v>
          </cell>
          <cell r="G241">
            <v>215251</v>
          </cell>
        </row>
        <row r="242">
          <cell r="A242">
            <v>215252</v>
          </cell>
          <cell r="B242" t="str">
            <v>束石（ｺﾝｸﾘｰﾄ）</v>
          </cell>
          <cell r="C242" t="str">
            <v>15cm角 ・ 深80cm ・（TS04) ・ 機械堀</v>
          </cell>
          <cell r="D242" t="str">
            <v>ヶ所</v>
          </cell>
          <cell r="E242">
            <v>15700</v>
          </cell>
          <cell r="F242" t="str">
            <v>P-5４</v>
          </cell>
          <cell r="G242">
            <v>215252</v>
          </cell>
        </row>
        <row r="243">
          <cell r="A243">
            <v>215253</v>
          </cell>
          <cell r="B243" t="str">
            <v>束石（ｺﾝｸﾘｰﾄ）</v>
          </cell>
          <cell r="C243" t="str">
            <v>15cm角 ・ 深100cm ・（TS05) ・ 機械堀</v>
          </cell>
          <cell r="D243" t="str">
            <v>ヶ所</v>
          </cell>
          <cell r="E243">
            <v>19400</v>
          </cell>
          <cell r="F243" t="str">
            <v>P-5４</v>
          </cell>
          <cell r="G243">
            <v>215253</v>
          </cell>
        </row>
        <row r="244">
          <cell r="A244">
            <v>215254</v>
          </cell>
          <cell r="B244" t="str">
            <v>束石（ｺﾝｸﾘｰﾄ）</v>
          </cell>
          <cell r="C244" t="str">
            <v>15cm角 ・ 深120cm ・（TS06) ・ 機械堀</v>
          </cell>
          <cell r="D244" t="str">
            <v>ヶ所</v>
          </cell>
          <cell r="E244">
            <v>23400</v>
          </cell>
          <cell r="F244" t="str">
            <v>P-5４</v>
          </cell>
          <cell r="G244">
            <v>215254</v>
          </cell>
        </row>
        <row r="245">
          <cell r="A245">
            <v>215255</v>
          </cell>
          <cell r="B245" t="str">
            <v>束石（ｺﾝｸﾘｰﾄ）</v>
          </cell>
          <cell r="C245" t="str">
            <v>15cm角 ・ 深140cm ・（TS07) ・ 機械堀</v>
          </cell>
          <cell r="D245" t="str">
            <v>ヶ所</v>
          </cell>
          <cell r="E245">
            <v>27900</v>
          </cell>
          <cell r="F245" t="str">
            <v>P-5４</v>
          </cell>
          <cell r="G245">
            <v>215255</v>
          </cell>
        </row>
        <row r="246">
          <cell r="A246">
            <v>215256</v>
          </cell>
          <cell r="B246" t="str">
            <v>束石（ｺﾝｸﾘｰﾄ）</v>
          </cell>
          <cell r="C246" t="str">
            <v>15cm角 ・ 深160cm ・（TS08) ・ 機械堀</v>
          </cell>
          <cell r="D246" t="str">
            <v>ヶ所</v>
          </cell>
          <cell r="E246">
            <v>32700</v>
          </cell>
          <cell r="F246" t="str">
            <v>P-5４</v>
          </cell>
          <cell r="G246">
            <v>215256</v>
          </cell>
        </row>
        <row r="247">
          <cell r="A247">
            <v>215261</v>
          </cell>
          <cell r="B247" t="str">
            <v>束石（ｺﾝｸﾘｰﾄ）</v>
          </cell>
          <cell r="C247" t="str">
            <v>15cm角 ・ 深60cm ・（TS03) ・ 人力堀</v>
          </cell>
          <cell r="D247" t="str">
            <v>ヶ所</v>
          </cell>
          <cell r="E247">
            <v>18800</v>
          </cell>
          <cell r="F247" t="str">
            <v>P-5４</v>
          </cell>
          <cell r="G247">
            <v>215261</v>
          </cell>
        </row>
        <row r="248">
          <cell r="A248">
            <v>215262</v>
          </cell>
          <cell r="B248" t="str">
            <v>束石（ｺﾝｸﾘｰﾄ）</v>
          </cell>
          <cell r="C248" t="str">
            <v>15cm角 ・ 深80cm ・（TS04) ・ 人力堀</v>
          </cell>
          <cell r="D248" t="str">
            <v>ヶ所</v>
          </cell>
          <cell r="E248">
            <v>32500</v>
          </cell>
          <cell r="F248" t="str">
            <v>P-5４</v>
          </cell>
          <cell r="G248">
            <v>215262</v>
          </cell>
        </row>
        <row r="249">
          <cell r="A249">
            <v>215263</v>
          </cell>
          <cell r="B249" t="str">
            <v>束石（ｺﾝｸﾘｰﾄ）</v>
          </cell>
          <cell r="C249" t="str">
            <v>15cm角 ・ 深100cm ・（TS05) ・ 人力堀</v>
          </cell>
          <cell r="D249" t="str">
            <v>ヶ所</v>
          </cell>
          <cell r="E249">
            <v>40900</v>
          </cell>
          <cell r="F249" t="str">
            <v>P-5４</v>
          </cell>
          <cell r="G249">
            <v>215263</v>
          </cell>
        </row>
        <row r="250">
          <cell r="A250">
            <v>215264</v>
          </cell>
          <cell r="B250" t="str">
            <v>束石（ｺﾝｸﾘｰﾄ）</v>
          </cell>
          <cell r="C250" t="str">
            <v>15cm角 ・ 深120cm ・（TS06) ・ 人力堀</v>
          </cell>
          <cell r="D250" t="str">
            <v>ヶ所</v>
          </cell>
          <cell r="E250">
            <v>50200</v>
          </cell>
          <cell r="F250" t="str">
            <v>P-5４</v>
          </cell>
          <cell r="G250">
            <v>215264</v>
          </cell>
        </row>
        <row r="251">
          <cell r="A251">
            <v>215265</v>
          </cell>
          <cell r="B251" t="str">
            <v>束石（ｺﾝｸﾘｰﾄ）</v>
          </cell>
          <cell r="C251" t="str">
            <v>15cm角 ・ 深140cm ・（TS07) ・ 人力堀</v>
          </cell>
          <cell r="D251" t="str">
            <v>ヶ所</v>
          </cell>
          <cell r="E251">
            <v>60500</v>
          </cell>
          <cell r="F251" t="str">
            <v>P-5４</v>
          </cell>
          <cell r="G251">
            <v>215265</v>
          </cell>
        </row>
        <row r="252">
          <cell r="A252">
            <v>215266</v>
          </cell>
          <cell r="B252" t="str">
            <v>束石（ｺﾝｸﾘｰﾄ）</v>
          </cell>
          <cell r="C252" t="str">
            <v>15cm角 ・ 深160cm ・（TS08) ・ 人力堀</v>
          </cell>
          <cell r="D252" t="str">
            <v>ヶ所</v>
          </cell>
          <cell r="E252">
            <v>71700</v>
          </cell>
          <cell r="F252" t="str">
            <v>P-5４</v>
          </cell>
          <cell r="G252">
            <v>215266</v>
          </cell>
        </row>
        <row r="253">
          <cell r="A253">
            <v>215301</v>
          </cell>
          <cell r="B253" t="str">
            <v>布大谷石積［2段］</v>
          </cell>
          <cell r="C253" t="str">
            <v>21×30×90cm ・（SF01) ・ 機械堀</v>
          </cell>
          <cell r="D253" t="str">
            <v>ｍ</v>
          </cell>
          <cell r="E253">
            <v>23100</v>
          </cell>
          <cell r="F253" t="str">
            <v>P-5４</v>
          </cell>
          <cell r="G253">
            <v>215301</v>
          </cell>
        </row>
        <row r="254">
          <cell r="A254">
            <v>215305</v>
          </cell>
          <cell r="B254" t="str">
            <v>布大谷石積［2段］</v>
          </cell>
          <cell r="C254" t="str">
            <v>21×30×90cm ・（SF01) ・ 人力堀</v>
          </cell>
          <cell r="D254" t="str">
            <v>ｍ</v>
          </cell>
          <cell r="E254">
            <v>24500</v>
          </cell>
          <cell r="F254" t="str">
            <v>P-5４</v>
          </cell>
          <cell r="G254">
            <v>215305</v>
          </cell>
        </row>
        <row r="255">
          <cell r="A255">
            <v>215307</v>
          </cell>
          <cell r="B255" t="str">
            <v>布大谷石積</v>
          </cell>
          <cell r="C255" t="str">
            <v>21×30×90cm ・1段加算</v>
          </cell>
          <cell r="D255" t="str">
            <v>ｍ</v>
          </cell>
          <cell r="E255">
            <v>10500</v>
          </cell>
          <cell r="F255" t="str">
            <v>P-5４</v>
          </cell>
          <cell r="G255">
            <v>215307</v>
          </cell>
        </row>
        <row r="256">
          <cell r="A256">
            <v>215311</v>
          </cell>
          <cell r="B256" t="str">
            <v>布大谷石積［1段］</v>
          </cell>
          <cell r="C256" t="str">
            <v>18×30×90cm ・（SF02) ・ 機械堀</v>
          </cell>
          <cell r="D256" t="str">
            <v>ｍ</v>
          </cell>
          <cell r="E256">
            <v>10900</v>
          </cell>
          <cell r="F256" t="str">
            <v>P-5４</v>
          </cell>
          <cell r="G256">
            <v>215311</v>
          </cell>
        </row>
        <row r="257">
          <cell r="A257">
            <v>215315</v>
          </cell>
          <cell r="B257" t="str">
            <v>布大谷石積［1段］</v>
          </cell>
          <cell r="C257" t="str">
            <v>18×30×90cm ・（SF02) ・ 人力堀</v>
          </cell>
          <cell r="D257" t="str">
            <v>ｍ</v>
          </cell>
          <cell r="E257">
            <v>11900</v>
          </cell>
          <cell r="F257" t="str">
            <v>P-5４</v>
          </cell>
          <cell r="G257">
            <v>215315</v>
          </cell>
        </row>
        <row r="258">
          <cell r="A258">
            <v>215317</v>
          </cell>
          <cell r="B258" t="str">
            <v>布大谷石積</v>
          </cell>
          <cell r="C258" t="str">
            <v>18×30×90cm ・1段加算</v>
          </cell>
          <cell r="D258" t="str">
            <v>ｍ</v>
          </cell>
          <cell r="E258">
            <v>9180</v>
          </cell>
          <cell r="F258" t="str">
            <v>P-5４</v>
          </cell>
          <cell r="G258">
            <v>215317</v>
          </cell>
        </row>
        <row r="259">
          <cell r="A259">
            <v>215321</v>
          </cell>
          <cell r="B259" t="str">
            <v>布大谷石積［1段］</v>
          </cell>
          <cell r="C259" t="str">
            <v>15×30×90cm ・（SF03) ・ 機械堀</v>
          </cell>
          <cell r="D259" t="str">
            <v>ｍ</v>
          </cell>
          <cell r="E259">
            <v>9730</v>
          </cell>
          <cell r="F259" t="str">
            <v>P-5４</v>
          </cell>
          <cell r="G259">
            <v>215321</v>
          </cell>
        </row>
        <row r="260">
          <cell r="A260">
            <v>215325</v>
          </cell>
          <cell r="B260" t="str">
            <v>布大谷石積［1段］</v>
          </cell>
          <cell r="C260" t="str">
            <v>15×30×90cm ・（SF03) ・ 人力堀</v>
          </cell>
          <cell r="D260" t="str">
            <v>ｍ</v>
          </cell>
          <cell r="E260">
            <v>10600</v>
          </cell>
          <cell r="F260" t="str">
            <v>P-5４</v>
          </cell>
          <cell r="G260">
            <v>215325</v>
          </cell>
        </row>
        <row r="261">
          <cell r="A261">
            <v>215327</v>
          </cell>
          <cell r="B261" t="str">
            <v>布大谷石積</v>
          </cell>
          <cell r="C261" t="str">
            <v>15×30×90cm ・1段加算</v>
          </cell>
          <cell r="D261" t="str">
            <v>ｍ</v>
          </cell>
          <cell r="E261">
            <v>8030</v>
          </cell>
          <cell r="F261" t="str">
            <v>P-5４</v>
          </cell>
          <cell r="G261">
            <v>215327</v>
          </cell>
        </row>
        <row r="262">
          <cell r="A262">
            <v>215331</v>
          </cell>
          <cell r="B262" t="str">
            <v>ｺﾝｸﾘｰﾄﾌﾞﾛｯｸ据</v>
          </cell>
          <cell r="C262" t="str">
            <v>15×30×90cm ・（SF04) ・ 機械堀</v>
          </cell>
          <cell r="D262" t="str">
            <v>ｍ</v>
          </cell>
          <cell r="E262">
            <v>5890</v>
          </cell>
          <cell r="F262" t="str">
            <v>P-5４</v>
          </cell>
          <cell r="G262">
            <v>215331</v>
          </cell>
        </row>
        <row r="263">
          <cell r="A263">
            <v>215335</v>
          </cell>
          <cell r="B263" t="str">
            <v>ｺﾝｸﾘｰﾄﾌﾞﾛｯｸ据</v>
          </cell>
          <cell r="C263" t="str">
            <v>15×30×90cm ・（SF04) ・ 人力堀</v>
          </cell>
          <cell r="D263" t="str">
            <v>ｍ</v>
          </cell>
          <cell r="E263">
            <v>6850</v>
          </cell>
          <cell r="F263" t="str">
            <v>P-5４</v>
          </cell>
          <cell r="G263">
            <v>215335</v>
          </cell>
        </row>
        <row r="264">
          <cell r="A264">
            <v>215337</v>
          </cell>
          <cell r="B264" t="str">
            <v>ｺﾝｸﾘｰﾄﾌﾞﾛｯｸ据</v>
          </cell>
          <cell r="C264" t="str">
            <v>15×30×90cm ・1段加算</v>
          </cell>
          <cell r="D264" t="str">
            <v>ｍ</v>
          </cell>
          <cell r="E264">
            <v>4560</v>
          </cell>
          <cell r="F264" t="str">
            <v>P-5４</v>
          </cell>
          <cell r="G264">
            <v>215337</v>
          </cell>
        </row>
        <row r="265">
          <cell r="A265">
            <v>215341</v>
          </cell>
          <cell r="B265" t="str">
            <v>空洞ﾌﾞﾛｯｸ積［2段］</v>
          </cell>
          <cell r="C265" t="str">
            <v>B種・19×19×39cm ・（SF05) ・ 機械堀</v>
          </cell>
          <cell r="D265" t="str">
            <v>ｍ</v>
          </cell>
          <cell r="E265">
            <v>3190</v>
          </cell>
          <cell r="F265" t="str">
            <v>P-5４</v>
          </cell>
          <cell r="G265">
            <v>215341</v>
          </cell>
        </row>
        <row r="266">
          <cell r="A266">
            <v>215345</v>
          </cell>
          <cell r="B266" t="str">
            <v>空洞ﾌﾞﾛｯｸ積［2段］</v>
          </cell>
          <cell r="C266" t="str">
            <v>B種・19×19×39cm ・（SF05) ・ 人力堀</v>
          </cell>
          <cell r="D266" t="str">
            <v>ｍ</v>
          </cell>
          <cell r="E266">
            <v>4050</v>
          </cell>
          <cell r="F266" t="str">
            <v>P-5４</v>
          </cell>
          <cell r="G266">
            <v>215345</v>
          </cell>
        </row>
        <row r="267">
          <cell r="A267">
            <v>215347</v>
          </cell>
          <cell r="B267" t="str">
            <v>空洞ﾌﾞﾛｯｸ積</v>
          </cell>
          <cell r="C267" t="str">
            <v>B種・19×19×39cm ・1段加算</v>
          </cell>
          <cell r="D267" t="str">
            <v>ｍ</v>
          </cell>
          <cell r="E267">
            <v>910</v>
          </cell>
          <cell r="F267" t="str">
            <v>P-5４</v>
          </cell>
          <cell r="G267">
            <v>215347</v>
          </cell>
        </row>
        <row r="268">
          <cell r="A268">
            <v>215401</v>
          </cell>
          <cell r="B268" t="str">
            <v>防湿ｺﾝｸﾘｰﾄ叩き</v>
          </cell>
          <cell r="C268" t="str">
            <v>ｼｰﾄ敷・厚12cm・有筋・DC06</v>
          </cell>
          <cell r="D268" t="str">
            <v>㎡</v>
          </cell>
          <cell r="E268">
            <v>2740</v>
          </cell>
          <cell r="F268" t="str">
            <v>P-5４</v>
          </cell>
          <cell r="G268">
            <v>215401</v>
          </cell>
        </row>
        <row r="269">
          <cell r="A269">
            <v>215411</v>
          </cell>
          <cell r="B269" t="str">
            <v>防湿ｺﾝｸﾘｰﾄ叩き</v>
          </cell>
          <cell r="C269" t="str">
            <v>ｼｰﾄ敷・厚9cm・有筋・DC07</v>
          </cell>
          <cell r="D269" t="str">
            <v>㎡</v>
          </cell>
          <cell r="E269">
            <v>2150</v>
          </cell>
          <cell r="F269" t="str">
            <v>P-5４</v>
          </cell>
          <cell r="G269">
            <v>215411</v>
          </cell>
        </row>
        <row r="270">
          <cell r="A270">
            <v>215421</v>
          </cell>
          <cell r="B270" t="str">
            <v>防湿ｺﾝｸﾘｰﾄ叩き</v>
          </cell>
          <cell r="C270" t="str">
            <v>ｼｰﾄ敷・厚6cm・有筋・DC08</v>
          </cell>
          <cell r="D270" t="str">
            <v>㎡</v>
          </cell>
          <cell r="E270">
            <v>1700</v>
          </cell>
          <cell r="F270" t="str">
            <v>P-5４</v>
          </cell>
          <cell r="G270">
            <v>215421</v>
          </cell>
        </row>
        <row r="271">
          <cell r="A271">
            <v>215501</v>
          </cell>
          <cell r="B271" t="str">
            <v>布基礎ﾓﾙﾀﾙ刷毛仕上げ</v>
          </cell>
          <cell r="C271" t="str">
            <v>H=45cm</v>
          </cell>
          <cell r="D271" t="str">
            <v>ｍ</v>
          </cell>
          <cell r="E271">
            <v>1840</v>
          </cell>
          <cell r="F271" t="str">
            <v>P-5４</v>
          </cell>
          <cell r="G271">
            <v>215501</v>
          </cell>
        </row>
        <row r="272">
          <cell r="A272">
            <v>215511</v>
          </cell>
          <cell r="B272" t="str">
            <v>布基礎ﾓﾙﾀﾙ刷毛仕上げ</v>
          </cell>
          <cell r="C272" t="str">
            <v>H=30cm</v>
          </cell>
          <cell r="D272" t="str">
            <v>ｍ</v>
          </cell>
          <cell r="E272">
            <v>1340</v>
          </cell>
          <cell r="F272" t="str">
            <v>P-5４</v>
          </cell>
          <cell r="G272">
            <v>215511</v>
          </cell>
        </row>
        <row r="273">
          <cell r="A273">
            <v>215521</v>
          </cell>
          <cell r="B273" t="str">
            <v>布基礎ﾓﾙﾀﾙ刷毛仕上げ</v>
          </cell>
          <cell r="C273" t="str">
            <v>H=24cm</v>
          </cell>
          <cell r="D273" t="str">
            <v>ｍ</v>
          </cell>
          <cell r="E273">
            <v>1140</v>
          </cell>
          <cell r="F273" t="str">
            <v>P-5４</v>
          </cell>
          <cell r="G273">
            <v>215521</v>
          </cell>
        </row>
        <row r="274">
          <cell r="A274">
            <v>215525</v>
          </cell>
          <cell r="B274" t="str">
            <v>布基礎ﾓﾙﾀﾙ刷毛仕上げ</v>
          </cell>
          <cell r="C274" t="str">
            <v>H10cm・加算</v>
          </cell>
          <cell r="D274" t="str">
            <v>ｍ</v>
          </cell>
          <cell r="E274">
            <v>330</v>
          </cell>
          <cell r="F274" t="str">
            <v>P-5４</v>
          </cell>
          <cell r="G274">
            <v>215525</v>
          </cell>
        </row>
        <row r="275">
          <cell r="A275">
            <v>217001</v>
          </cell>
          <cell r="B275" t="str">
            <v>土間コンクリート叩き</v>
          </cell>
          <cell r="C275" t="str">
            <v>厚6cm・無筋・DC01・すき取り・不用土処分共</v>
          </cell>
          <cell r="D275" t="str">
            <v>㎡</v>
          </cell>
          <cell r="E275">
            <v>2360</v>
          </cell>
          <cell r="F275" t="str">
            <v>P-55</v>
          </cell>
          <cell r="G275">
            <v>217001</v>
          </cell>
        </row>
        <row r="276">
          <cell r="A276">
            <v>217011</v>
          </cell>
          <cell r="B276" t="str">
            <v>土間コンクリート叩き</v>
          </cell>
          <cell r="C276" t="str">
            <v>厚9cm・無筋・DC02・すき取り・不用土処分共</v>
          </cell>
          <cell r="D276" t="str">
            <v>㎡</v>
          </cell>
          <cell r="E276">
            <v>3150</v>
          </cell>
          <cell r="F276" t="str">
            <v>P-55</v>
          </cell>
          <cell r="G276">
            <v>217011</v>
          </cell>
        </row>
        <row r="277">
          <cell r="A277">
            <v>217021</v>
          </cell>
          <cell r="B277" t="str">
            <v>土間コンクリート叩き</v>
          </cell>
          <cell r="C277" t="str">
            <v>厚12cm・無筋・DC03・すき取り・不用土処分共</v>
          </cell>
          <cell r="D277" t="str">
            <v>㎡</v>
          </cell>
          <cell r="E277">
            <v>3790</v>
          </cell>
          <cell r="F277" t="str">
            <v>P-55</v>
          </cell>
          <cell r="G277">
            <v>217021</v>
          </cell>
        </row>
        <row r="278">
          <cell r="A278">
            <v>217031</v>
          </cell>
          <cell r="B278" t="str">
            <v>土間コンクリート叩き</v>
          </cell>
          <cell r="C278" t="str">
            <v>厚15cm・無筋・DC04・すき取り・不用土処分共</v>
          </cell>
          <cell r="D278" t="str">
            <v>㎡</v>
          </cell>
          <cell r="E278">
            <v>4550</v>
          </cell>
          <cell r="F278" t="str">
            <v>P-55</v>
          </cell>
          <cell r="G278">
            <v>217031</v>
          </cell>
        </row>
        <row r="279">
          <cell r="A279">
            <v>217101</v>
          </cell>
          <cell r="B279" t="str">
            <v>土間コンクリート叩き</v>
          </cell>
          <cell r="C279" t="str">
            <v>厚9cm・有筋・DC12・すき取り・不用土処分共</v>
          </cell>
          <cell r="D279" t="str">
            <v>㎡</v>
          </cell>
          <cell r="E279">
            <v>3760</v>
          </cell>
          <cell r="F279" t="str">
            <v>P-55</v>
          </cell>
          <cell r="G279">
            <v>217101</v>
          </cell>
        </row>
        <row r="280">
          <cell r="A280">
            <v>217111</v>
          </cell>
          <cell r="B280" t="str">
            <v>土間コンクリート叩き</v>
          </cell>
          <cell r="C280" t="str">
            <v>厚12cm・有筋・DC13・すき取り・不用土処分共</v>
          </cell>
          <cell r="D280" t="str">
            <v>㎡</v>
          </cell>
          <cell r="E280">
            <v>4720</v>
          </cell>
          <cell r="F280" t="str">
            <v>P-55</v>
          </cell>
          <cell r="G280">
            <v>217111</v>
          </cell>
        </row>
        <row r="281">
          <cell r="A281">
            <v>217121</v>
          </cell>
          <cell r="B281" t="str">
            <v>土間コンクリート叩き</v>
          </cell>
          <cell r="C281" t="str">
            <v>厚15cm・有筋・DC14・すき取り・不用土処分共</v>
          </cell>
          <cell r="D281" t="str">
            <v>㎡</v>
          </cell>
          <cell r="E281">
            <v>5420</v>
          </cell>
          <cell r="F281" t="str">
            <v>P-55</v>
          </cell>
          <cell r="G281">
            <v>217121</v>
          </cell>
        </row>
        <row r="282">
          <cell r="A282">
            <v>217131</v>
          </cell>
          <cell r="B282" t="str">
            <v>土間コンクリート叩き</v>
          </cell>
          <cell r="C282" t="str">
            <v>厚18cm・有筋・DC15・すき取り・不用土処分共</v>
          </cell>
          <cell r="D282" t="str">
            <v>㎡</v>
          </cell>
          <cell r="E282">
            <v>6180</v>
          </cell>
          <cell r="F282" t="str">
            <v>P-55</v>
          </cell>
          <cell r="G282">
            <v>217131</v>
          </cell>
        </row>
        <row r="283">
          <cell r="A283">
            <v>217141</v>
          </cell>
          <cell r="B283" t="str">
            <v>土間コンクリート叩き</v>
          </cell>
          <cell r="C283" t="str">
            <v>厚21cm・有筋・DC16・すき取り・不用土処分共</v>
          </cell>
          <cell r="D283" t="str">
            <v>㎡</v>
          </cell>
          <cell r="E283">
            <v>6830</v>
          </cell>
          <cell r="F283" t="str">
            <v>P-55</v>
          </cell>
          <cell r="G283">
            <v>217141</v>
          </cell>
        </row>
        <row r="284">
          <cell r="A284">
            <v>217151</v>
          </cell>
          <cell r="B284" t="str">
            <v>土間コンクリート叩き</v>
          </cell>
          <cell r="C284" t="str">
            <v>厚24cm・有筋・DC17・すき取り・不用土処分共</v>
          </cell>
          <cell r="D284" t="str">
            <v>㎡</v>
          </cell>
          <cell r="E284">
            <v>7280</v>
          </cell>
          <cell r="F284" t="str">
            <v>P-55</v>
          </cell>
          <cell r="G284">
            <v>217151</v>
          </cell>
        </row>
        <row r="285">
          <cell r="A285">
            <v>217201</v>
          </cell>
          <cell r="B285" t="str">
            <v>土間コンクリート叩き</v>
          </cell>
          <cell r="C285" t="str">
            <v>厚6cm・無筋・DC21・モルタル塗共</v>
          </cell>
          <cell r="D285" t="str">
            <v>㎡</v>
          </cell>
          <cell r="E285">
            <v>4420</v>
          </cell>
          <cell r="F285" t="str">
            <v>P-55</v>
          </cell>
          <cell r="G285">
            <v>217201</v>
          </cell>
        </row>
        <row r="286">
          <cell r="A286">
            <v>217211</v>
          </cell>
          <cell r="B286" t="str">
            <v>土間コンクリート叩き</v>
          </cell>
          <cell r="C286" t="str">
            <v>厚9cm・無筋・DC22・モルタル塗共</v>
          </cell>
          <cell r="D286" t="str">
            <v>㎡</v>
          </cell>
          <cell r="E286">
            <v>5210</v>
          </cell>
          <cell r="F286" t="str">
            <v>P-55</v>
          </cell>
          <cell r="G286">
            <v>217211</v>
          </cell>
        </row>
        <row r="287">
          <cell r="A287">
            <v>217221</v>
          </cell>
          <cell r="B287" t="str">
            <v>土間コンクリート叩き</v>
          </cell>
          <cell r="C287" t="str">
            <v>厚12cm・無筋・DC23・モルタル塗共</v>
          </cell>
          <cell r="D287" t="str">
            <v>㎡</v>
          </cell>
          <cell r="E287">
            <v>5850</v>
          </cell>
          <cell r="F287" t="str">
            <v>P-55</v>
          </cell>
          <cell r="G287">
            <v>217221</v>
          </cell>
        </row>
        <row r="288">
          <cell r="A288">
            <v>217231</v>
          </cell>
          <cell r="B288" t="str">
            <v>土間コンクリート叩き</v>
          </cell>
          <cell r="C288" t="str">
            <v>厚15cm・無筋・DC24・モルタル塗共</v>
          </cell>
          <cell r="D288" t="str">
            <v>㎡</v>
          </cell>
          <cell r="E288">
            <v>6610</v>
          </cell>
          <cell r="F288" t="str">
            <v>P-55</v>
          </cell>
          <cell r="G288">
            <v>217231</v>
          </cell>
        </row>
        <row r="289">
          <cell r="A289">
            <v>217301</v>
          </cell>
          <cell r="B289" t="str">
            <v>土間コンクリート叩き</v>
          </cell>
          <cell r="C289" t="str">
            <v>厚9cm・有筋・DC32・モルタル塗共</v>
          </cell>
          <cell r="D289" t="str">
            <v>㎡</v>
          </cell>
          <cell r="E289">
            <v>5820</v>
          </cell>
          <cell r="F289" t="str">
            <v>P-55</v>
          </cell>
          <cell r="G289">
            <v>217301</v>
          </cell>
        </row>
        <row r="290">
          <cell r="A290">
            <v>217311</v>
          </cell>
          <cell r="B290" t="str">
            <v>土間コンクリート叩き</v>
          </cell>
          <cell r="C290" t="str">
            <v>厚12cm・有筋・DC33・モルタル塗共</v>
          </cell>
          <cell r="D290" t="str">
            <v>㎡</v>
          </cell>
          <cell r="E290">
            <v>6780</v>
          </cell>
          <cell r="F290" t="str">
            <v>P-55</v>
          </cell>
          <cell r="G290">
            <v>217311</v>
          </cell>
        </row>
        <row r="291">
          <cell r="A291">
            <v>217321</v>
          </cell>
          <cell r="B291" t="str">
            <v>土間コンクリート叩き</v>
          </cell>
          <cell r="C291" t="str">
            <v>厚15cm・有筋・DC34・モルタル塗共</v>
          </cell>
          <cell r="D291" t="str">
            <v>㎡</v>
          </cell>
          <cell r="E291">
            <v>7480</v>
          </cell>
          <cell r="F291" t="str">
            <v>P-55</v>
          </cell>
          <cell r="G291">
            <v>217321</v>
          </cell>
        </row>
        <row r="292">
          <cell r="A292">
            <v>217331</v>
          </cell>
          <cell r="B292" t="str">
            <v>土間コンクリート叩き</v>
          </cell>
          <cell r="C292" t="str">
            <v>厚18cm・有筋・DC35・モルタル塗共</v>
          </cell>
          <cell r="D292" t="str">
            <v>㎡</v>
          </cell>
          <cell r="E292">
            <v>8240</v>
          </cell>
          <cell r="F292" t="str">
            <v>P-55</v>
          </cell>
          <cell r="G292">
            <v>217331</v>
          </cell>
        </row>
        <row r="293">
          <cell r="A293">
            <v>217341</v>
          </cell>
          <cell r="B293" t="str">
            <v>土間コンクリート叩き</v>
          </cell>
          <cell r="C293" t="str">
            <v>厚21cm・有筋・DC36・モルタル塗共</v>
          </cell>
          <cell r="D293" t="str">
            <v>㎡</v>
          </cell>
          <cell r="E293">
            <v>8890</v>
          </cell>
          <cell r="F293" t="str">
            <v>P-55</v>
          </cell>
          <cell r="G293">
            <v>217341</v>
          </cell>
        </row>
        <row r="294">
          <cell r="A294">
            <v>217351</v>
          </cell>
          <cell r="B294" t="str">
            <v>土間コンクリート叩き</v>
          </cell>
          <cell r="C294" t="str">
            <v>厚24cm・有筋・DC37・モルタル塗共</v>
          </cell>
          <cell r="D294" t="str">
            <v>㎡</v>
          </cell>
          <cell r="E294">
            <v>9340</v>
          </cell>
          <cell r="F294" t="str">
            <v>P-55</v>
          </cell>
          <cell r="G294">
            <v>217351</v>
          </cell>
        </row>
        <row r="295">
          <cell r="A295">
            <v>217401</v>
          </cell>
          <cell r="B295" t="str">
            <v>粘土叩き</v>
          </cell>
          <cell r="C295" t="str">
            <v>厚15cm</v>
          </cell>
          <cell r="D295" t="str">
            <v>㎡</v>
          </cell>
          <cell r="E295">
            <v>11900</v>
          </cell>
          <cell r="F295" t="str">
            <v>P-55</v>
          </cell>
          <cell r="G295">
            <v>217401</v>
          </cell>
        </row>
        <row r="296">
          <cell r="A296">
            <v>217411</v>
          </cell>
          <cell r="B296" t="str">
            <v>粘土叩き</v>
          </cell>
          <cell r="C296" t="str">
            <v>厚18cm</v>
          </cell>
          <cell r="D296" t="str">
            <v>㎡</v>
          </cell>
          <cell r="E296">
            <v>12900</v>
          </cell>
          <cell r="F296" t="str">
            <v>P-55</v>
          </cell>
          <cell r="G296">
            <v>217411</v>
          </cell>
        </row>
        <row r="297">
          <cell r="A297">
            <v>217421</v>
          </cell>
          <cell r="B297" t="str">
            <v>粘土叩き</v>
          </cell>
          <cell r="C297" t="str">
            <v>厚24cm</v>
          </cell>
          <cell r="D297" t="str">
            <v>㎡</v>
          </cell>
          <cell r="E297">
            <v>14500</v>
          </cell>
          <cell r="F297" t="str">
            <v>P-55</v>
          </cell>
          <cell r="G297">
            <v>217421</v>
          </cell>
        </row>
        <row r="298">
          <cell r="A298">
            <v>217451</v>
          </cell>
          <cell r="B298" t="str">
            <v>花こう岩(御影石)敷</v>
          </cell>
          <cell r="C298" t="str">
            <v>45×30×5cm</v>
          </cell>
          <cell r="D298" t="str">
            <v>㎡</v>
          </cell>
          <cell r="E298">
            <v>9470</v>
          </cell>
          <cell r="F298" t="str">
            <v>P-55</v>
          </cell>
          <cell r="G298">
            <v>217451</v>
          </cell>
        </row>
        <row r="299">
          <cell r="A299">
            <v>217461</v>
          </cell>
          <cell r="B299" t="str">
            <v>花こう岩(御影石)敷</v>
          </cell>
          <cell r="C299" t="str">
            <v>60×30×5cm</v>
          </cell>
          <cell r="D299" t="str">
            <v>㎡</v>
          </cell>
          <cell r="E299">
            <v>9390</v>
          </cell>
          <cell r="F299" t="str">
            <v>P-55</v>
          </cell>
          <cell r="G299">
            <v>217461</v>
          </cell>
        </row>
        <row r="300">
          <cell r="A300">
            <v>217501</v>
          </cell>
          <cell r="B300" t="str">
            <v>コンクリート平板敷</v>
          </cell>
          <cell r="C300" t="str">
            <v>30×30×6cm</v>
          </cell>
          <cell r="D300" t="str">
            <v>㎡</v>
          </cell>
          <cell r="E300">
            <v>8370</v>
          </cell>
          <cell r="F300" t="str">
            <v>P-55</v>
          </cell>
          <cell r="G300">
            <v>217501</v>
          </cell>
        </row>
        <row r="301">
          <cell r="A301">
            <v>217511</v>
          </cell>
          <cell r="B301" t="str">
            <v>コンクリート平板敷</v>
          </cell>
          <cell r="C301" t="str">
            <v>40×40×6cm</v>
          </cell>
          <cell r="D301" t="str">
            <v>㎡</v>
          </cell>
          <cell r="E301">
            <v>8460</v>
          </cell>
          <cell r="F301" t="str">
            <v>P-55</v>
          </cell>
          <cell r="G301">
            <v>217511</v>
          </cell>
        </row>
        <row r="302">
          <cell r="A302">
            <v>217521</v>
          </cell>
          <cell r="B302" t="str">
            <v>コンクリート平板敷</v>
          </cell>
          <cell r="C302" t="str">
            <v>カラー平板・30×30×6cm</v>
          </cell>
          <cell r="D302" t="str">
            <v>㎡</v>
          </cell>
          <cell r="E302">
            <v>8030</v>
          </cell>
          <cell r="F302" t="str">
            <v>P-55</v>
          </cell>
          <cell r="G302">
            <v>217521</v>
          </cell>
        </row>
        <row r="303">
          <cell r="A303">
            <v>217531</v>
          </cell>
          <cell r="B303" t="str">
            <v>コンクリート平板敷</v>
          </cell>
          <cell r="C303" t="str">
            <v>鉄平石貼・50×50×6cm</v>
          </cell>
          <cell r="D303" t="str">
            <v>㎡</v>
          </cell>
          <cell r="E303">
            <v>15300</v>
          </cell>
          <cell r="F303" t="str">
            <v>P-55</v>
          </cell>
          <cell r="G303">
            <v>217531</v>
          </cell>
        </row>
        <row r="304">
          <cell r="A304">
            <v>217551</v>
          </cell>
          <cell r="B304" t="str">
            <v>れんが敷き</v>
          </cell>
          <cell r="C304" t="str">
            <v>平敷(21×10cm)</v>
          </cell>
          <cell r="D304" t="str">
            <v>㎡</v>
          </cell>
          <cell r="E304">
            <v>13200</v>
          </cell>
          <cell r="F304" t="str">
            <v>P-55</v>
          </cell>
          <cell r="G304">
            <v>217551</v>
          </cell>
        </row>
        <row r="305">
          <cell r="A305">
            <v>217561</v>
          </cell>
          <cell r="B305" t="str">
            <v>れんが敷き</v>
          </cell>
          <cell r="C305" t="str">
            <v>小端立て敷(21×6cm)</v>
          </cell>
          <cell r="D305" t="str">
            <v>㎡</v>
          </cell>
          <cell r="E305">
            <v>19900</v>
          </cell>
          <cell r="F305" t="str">
            <v>P-55</v>
          </cell>
          <cell r="G305">
            <v>217561</v>
          </cell>
        </row>
        <row r="306">
          <cell r="A306">
            <v>217601</v>
          </cell>
          <cell r="B306" t="str">
            <v>砂利敷</v>
          </cell>
          <cell r="C306" t="str">
            <v>厚6cm</v>
          </cell>
          <cell r="D306" t="str">
            <v>㎡</v>
          </cell>
          <cell r="E306">
            <v>410</v>
          </cell>
          <cell r="F306" t="str">
            <v>P-55</v>
          </cell>
          <cell r="G306">
            <v>217601</v>
          </cell>
        </row>
        <row r="307">
          <cell r="A307">
            <v>217611</v>
          </cell>
          <cell r="B307" t="str">
            <v>砂利敷</v>
          </cell>
          <cell r="C307" t="str">
            <v>厚9cm</v>
          </cell>
          <cell r="D307" t="str">
            <v>㎡</v>
          </cell>
          <cell r="E307">
            <v>610</v>
          </cell>
          <cell r="F307" t="str">
            <v>P-55</v>
          </cell>
          <cell r="G307">
            <v>217611</v>
          </cell>
        </row>
        <row r="308">
          <cell r="A308">
            <v>217621</v>
          </cell>
          <cell r="B308" t="str">
            <v>砂利敷</v>
          </cell>
          <cell r="C308" t="str">
            <v>厚12cm</v>
          </cell>
          <cell r="D308" t="str">
            <v>㎡</v>
          </cell>
          <cell r="E308">
            <v>830</v>
          </cell>
          <cell r="F308" t="str">
            <v>P-55</v>
          </cell>
          <cell r="G308">
            <v>217621</v>
          </cell>
        </row>
        <row r="309">
          <cell r="A309">
            <v>217631</v>
          </cell>
          <cell r="B309" t="str">
            <v>砂利敷</v>
          </cell>
          <cell r="C309" t="str">
            <v>厚15cm</v>
          </cell>
          <cell r="D309" t="str">
            <v>㎡</v>
          </cell>
          <cell r="E309">
            <v>1030</v>
          </cell>
          <cell r="F309" t="str">
            <v>P-55</v>
          </cell>
          <cell r="G309">
            <v>217631</v>
          </cell>
        </row>
        <row r="310">
          <cell r="A310">
            <v>217641</v>
          </cell>
          <cell r="B310" t="str">
            <v>アスファルト舗装</v>
          </cell>
          <cell r="C310" t="str">
            <v>路盤15cm･表層3cm</v>
          </cell>
          <cell r="D310" t="str">
            <v>㎡</v>
          </cell>
          <cell r="E310">
            <v>3440</v>
          </cell>
          <cell r="F310" t="str">
            <v>P-55</v>
          </cell>
          <cell r="G310">
            <v>217641</v>
          </cell>
        </row>
        <row r="311">
          <cell r="A311">
            <v>217645</v>
          </cell>
          <cell r="B311" t="str">
            <v>アスファルト舗装</v>
          </cell>
          <cell r="C311" t="str">
            <v>路盤30cm･表層3cm</v>
          </cell>
          <cell r="D311" t="str">
            <v>㎡</v>
          </cell>
          <cell r="E311">
            <v>4800</v>
          </cell>
          <cell r="F311" t="str">
            <v>P-55</v>
          </cell>
          <cell r="G311">
            <v>217645</v>
          </cell>
        </row>
        <row r="312">
          <cell r="A312">
            <v>221001</v>
          </cell>
          <cell r="B312" t="str">
            <v>捨てコンクリート</v>
          </cell>
          <cell r="C312" t="str">
            <v>18N/m㎡･人力打設</v>
          </cell>
          <cell r="D312" t="str">
            <v>m3</v>
          </cell>
          <cell r="E312">
            <v>17200</v>
          </cell>
          <cell r="F312" t="str">
            <v>P-56</v>
          </cell>
          <cell r="G312">
            <v>221001</v>
          </cell>
        </row>
        <row r="313">
          <cell r="A313">
            <v>221002</v>
          </cell>
          <cell r="B313" t="str">
            <v>捨てコンクリート</v>
          </cell>
          <cell r="C313" t="str">
            <v>18N/m㎡･シュート打設</v>
          </cell>
          <cell r="D313" t="str">
            <v>m3</v>
          </cell>
          <cell r="E313">
            <v>15300</v>
          </cell>
          <cell r="F313" t="str">
            <v>P-56</v>
          </cell>
          <cell r="G313">
            <v>221002</v>
          </cell>
        </row>
        <row r="314">
          <cell r="A314">
            <v>221005</v>
          </cell>
          <cell r="B314" t="str">
            <v>捨てコンクリート</v>
          </cell>
          <cell r="C314" t="str">
            <v>18N/m㎡･ポンプ打設</v>
          </cell>
          <cell r="D314" t="str">
            <v>m3</v>
          </cell>
          <cell r="E314">
            <v>13900</v>
          </cell>
          <cell r="F314" t="str">
            <v>P-56</v>
          </cell>
          <cell r="G314">
            <v>221005</v>
          </cell>
        </row>
        <row r="315">
          <cell r="A315">
            <v>221011</v>
          </cell>
          <cell r="B315" t="str">
            <v>土間コンクリート</v>
          </cell>
          <cell r="C315" t="str">
            <v>18N/m㎡･人力打設</v>
          </cell>
          <cell r="D315" t="str">
            <v>m3</v>
          </cell>
          <cell r="E315">
            <v>16900</v>
          </cell>
          <cell r="F315" t="str">
            <v>P-56</v>
          </cell>
          <cell r="G315">
            <v>221011</v>
          </cell>
        </row>
        <row r="316">
          <cell r="A316">
            <v>221012</v>
          </cell>
          <cell r="B316" t="str">
            <v>土間コンクリート</v>
          </cell>
          <cell r="C316" t="str">
            <v>18N/m㎡･シュート打設</v>
          </cell>
          <cell r="D316" t="str">
            <v>m3</v>
          </cell>
          <cell r="E316">
            <v>15100</v>
          </cell>
          <cell r="F316" t="str">
            <v>P-56</v>
          </cell>
          <cell r="G316">
            <v>221012</v>
          </cell>
        </row>
        <row r="317">
          <cell r="A317">
            <v>221015</v>
          </cell>
          <cell r="B317" t="str">
            <v>土間コンクリート</v>
          </cell>
          <cell r="C317" t="str">
            <v>18N/m㎡･ポンプ打設</v>
          </cell>
          <cell r="D317" t="str">
            <v>m3</v>
          </cell>
          <cell r="E317">
            <v>13400</v>
          </cell>
          <cell r="F317" t="str">
            <v>P-56</v>
          </cell>
          <cell r="G317">
            <v>221015</v>
          </cell>
        </row>
        <row r="318">
          <cell r="A318">
            <v>221021</v>
          </cell>
          <cell r="B318" t="str">
            <v>く体コンクリート</v>
          </cell>
          <cell r="C318" t="str">
            <v>18N/m㎡･ポンプ打設･小型構造物</v>
          </cell>
          <cell r="D318" t="str">
            <v>m3</v>
          </cell>
          <cell r="E318">
            <v>15500</v>
          </cell>
          <cell r="F318" t="str">
            <v>P-56</v>
          </cell>
          <cell r="G318">
            <v>221021</v>
          </cell>
        </row>
        <row r="319">
          <cell r="A319">
            <v>221023</v>
          </cell>
          <cell r="B319" t="str">
            <v>く体コンクリート</v>
          </cell>
          <cell r="C319" t="str">
            <v>18N/m㎡･シュート打設･小型構造物</v>
          </cell>
          <cell r="D319" t="str">
            <v>m3</v>
          </cell>
          <cell r="E319">
            <v>18100</v>
          </cell>
          <cell r="F319" t="str">
            <v>P-56</v>
          </cell>
          <cell r="G319">
            <v>221023</v>
          </cell>
        </row>
        <row r="320">
          <cell r="A320">
            <v>221025</v>
          </cell>
          <cell r="B320" t="str">
            <v>く体コンクリート</v>
          </cell>
          <cell r="C320" t="str">
            <v>18N/m㎡･人力打設･小型構造物</v>
          </cell>
          <cell r="D320" t="str">
            <v>m3</v>
          </cell>
          <cell r="E320">
            <v>21100</v>
          </cell>
          <cell r="F320" t="str">
            <v>P-56</v>
          </cell>
          <cell r="G320">
            <v>221025</v>
          </cell>
        </row>
        <row r="321">
          <cell r="A321">
            <v>221031</v>
          </cell>
          <cell r="B321" t="str">
            <v>く体コンクリート</v>
          </cell>
          <cell r="C321" t="str">
            <v>21N/m㎡･　ポンプ打設･小型構造物</v>
          </cell>
          <cell r="D321" t="str">
            <v>m3</v>
          </cell>
          <cell r="E321">
            <v>15900</v>
          </cell>
          <cell r="F321" t="str">
            <v>P-56</v>
          </cell>
          <cell r="G321">
            <v>221031</v>
          </cell>
        </row>
        <row r="322">
          <cell r="A322">
            <v>221033</v>
          </cell>
          <cell r="B322" t="str">
            <v>く体コンクリート</v>
          </cell>
          <cell r="C322" t="str">
            <v>21N/m㎡･　シュート打設･小型構造物</v>
          </cell>
          <cell r="D322" t="str">
            <v>m3</v>
          </cell>
          <cell r="E322">
            <v>18500</v>
          </cell>
          <cell r="F322" t="str">
            <v>P-56</v>
          </cell>
          <cell r="G322">
            <v>221033</v>
          </cell>
        </row>
        <row r="323">
          <cell r="A323">
            <v>221035</v>
          </cell>
          <cell r="B323" t="str">
            <v>く体コンクリート</v>
          </cell>
          <cell r="C323" t="str">
            <v>21N/m㎡･人力打設･小型構造物</v>
          </cell>
          <cell r="D323" t="str">
            <v>m3</v>
          </cell>
          <cell r="E323">
            <v>21500</v>
          </cell>
          <cell r="F323" t="str">
            <v>P-56</v>
          </cell>
          <cell r="G323">
            <v>221035</v>
          </cell>
        </row>
        <row r="324">
          <cell r="A324">
            <v>221041</v>
          </cell>
          <cell r="B324" t="str">
            <v>く体コンクリート</v>
          </cell>
          <cell r="C324" t="str">
            <v>ポンプ打設･1日50ｍ3未満・(手間のみ)</v>
          </cell>
          <cell r="D324" t="str">
            <v>m3</v>
          </cell>
          <cell r="E324">
            <v>4320</v>
          </cell>
          <cell r="F324" t="str">
            <v>P-56</v>
          </cell>
          <cell r="G324">
            <v>221041</v>
          </cell>
        </row>
        <row r="325">
          <cell r="A325">
            <v>221042</v>
          </cell>
          <cell r="B325" t="str">
            <v>く体コンクリート</v>
          </cell>
          <cell r="C325" t="str">
            <v>ポンプ打設･1日50～100ｍ3未満・(手間のみ)</v>
          </cell>
          <cell r="D325" t="str">
            <v>m3</v>
          </cell>
          <cell r="E325">
            <v>3630</v>
          </cell>
          <cell r="F325" t="str">
            <v>P-56</v>
          </cell>
          <cell r="G325">
            <v>221042</v>
          </cell>
        </row>
        <row r="326">
          <cell r="A326">
            <v>221043</v>
          </cell>
          <cell r="B326" t="str">
            <v>く体コンクリート</v>
          </cell>
          <cell r="C326" t="str">
            <v>ポンプ打設･1日100～170ｍ3未満・(手間のみ)</v>
          </cell>
          <cell r="D326" t="str">
            <v>m3</v>
          </cell>
          <cell r="E326">
            <v>2700</v>
          </cell>
          <cell r="F326" t="str">
            <v>P-56</v>
          </cell>
          <cell r="G326">
            <v>221043</v>
          </cell>
        </row>
        <row r="327">
          <cell r="A327">
            <v>221044</v>
          </cell>
          <cell r="B327" t="str">
            <v>く体コンクリート</v>
          </cell>
          <cell r="C327" t="str">
            <v>ポンプ打設･1日170ｍ3以上(手間のみ)</v>
          </cell>
          <cell r="D327" t="str">
            <v>m3</v>
          </cell>
          <cell r="E327">
            <v>2470</v>
          </cell>
          <cell r="F327" t="str">
            <v>P-56</v>
          </cell>
          <cell r="G327">
            <v>221044</v>
          </cell>
        </row>
        <row r="328">
          <cell r="A328">
            <v>221061</v>
          </cell>
          <cell r="B328" t="str">
            <v>く体コンクリート</v>
          </cell>
          <cell r="C328" t="str">
            <v>18N/m㎡･ポンプ打設・1日50ｍ3未満</v>
          </cell>
          <cell r="D328" t="str">
            <v>m3</v>
          </cell>
          <cell r="E328">
            <v>15500</v>
          </cell>
          <cell r="F328" t="str">
            <v>P-56</v>
          </cell>
          <cell r="G328">
            <v>221061</v>
          </cell>
        </row>
        <row r="329">
          <cell r="A329">
            <v>221062</v>
          </cell>
          <cell r="B329" t="str">
            <v>く体コンクリート</v>
          </cell>
          <cell r="C329" t="str">
            <v>18N/m㎡･ポンプ打設・1日50～100ｍ3</v>
          </cell>
          <cell r="D329" t="str">
            <v>m3</v>
          </cell>
          <cell r="E329">
            <v>14800</v>
          </cell>
          <cell r="F329" t="str">
            <v>P-56</v>
          </cell>
          <cell r="G329">
            <v>221062</v>
          </cell>
        </row>
        <row r="330">
          <cell r="A330">
            <v>221063</v>
          </cell>
          <cell r="B330" t="str">
            <v>く体コンクリート</v>
          </cell>
          <cell r="C330" t="str">
            <v>18N/m㎡･ポンプ打設・1日100～170ｍ3</v>
          </cell>
          <cell r="D330" t="str">
            <v>m3</v>
          </cell>
          <cell r="E330">
            <v>13900</v>
          </cell>
          <cell r="F330" t="str">
            <v>P-56</v>
          </cell>
          <cell r="G330">
            <v>221063</v>
          </cell>
        </row>
        <row r="331">
          <cell r="A331">
            <v>221064</v>
          </cell>
          <cell r="B331" t="str">
            <v>く体コンクリート</v>
          </cell>
          <cell r="C331" t="str">
            <v>18N/m㎡･ポンプ打設・1日170ｍ3以上</v>
          </cell>
          <cell r="D331" t="str">
            <v>m3</v>
          </cell>
          <cell r="E331">
            <v>13600</v>
          </cell>
          <cell r="F331" t="str">
            <v>P-56</v>
          </cell>
          <cell r="G331">
            <v>221064</v>
          </cell>
        </row>
        <row r="332">
          <cell r="A332">
            <v>221071</v>
          </cell>
          <cell r="B332" t="str">
            <v>く体コンクリート</v>
          </cell>
          <cell r="C332" t="str">
            <v>21N/m㎡･ポンプ打設・1日50ｍ3未満</v>
          </cell>
          <cell r="D332" t="str">
            <v>m3</v>
          </cell>
          <cell r="E332">
            <v>15900</v>
          </cell>
          <cell r="F332" t="str">
            <v>P-56</v>
          </cell>
          <cell r="G332">
            <v>221071</v>
          </cell>
        </row>
        <row r="333">
          <cell r="A333">
            <v>221072</v>
          </cell>
          <cell r="B333" t="str">
            <v>く体コンクリート</v>
          </cell>
          <cell r="C333" t="str">
            <v>21N/m㎡･ポンプ打設・1日50～100ｍ3</v>
          </cell>
          <cell r="D333" t="str">
            <v>m3</v>
          </cell>
          <cell r="E333">
            <v>15200</v>
          </cell>
          <cell r="F333" t="str">
            <v>P-56</v>
          </cell>
          <cell r="G333">
            <v>221072</v>
          </cell>
        </row>
        <row r="334">
          <cell r="A334">
            <v>221073</v>
          </cell>
          <cell r="B334" t="str">
            <v>く体コンクリート</v>
          </cell>
          <cell r="C334" t="str">
            <v>21N/m㎡･ポンプ打設・1日100～170ｍ3</v>
          </cell>
          <cell r="D334" t="str">
            <v>m3</v>
          </cell>
          <cell r="E334">
            <v>14300</v>
          </cell>
          <cell r="F334" t="str">
            <v>P-56</v>
          </cell>
          <cell r="G334">
            <v>221073</v>
          </cell>
        </row>
        <row r="335">
          <cell r="A335">
            <v>221074</v>
          </cell>
          <cell r="B335" t="str">
            <v>く体コンクリート</v>
          </cell>
          <cell r="C335" t="str">
            <v>21N/m㎡･ポンプ打設・1日170ｍ3以上</v>
          </cell>
          <cell r="D335" t="str">
            <v>m3</v>
          </cell>
          <cell r="E335">
            <v>14000</v>
          </cell>
          <cell r="F335" t="str">
            <v>P-56</v>
          </cell>
          <cell r="G335">
            <v>221074</v>
          </cell>
        </row>
        <row r="336">
          <cell r="A336">
            <v>221101</v>
          </cell>
          <cell r="B336" t="str">
            <v>く体軽量コンクリート</v>
          </cell>
          <cell r="C336" t="str">
            <v>ポンプ打設･材工共</v>
          </cell>
          <cell r="D336" t="str">
            <v>m3</v>
          </cell>
          <cell r="E336">
            <v>25600</v>
          </cell>
          <cell r="F336" t="str">
            <v>P-56</v>
          </cell>
          <cell r="G336">
            <v>221101</v>
          </cell>
        </row>
        <row r="337">
          <cell r="A337">
            <v>221105</v>
          </cell>
          <cell r="B337" t="str">
            <v>く体軽量コンクリート</v>
          </cell>
          <cell r="C337" t="str">
            <v>人力打設･材工共</v>
          </cell>
          <cell r="D337" t="str">
            <v>m3</v>
          </cell>
          <cell r="E337">
            <v>31200</v>
          </cell>
          <cell r="F337" t="str">
            <v>P-56</v>
          </cell>
          <cell r="G337">
            <v>221105</v>
          </cell>
        </row>
        <row r="338">
          <cell r="A338">
            <v>221111</v>
          </cell>
          <cell r="B338" t="str">
            <v>軽量コンクリート</v>
          </cell>
          <cell r="C338" t="str">
            <v>厚さ4cm･人力打設･[防水層押さえにも適用]</v>
          </cell>
          <cell r="D338" t="str">
            <v>㎡</v>
          </cell>
          <cell r="E338">
            <v>1120</v>
          </cell>
          <cell r="F338" t="str">
            <v>P-56</v>
          </cell>
          <cell r="G338">
            <v>221111</v>
          </cell>
        </row>
        <row r="339">
          <cell r="A339">
            <v>221113</v>
          </cell>
          <cell r="B339" t="str">
            <v>軽量コンクリート</v>
          </cell>
          <cell r="C339" t="str">
            <v>厚さ5cm･人力打設･[防水層押さえにも適用]</v>
          </cell>
          <cell r="D339" t="str">
            <v>㎡</v>
          </cell>
          <cell r="E339">
            <v>1410</v>
          </cell>
          <cell r="F339" t="str">
            <v>P-56</v>
          </cell>
          <cell r="G339">
            <v>221113</v>
          </cell>
        </row>
        <row r="340">
          <cell r="A340">
            <v>221115</v>
          </cell>
          <cell r="B340" t="str">
            <v>軽量コンクリート</v>
          </cell>
          <cell r="C340" t="str">
            <v>厚さ6cm･人力打設･[防水層押さえにも適用]</v>
          </cell>
          <cell r="D340" t="str">
            <v>㎡</v>
          </cell>
          <cell r="E340">
            <v>1690</v>
          </cell>
          <cell r="F340" t="str">
            <v>P-56</v>
          </cell>
          <cell r="G340">
            <v>221115</v>
          </cell>
        </row>
        <row r="341">
          <cell r="A341">
            <v>221117</v>
          </cell>
          <cell r="B341" t="str">
            <v>軽量コンクリート</v>
          </cell>
          <cell r="C341" t="str">
            <v>厚さ7cm･人力打設･[防水層押さえにも適用]</v>
          </cell>
          <cell r="D341" t="str">
            <v>㎡</v>
          </cell>
          <cell r="E341">
            <v>1970</v>
          </cell>
          <cell r="F341" t="str">
            <v>P-56</v>
          </cell>
          <cell r="G341">
            <v>221117</v>
          </cell>
        </row>
        <row r="342">
          <cell r="A342">
            <v>221201</v>
          </cell>
          <cell r="B342" t="str">
            <v>コンクリート(現場練)</v>
          </cell>
          <cell r="C342" t="str">
            <v>1:2:4</v>
          </cell>
          <cell r="D342" t="str">
            <v>m3</v>
          </cell>
          <cell r="E342">
            <v>23800</v>
          </cell>
          <cell r="F342" t="str">
            <v>P-56</v>
          </cell>
          <cell r="G342">
            <v>221201</v>
          </cell>
        </row>
        <row r="343">
          <cell r="A343">
            <v>222001</v>
          </cell>
          <cell r="B343" t="str">
            <v>型枠</v>
          </cell>
          <cell r="C343" t="str">
            <v>非木造布基礎・地中梁</v>
          </cell>
          <cell r="D343" t="str">
            <v>㎡</v>
          </cell>
          <cell r="E343">
            <v>3910</v>
          </cell>
          <cell r="F343" t="str">
            <v>P-57</v>
          </cell>
          <cell r="G343">
            <v>222001</v>
          </cell>
        </row>
        <row r="344">
          <cell r="A344">
            <v>222011</v>
          </cell>
          <cell r="B344" t="str">
            <v>型枠</v>
          </cell>
          <cell r="C344" t="str">
            <v>非木造独立基礎</v>
          </cell>
          <cell r="D344" t="str">
            <v>㎡</v>
          </cell>
          <cell r="E344">
            <v>4370</v>
          </cell>
          <cell r="F344" t="str">
            <v>P-57</v>
          </cell>
          <cell r="G344">
            <v>222011</v>
          </cell>
        </row>
        <row r="345">
          <cell r="A345">
            <v>222021</v>
          </cell>
          <cell r="B345" t="str">
            <v>型枠</v>
          </cell>
          <cell r="C345" t="str">
            <v>く体・一般ラーメン構造・階高3ｍ～3.8ｍ程度</v>
          </cell>
          <cell r="D345" t="str">
            <v>㎡</v>
          </cell>
          <cell r="E345">
            <v>4610</v>
          </cell>
          <cell r="F345" t="str">
            <v>P-57</v>
          </cell>
          <cell r="G345">
            <v>222021</v>
          </cell>
        </row>
        <row r="346">
          <cell r="A346">
            <v>222025</v>
          </cell>
          <cell r="B346" t="str">
            <v>型枠</v>
          </cell>
          <cell r="C346" t="str">
            <v>く体・一般ラーメン構造打放し・階高3ｍ～3.8ｍ程度</v>
          </cell>
          <cell r="D346" t="str">
            <v>㎡</v>
          </cell>
          <cell r="E346">
            <v>5960</v>
          </cell>
          <cell r="F346" t="str">
            <v>P-57</v>
          </cell>
          <cell r="G346">
            <v>222025</v>
          </cell>
        </row>
        <row r="347">
          <cell r="A347">
            <v>222031</v>
          </cell>
          <cell r="B347" t="str">
            <v>型枠</v>
          </cell>
          <cell r="C347" t="str">
            <v>く体・壁構造・中層程度</v>
          </cell>
          <cell r="D347" t="str">
            <v>㎡</v>
          </cell>
          <cell r="E347">
            <v>4340</v>
          </cell>
          <cell r="F347" t="str">
            <v>P-57</v>
          </cell>
          <cell r="G347">
            <v>222031</v>
          </cell>
        </row>
        <row r="348">
          <cell r="A348">
            <v>222035</v>
          </cell>
          <cell r="B348" t="str">
            <v>型枠</v>
          </cell>
          <cell r="C348" t="str">
            <v>く体・壁構造・打放し・中層程度</v>
          </cell>
          <cell r="D348" t="str">
            <v>㎡</v>
          </cell>
          <cell r="E348">
            <v>5720</v>
          </cell>
          <cell r="F348" t="str">
            <v>P-57</v>
          </cell>
          <cell r="G348">
            <v>222035</v>
          </cell>
        </row>
        <row r="349">
          <cell r="A349">
            <v>222041</v>
          </cell>
          <cell r="B349" t="str">
            <v>型枠</v>
          </cell>
          <cell r="C349" t="str">
            <v>ブロック造がりょう</v>
          </cell>
          <cell r="D349" t="str">
            <v>㎡</v>
          </cell>
          <cell r="E349">
            <v>4850</v>
          </cell>
          <cell r="F349" t="str">
            <v>P-57</v>
          </cell>
          <cell r="G349">
            <v>222041</v>
          </cell>
        </row>
        <row r="350">
          <cell r="A350">
            <v>222051</v>
          </cell>
          <cell r="B350" t="str">
            <v>型枠</v>
          </cell>
          <cell r="C350" t="str">
            <v>木造建物・工作物簡易型枠</v>
          </cell>
          <cell r="D350" t="str">
            <v>㎡</v>
          </cell>
          <cell r="E350">
            <v>2830</v>
          </cell>
          <cell r="F350" t="str">
            <v>P-57</v>
          </cell>
          <cell r="G350">
            <v>222051</v>
          </cell>
        </row>
        <row r="351">
          <cell r="A351">
            <v>223001</v>
          </cell>
          <cell r="B351" t="str">
            <v>鉄筋・加工組立手間</v>
          </cell>
          <cell r="C351" t="str">
            <v>ラーメン構造・継手重ね</v>
          </cell>
          <cell r="D351" t="str">
            <v>t</v>
          </cell>
          <cell r="E351">
            <v>53300</v>
          </cell>
          <cell r="F351" t="str">
            <v>P-58</v>
          </cell>
          <cell r="G351">
            <v>223001</v>
          </cell>
        </row>
        <row r="352">
          <cell r="A352">
            <v>223005</v>
          </cell>
          <cell r="B352" t="str">
            <v>鉄筋・加工組立手間</v>
          </cell>
          <cell r="C352" t="str">
            <v>壁式構造・継手重ね</v>
          </cell>
          <cell r="D352" t="str">
            <v>t</v>
          </cell>
          <cell r="E352">
            <v>62000</v>
          </cell>
          <cell r="F352" t="str">
            <v>P-58</v>
          </cell>
          <cell r="G352">
            <v>223005</v>
          </cell>
        </row>
        <row r="353">
          <cell r="A353">
            <v>223007</v>
          </cell>
          <cell r="B353" t="str">
            <v>鉄筋・加工組立手間</v>
          </cell>
          <cell r="C353" t="str">
            <v>S造・木造基礎・継手重ね</v>
          </cell>
          <cell r="D353" t="str">
            <v>t</v>
          </cell>
          <cell r="E353">
            <v>42900</v>
          </cell>
          <cell r="F353" t="str">
            <v>P-58</v>
          </cell>
          <cell r="G353">
            <v>223007</v>
          </cell>
        </row>
        <row r="354">
          <cell r="A354">
            <v>223101</v>
          </cell>
          <cell r="B354" t="str">
            <v>鉄筋・加工組立</v>
          </cell>
          <cell r="C354" t="str">
            <v>ラーメン構造・5ｔ未満・材工共</v>
          </cell>
          <cell r="D354" t="str">
            <v>t</v>
          </cell>
          <cell r="E354">
            <v>94000</v>
          </cell>
          <cell r="F354" t="str">
            <v>P-58</v>
          </cell>
          <cell r="G354">
            <v>223101</v>
          </cell>
        </row>
        <row r="355">
          <cell r="A355">
            <v>223111</v>
          </cell>
          <cell r="B355" t="str">
            <v>鉄筋・加工組立</v>
          </cell>
          <cell r="C355" t="str">
            <v>ラーメン構造・5ｔ以上～50ｔ未満・材工共</v>
          </cell>
          <cell r="D355" t="str">
            <v>t</v>
          </cell>
          <cell r="E355">
            <v>92000</v>
          </cell>
          <cell r="F355" t="str">
            <v>P-58</v>
          </cell>
          <cell r="G355">
            <v>223111</v>
          </cell>
        </row>
        <row r="356">
          <cell r="A356">
            <v>223121</v>
          </cell>
          <cell r="B356" t="str">
            <v>鉄筋・加工組立</v>
          </cell>
          <cell r="C356" t="str">
            <v>ラーメン構造・50ｔ以上・材工共</v>
          </cell>
          <cell r="D356" t="str">
            <v>t</v>
          </cell>
          <cell r="E356">
            <v>92000</v>
          </cell>
          <cell r="F356" t="str">
            <v>P-58</v>
          </cell>
          <cell r="G356">
            <v>223121</v>
          </cell>
        </row>
        <row r="357">
          <cell r="A357">
            <v>223131</v>
          </cell>
          <cell r="B357" t="str">
            <v>鉄筋・加工組立</v>
          </cell>
          <cell r="C357" t="str">
            <v>壁式構造・5ｔ未満・材工共</v>
          </cell>
          <cell r="D357" t="str">
            <v>t</v>
          </cell>
          <cell r="E357">
            <v>103100</v>
          </cell>
          <cell r="F357" t="str">
            <v>P-58</v>
          </cell>
          <cell r="G357">
            <v>223131</v>
          </cell>
        </row>
        <row r="358">
          <cell r="A358">
            <v>223141</v>
          </cell>
          <cell r="B358" t="str">
            <v>鉄筋・加工組立</v>
          </cell>
          <cell r="C358" t="str">
            <v>壁式構造・5ｔ以上～50ｔ未満・材工共</v>
          </cell>
          <cell r="D358" t="str">
            <v>t</v>
          </cell>
          <cell r="E358">
            <v>101100</v>
          </cell>
          <cell r="F358" t="str">
            <v>P-58</v>
          </cell>
          <cell r="G358">
            <v>223141</v>
          </cell>
        </row>
        <row r="359">
          <cell r="A359">
            <v>223151</v>
          </cell>
          <cell r="B359" t="str">
            <v>鉄筋・加工組立</v>
          </cell>
          <cell r="C359" t="str">
            <v>壁式構造・50ｔ以上・材工共</v>
          </cell>
          <cell r="D359" t="str">
            <v>t</v>
          </cell>
          <cell r="E359">
            <v>101100</v>
          </cell>
          <cell r="F359" t="str">
            <v>P-58</v>
          </cell>
          <cell r="G359">
            <v>223151</v>
          </cell>
        </row>
        <row r="360">
          <cell r="A360">
            <v>223161</v>
          </cell>
          <cell r="B360" t="str">
            <v>鉄筋・加工組立</v>
          </cell>
          <cell r="C360" t="str">
            <v>簡易・5ｔ未満</v>
          </cell>
          <cell r="D360" t="str">
            <v>kg</v>
          </cell>
          <cell r="E360">
            <v>83</v>
          </cell>
          <cell r="F360" t="str">
            <v>P-58</v>
          </cell>
          <cell r="G360">
            <v>223161</v>
          </cell>
        </row>
        <row r="361">
          <cell r="A361">
            <v>223171</v>
          </cell>
          <cell r="B361" t="str">
            <v>鉄筋・加工組立</v>
          </cell>
          <cell r="C361" t="str">
            <v>S造・木造基礎・5t未満・材工共</v>
          </cell>
          <cell r="D361" t="str">
            <v>t</v>
          </cell>
          <cell r="E361">
            <v>84400</v>
          </cell>
          <cell r="F361" t="str">
            <v>P-58</v>
          </cell>
          <cell r="G361">
            <v>223171</v>
          </cell>
        </row>
        <row r="362">
          <cell r="A362">
            <v>223175</v>
          </cell>
          <cell r="B362" t="str">
            <v>鉄筋・加工組立</v>
          </cell>
          <cell r="C362" t="str">
            <v>S造基礎・5t以上～50ｔ未満・材工共</v>
          </cell>
          <cell r="D362" t="str">
            <v>t</v>
          </cell>
          <cell r="E362">
            <v>82000</v>
          </cell>
          <cell r="F362" t="str">
            <v>P-58</v>
          </cell>
          <cell r="G362">
            <v>223175</v>
          </cell>
        </row>
        <row r="363">
          <cell r="A363">
            <v>223201</v>
          </cell>
          <cell r="B363" t="str">
            <v>溶接金網敷き</v>
          </cell>
          <cell r="C363" t="str">
            <v>3.2×100×100 スペーサー共</v>
          </cell>
          <cell r="D363" t="str">
            <v>㎡</v>
          </cell>
          <cell r="E363">
            <v>610</v>
          </cell>
          <cell r="F363" t="str">
            <v>P-58</v>
          </cell>
          <cell r="G363">
            <v>223201</v>
          </cell>
        </row>
        <row r="364">
          <cell r="A364">
            <v>223202</v>
          </cell>
          <cell r="B364" t="str">
            <v>溶接金網敷き</v>
          </cell>
          <cell r="C364" t="str">
            <v>5.0×100×100 スペーサー共</v>
          </cell>
          <cell r="D364" t="str">
            <v>㎡</v>
          </cell>
          <cell r="E364">
            <v>780</v>
          </cell>
          <cell r="F364" t="str">
            <v>P-58</v>
          </cell>
          <cell r="G364">
            <v>223202</v>
          </cell>
        </row>
        <row r="365">
          <cell r="A365">
            <v>223203</v>
          </cell>
          <cell r="B365" t="str">
            <v>溶接金網敷き</v>
          </cell>
          <cell r="C365" t="str">
            <v>6.0×100×100 スペーサー共</v>
          </cell>
          <cell r="D365" t="str">
            <v>㎡</v>
          </cell>
          <cell r="E365">
            <v>870</v>
          </cell>
          <cell r="F365" t="str">
            <v>P-58</v>
          </cell>
          <cell r="G365">
            <v>223203</v>
          </cell>
        </row>
        <row r="366">
          <cell r="A366">
            <v>225001</v>
          </cell>
          <cell r="B366" t="str">
            <v>鋼材費・[材料費のみ]</v>
          </cell>
          <cell r="C366" t="str">
            <v>肉厚9mm以上・(ビルドH主体)・10ｔ未満</v>
          </cell>
          <cell r="D366" t="str">
            <v>t</v>
          </cell>
          <cell r="E366">
            <v>63100</v>
          </cell>
          <cell r="F366" t="str">
            <v>P-59</v>
          </cell>
          <cell r="G366">
            <v>225001</v>
          </cell>
        </row>
        <row r="367">
          <cell r="A367">
            <v>225005</v>
          </cell>
          <cell r="B367" t="str">
            <v>鋼材費・[材料費のみ]</v>
          </cell>
          <cell r="C367" t="str">
            <v>肉厚9mm以上・(ビルドH主体)・10ｔ以上50ｔ未満</v>
          </cell>
          <cell r="D367" t="str">
            <v>t</v>
          </cell>
          <cell r="E367">
            <v>61400</v>
          </cell>
          <cell r="F367" t="str">
            <v>P-59</v>
          </cell>
          <cell r="G367">
            <v>225005</v>
          </cell>
        </row>
        <row r="368">
          <cell r="A368">
            <v>225007</v>
          </cell>
          <cell r="B368" t="str">
            <v>鋼材費・[材料費のみ]</v>
          </cell>
          <cell r="C368" t="str">
            <v>肉厚9mm以上・(ビルドH主体)・50ｔ以上</v>
          </cell>
          <cell r="D368" t="str">
            <v>t</v>
          </cell>
          <cell r="E368">
            <v>61000</v>
          </cell>
          <cell r="F368" t="str">
            <v>P-59</v>
          </cell>
          <cell r="G368">
            <v>225007</v>
          </cell>
        </row>
        <row r="369">
          <cell r="A369">
            <v>225051</v>
          </cell>
          <cell r="B369" t="str">
            <v>鋼材費・[材料費のみ]</v>
          </cell>
          <cell r="C369" t="str">
            <v>肉厚9mm以上・(H形鋼主体)・10ｔ未満</v>
          </cell>
          <cell r="D369" t="str">
            <v>t</v>
          </cell>
          <cell r="E369">
            <v>54700</v>
          </cell>
          <cell r="F369" t="str">
            <v>P-59</v>
          </cell>
          <cell r="G369">
            <v>225051</v>
          </cell>
        </row>
        <row r="370">
          <cell r="A370">
            <v>225055</v>
          </cell>
          <cell r="B370" t="str">
            <v>鋼材費・[材料費のみ]</v>
          </cell>
          <cell r="C370" t="str">
            <v>肉厚9mm以上・(H形鋼主体)・10ｔ以上50ｔ未満</v>
          </cell>
          <cell r="D370" t="str">
            <v>t</v>
          </cell>
          <cell r="E370">
            <v>52300</v>
          </cell>
          <cell r="F370" t="str">
            <v>P-59</v>
          </cell>
          <cell r="G370">
            <v>225055</v>
          </cell>
        </row>
        <row r="371">
          <cell r="A371">
            <v>225057</v>
          </cell>
          <cell r="B371" t="str">
            <v>鋼材費・[材料費のみ]</v>
          </cell>
          <cell r="C371" t="str">
            <v>肉厚9mm以上・(H形鋼主体)・50ｔ以上</v>
          </cell>
          <cell r="D371" t="str">
            <v>t</v>
          </cell>
          <cell r="E371">
            <v>51800</v>
          </cell>
          <cell r="F371" t="str">
            <v>P-59</v>
          </cell>
          <cell r="G371">
            <v>225057</v>
          </cell>
        </row>
        <row r="372">
          <cell r="A372">
            <v>225101</v>
          </cell>
          <cell r="B372" t="str">
            <v>鋼材費・[材料費のみ]</v>
          </cell>
          <cell r="C372" t="str">
            <v>肉厚4mm以上・9mm未満・10ｔ未満</v>
          </cell>
          <cell r="D372" t="str">
            <v>t</v>
          </cell>
          <cell r="E372">
            <v>51600</v>
          </cell>
          <cell r="F372" t="str">
            <v>P-59</v>
          </cell>
          <cell r="G372">
            <v>225101</v>
          </cell>
        </row>
        <row r="373">
          <cell r="A373">
            <v>225105</v>
          </cell>
          <cell r="B373" t="str">
            <v>鋼材費・[材料費のみ]</v>
          </cell>
          <cell r="C373" t="str">
            <v>肉厚4mm以上・9mm未満・10ｔ以上50ｔ未満</v>
          </cell>
          <cell r="D373" t="str">
            <v>t</v>
          </cell>
          <cell r="E373">
            <v>48700</v>
          </cell>
          <cell r="F373" t="str">
            <v>P-59</v>
          </cell>
          <cell r="G373">
            <v>225105</v>
          </cell>
        </row>
        <row r="374">
          <cell r="A374">
            <v>225107</v>
          </cell>
          <cell r="B374" t="str">
            <v>鋼材費・[材料費のみ]</v>
          </cell>
          <cell r="C374" t="str">
            <v>肉厚4mm以上・9mm未満・50ｔ以上</v>
          </cell>
          <cell r="D374" t="str">
            <v>t</v>
          </cell>
          <cell r="E374">
            <v>48400</v>
          </cell>
          <cell r="F374" t="str">
            <v>P-59</v>
          </cell>
          <cell r="G374">
            <v>225107</v>
          </cell>
        </row>
        <row r="375">
          <cell r="A375">
            <v>225151</v>
          </cell>
          <cell r="B375" t="str">
            <v>鋼材費・[材料費のみ]</v>
          </cell>
          <cell r="C375" t="str">
            <v>肉厚4mm未満(軽量鉄骨)・10ｔ未満</v>
          </cell>
          <cell r="D375" t="str">
            <v>t</v>
          </cell>
          <cell r="E375">
            <v>58000</v>
          </cell>
          <cell r="F375" t="str">
            <v>P-59</v>
          </cell>
          <cell r="G375">
            <v>225151</v>
          </cell>
        </row>
        <row r="376">
          <cell r="A376">
            <v>225155</v>
          </cell>
          <cell r="B376" t="str">
            <v>鋼材費・[材料費のみ]</v>
          </cell>
          <cell r="C376" t="str">
            <v>肉厚4mm未満(軽量鉄骨)・10ｔ以上50ｔ未満</v>
          </cell>
          <cell r="D376" t="str">
            <v>t</v>
          </cell>
          <cell r="E376">
            <v>55500</v>
          </cell>
          <cell r="F376" t="str">
            <v>P-59</v>
          </cell>
          <cell r="G376">
            <v>225155</v>
          </cell>
        </row>
        <row r="377">
          <cell r="A377">
            <v>225157</v>
          </cell>
          <cell r="B377" t="str">
            <v>鋼材費・[材料費のみ]</v>
          </cell>
          <cell r="C377" t="str">
            <v>肉厚4mm未満(軽量鉄骨)・50ｔ以上</v>
          </cell>
          <cell r="D377" t="str">
            <v>t</v>
          </cell>
          <cell r="E377">
            <v>54900</v>
          </cell>
          <cell r="F377" t="str">
            <v>P-59</v>
          </cell>
          <cell r="G377">
            <v>225157</v>
          </cell>
        </row>
        <row r="378">
          <cell r="A378">
            <v>225401</v>
          </cell>
          <cell r="B378" t="str">
            <v>工場加工・組立</v>
          </cell>
          <cell r="C378" t="str">
            <v>肉厚9mm以上・(ビルドH主体)・10ｔ未満</v>
          </cell>
          <cell r="D378" t="str">
            <v>t</v>
          </cell>
          <cell r="E378">
            <v>271000</v>
          </cell>
          <cell r="F378" t="str">
            <v>P-59</v>
          </cell>
          <cell r="G378">
            <v>225401</v>
          </cell>
        </row>
        <row r="379">
          <cell r="A379">
            <v>225405</v>
          </cell>
          <cell r="B379" t="str">
            <v>工場加工・組立</v>
          </cell>
          <cell r="C379" t="str">
            <v>肉厚9mm以上・(ビルドH主体)・10ｔ以上50ｔ未満</v>
          </cell>
          <cell r="D379" t="str">
            <v>t</v>
          </cell>
          <cell r="E379">
            <v>262300</v>
          </cell>
          <cell r="F379" t="str">
            <v>P-59</v>
          </cell>
          <cell r="G379">
            <v>225405</v>
          </cell>
        </row>
        <row r="380">
          <cell r="A380">
            <v>225407</v>
          </cell>
          <cell r="B380" t="str">
            <v>工場加工・組立</v>
          </cell>
          <cell r="C380" t="str">
            <v>肉厚9mm以上・(ビルドH主体)・50ｔ以上</v>
          </cell>
          <cell r="D380" t="str">
            <v>t</v>
          </cell>
          <cell r="E380">
            <v>246600</v>
          </cell>
          <cell r="F380" t="str">
            <v>P-59</v>
          </cell>
          <cell r="G380">
            <v>225407</v>
          </cell>
        </row>
        <row r="381">
          <cell r="A381">
            <v>225411</v>
          </cell>
          <cell r="B381" t="str">
            <v>工場加工・組立</v>
          </cell>
          <cell r="C381" t="str">
            <v>肉厚9mm以上・(H形鋼主体)・10ｔ未満</v>
          </cell>
          <cell r="D381" t="str">
            <v>t</v>
          </cell>
          <cell r="E381">
            <v>157000</v>
          </cell>
          <cell r="F381" t="str">
            <v>P-59</v>
          </cell>
          <cell r="G381">
            <v>225411</v>
          </cell>
        </row>
        <row r="382">
          <cell r="A382">
            <v>225415</v>
          </cell>
          <cell r="B382" t="str">
            <v>工場加工・組立</v>
          </cell>
          <cell r="C382" t="str">
            <v>肉厚9mm以上・(H形鋼主体)・10ｔ以上50ｔ未満</v>
          </cell>
          <cell r="D382" t="str">
            <v>t</v>
          </cell>
          <cell r="E382">
            <v>153300</v>
          </cell>
          <cell r="F382" t="str">
            <v>P-59</v>
          </cell>
          <cell r="G382">
            <v>225415</v>
          </cell>
        </row>
        <row r="383">
          <cell r="A383">
            <v>225417</v>
          </cell>
          <cell r="B383" t="str">
            <v>工場加工・組立</v>
          </cell>
          <cell r="C383" t="str">
            <v>肉厚9mm以上・(H形鋼主体)・50ｔ以上</v>
          </cell>
          <cell r="D383" t="str">
            <v>t</v>
          </cell>
          <cell r="E383">
            <v>143300</v>
          </cell>
          <cell r="F383" t="str">
            <v>P-59</v>
          </cell>
          <cell r="G383">
            <v>225417</v>
          </cell>
        </row>
        <row r="384">
          <cell r="A384">
            <v>225421</v>
          </cell>
          <cell r="B384" t="str">
            <v>工場加工・組立</v>
          </cell>
          <cell r="C384" t="str">
            <v>肉厚4mm以上・9mm未満・10ｔ未満</v>
          </cell>
          <cell r="D384" t="str">
            <v>t</v>
          </cell>
          <cell r="E384">
            <v>163400</v>
          </cell>
          <cell r="F384" t="str">
            <v>P-59</v>
          </cell>
          <cell r="G384">
            <v>225421</v>
          </cell>
        </row>
        <row r="385">
          <cell r="A385">
            <v>225425</v>
          </cell>
          <cell r="B385" t="str">
            <v>工場加工・組立</v>
          </cell>
          <cell r="C385" t="str">
            <v>肉厚4mm以上・9mm未満・10ｔ以上50ｔ未満</v>
          </cell>
          <cell r="D385" t="str">
            <v>t</v>
          </cell>
          <cell r="E385">
            <v>159700</v>
          </cell>
          <cell r="F385" t="str">
            <v>P-59</v>
          </cell>
          <cell r="G385">
            <v>225425</v>
          </cell>
        </row>
        <row r="386">
          <cell r="A386">
            <v>225427</v>
          </cell>
          <cell r="B386" t="str">
            <v>工場加工・組立</v>
          </cell>
          <cell r="C386" t="str">
            <v>肉厚4mm以上・9mm未満・50ｔ以上</v>
          </cell>
          <cell r="D386" t="str">
            <v>t</v>
          </cell>
          <cell r="E386">
            <v>148900</v>
          </cell>
          <cell r="F386" t="str">
            <v>P-59</v>
          </cell>
          <cell r="G386">
            <v>225427</v>
          </cell>
        </row>
        <row r="387">
          <cell r="A387">
            <v>225451</v>
          </cell>
          <cell r="B387" t="str">
            <v>工場加工・組立</v>
          </cell>
          <cell r="C387" t="str">
            <v>肉厚4mm未満(軽量鉄骨)・10ｔ未満</v>
          </cell>
          <cell r="D387" t="str">
            <v>t</v>
          </cell>
          <cell r="E387">
            <v>202600</v>
          </cell>
          <cell r="F387" t="str">
            <v>P-59</v>
          </cell>
          <cell r="G387">
            <v>225451</v>
          </cell>
        </row>
        <row r="388">
          <cell r="A388">
            <v>225455</v>
          </cell>
          <cell r="B388" t="str">
            <v>工場加工・組立</v>
          </cell>
          <cell r="C388" t="str">
            <v>肉厚4mm未満(軽量鉄骨)・10ｔ以上50ｔ未満</v>
          </cell>
          <cell r="D388" t="str">
            <v>t</v>
          </cell>
          <cell r="E388">
            <v>197600</v>
          </cell>
          <cell r="F388" t="str">
            <v>P-59</v>
          </cell>
          <cell r="G388">
            <v>225455</v>
          </cell>
        </row>
        <row r="389">
          <cell r="A389">
            <v>225457</v>
          </cell>
          <cell r="B389" t="str">
            <v>工場加工・組立</v>
          </cell>
          <cell r="C389" t="str">
            <v>肉厚4mm未満(軽量鉄骨)・50ｔ以上</v>
          </cell>
          <cell r="D389" t="str">
            <v>t</v>
          </cell>
          <cell r="E389">
            <v>185700</v>
          </cell>
          <cell r="F389" t="str">
            <v>P-59</v>
          </cell>
          <cell r="G389">
            <v>225457</v>
          </cell>
        </row>
        <row r="390">
          <cell r="A390">
            <v>225501</v>
          </cell>
          <cell r="B390" t="str">
            <v>現場建方</v>
          </cell>
          <cell r="C390" t="str">
            <v>肉厚9mm以上・(ビルドH主体)・10ｔ未満</v>
          </cell>
          <cell r="D390" t="str">
            <v>t</v>
          </cell>
          <cell r="E390">
            <v>39800</v>
          </cell>
          <cell r="F390" t="str">
            <v>P-59</v>
          </cell>
          <cell r="G390">
            <v>225501</v>
          </cell>
        </row>
        <row r="391">
          <cell r="A391">
            <v>225505</v>
          </cell>
          <cell r="B391" t="str">
            <v>現場建方</v>
          </cell>
          <cell r="C391" t="str">
            <v>肉厚9mm以上・(ビルドH主体)・10ｔ以上50ｔ未満</v>
          </cell>
          <cell r="D391" t="str">
            <v>t</v>
          </cell>
          <cell r="E391">
            <v>38900</v>
          </cell>
          <cell r="F391" t="str">
            <v>P-59</v>
          </cell>
          <cell r="G391">
            <v>225505</v>
          </cell>
        </row>
        <row r="392">
          <cell r="A392">
            <v>225507</v>
          </cell>
          <cell r="B392" t="str">
            <v>現場建方</v>
          </cell>
          <cell r="C392" t="str">
            <v>肉厚9mm以上・(ビルドH主体)・50ｔ以上</v>
          </cell>
          <cell r="D392" t="str">
            <v>t</v>
          </cell>
          <cell r="E392">
            <v>37300</v>
          </cell>
          <cell r="F392" t="str">
            <v>P-59</v>
          </cell>
          <cell r="G392">
            <v>225507</v>
          </cell>
        </row>
        <row r="393">
          <cell r="A393">
            <v>225511</v>
          </cell>
          <cell r="B393" t="str">
            <v>現場建方</v>
          </cell>
          <cell r="C393" t="str">
            <v>肉厚9mm以上・(H形鋼主体)・10ｔ未満</v>
          </cell>
          <cell r="D393" t="str">
            <v>t</v>
          </cell>
          <cell r="E393">
            <v>39800</v>
          </cell>
          <cell r="F393" t="str">
            <v>P-59</v>
          </cell>
          <cell r="G393">
            <v>225511</v>
          </cell>
        </row>
        <row r="394">
          <cell r="A394">
            <v>225515</v>
          </cell>
          <cell r="B394" t="str">
            <v>現場建方</v>
          </cell>
          <cell r="C394" t="str">
            <v>肉厚9mm以上・(H形鋼主体)・10ｔ以上50ｔ未満</v>
          </cell>
          <cell r="D394" t="str">
            <v>t</v>
          </cell>
          <cell r="E394">
            <v>38900</v>
          </cell>
          <cell r="F394" t="str">
            <v>P-59</v>
          </cell>
          <cell r="G394">
            <v>225515</v>
          </cell>
        </row>
        <row r="395">
          <cell r="A395">
            <v>225517</v>
          </cell>
          <cell r="B395" t="str">
            <v>現場建方</v>
          </cell>
          <cell r="C395" t="str">
            <v>肉厚9mm以上・(H形鋼主体)・50ｔ以上</v>
          </cell>
          <cell r="D395" t="str">
            <v>t</v>
          </cell>
          <cell r="E395">
            <v>37300</v>
          </cell>
          <cell r="F395" t="str">
            <v>P-59</v>
          </cell>
          <cell r="G395">
            <v>225517</v>
          </cell>
        </row>
        <row r="396">
          <cell r="A396">
            <v>225521</v>
          </cell>
          <cell r="B396" t="str">
            <v>現場建方</v>
          </cell>
          <cell r="C396" t="str">
            <v>肉厚4mm以上・9mm未満・10ｔ未満</v>
          </cell>
          <cell r="D396" t="str">
            <v>t</v>
          </cell>
          <cell r="E396">
            <v>41800</v>
          </cell>
          <cell r="F396" t="str">
            <v>P-59</v>
          </cell>
          <cell r="G396">
            <v>225521</v>
          </cell>
        </row>
        <row r="397">
          <cell r="A397">
            <v>225525</v>
          </cell>
          <cell r="B397" t="str">
            <v>現場建方</v>
          </cell>
          <cell r="C397" t="str">
            <v>肉厚4mm以上・9mm未満・10ｔ以上50ｔ未満</v>
          </cell>
          <cell r="D397" t="str">
            <v>t</v>
          </cell>
          <cell r="E397">
            <v>40500</v>
          </cell>
          <cell r="F397" t="str">
            <v>P-59</v>
          </cell>
          <cell r="G397">
            <v>225525</v>
          </cell>
        </row>
        <row r="398">
          <cell r="A398">
            <v>225527</v>
          </cell>
          <cell r="B398" t="str">
            <v>現場建方</v>
          </cell>
          <cell r="C398" t="str">
            <v>肉厚4mm以上・9mm未満・50ｔ以上</v>
          </cell>
          <cell r="D398" t="str">
            <v>t</v>
          </cell>
          <cell r="E398">
            <v>38900</v>
          </cell>
          <cell r="F398" t="str">
            <v>P-59</v>
          </cell>
          <cell r="G398">
            <v>225527</v>
          </cell>
        </row>
        <row r="399">
          <cell r="A399">
            <v>225551</v>
          </cell>
          <cell r="B399" t="str">
            <v>現場建方</v>
          </cell>
          <cell r="C399" t="str">
            <v>肉厚4mm未満(軽量鉄骨)・10ｔ未満</v>
          </cell>
          <cell r="D399" t="str">
            <v>t</v>
          </cell>
          <cell r="E399">
            <v>44900</v>
          </cell>
          <cell r="F399" t="str">
            <v>P-59</v>
          </cell>
          <cell r="G399">
            <v>225551</v>
          </cell>
        </row>
        <row r="400">
          <cell r="A400">
            <v>225555</v>
          </cell>
          <cell r="B400" t="str">
            <v>現場建方</v>
          </cell>
          <cell r="C400" t="str">
            <v>肉厚4mm未満(軽量鉄骨)・10ｔ以上50ｔ未満</v>
          </cell>
          <cell r="D400" t="str">
            <v>t</v>
          </cell>
          <cell r="E400">
            <v>43900</v>
          </cell>
          <cell r="F400" t="str">
            <v>P-59</v>
          </cell>
          <cell r="G400">
            <v>225555</v>
          </cell>
        </row>
        <row r="401">
          <cell r="A401">
            <v>225557</v>
          </cell>
          <cell r="B401" t="str">
            <v>現場建方</v>
          </cell>
          <cell r="C401" t="str">
            <v>肉厚4mm未満(軽量鉄骨)・50ｔ以上</v>
          </cell>
          <cell r="D401" t="str">
            <v>t</v>
          </cell>
          <cell r="E401">
            <v>42000</v>
          </cell>
          <cell r="F401" t="str">
            <v>P-59</v>
          </cell>
          <cell r="G401">
            <v>225557</v>
          </cell>
        </row>
        <row r="402">
          <cell r="A402">
            <v>225581</v>
          </cell>
          <cell r="B402" t="str">
            <v>鉄筋加工・組立・建方</v>
          </cell>
          <cell r="C402" t="str">
            <v>kg</v>
          </cell>
          <cell r="D402" t="str">
            <v>kg</v>
          </cell>
          <cell r="E402">
            <v>240</v>
          </cell>
          <cell r="F402" t="str">
            <v>P-59</v>
          </cell>
          <cell r="G402">
            <v>225581</v>
          </cell>
        </row>
        <row r="403">
          <cell r="A403">
            <v>225601</v>
          </cell>
          <cell r="B403" t="str">
            <v>ベースモルタル</v>
          </cell>
          <cell r="C403" t="str">
            <v>30cm角</v>
          </cell>
          <cell r="D403" t="str">
            <v>ヶ所</v>
          </cell>
          <cell r="E403">
            <v>2050</v>
          </cell>
          <cell r="F403" t="str">
            <v>P-59</v>
          </cell>
          <cell r="G403">
            <v>225601</v>
          </cell>
        </row>
        <row r="404">
          <cell r="A404">
            <v>225605</v>
          </cell>
          <cell r="B404" t="str">
            <v>ベースモルタル</v>
          </cell>
          <cell r="C404" t="str">
            <v>40cm角</v>
          </cell>
          <cell r="D404" t="str">
            <v>ヶ所</v>
          </cell>
          <cell r="E404">
            <v>2310</v>
          </cell>
          <cell r="F404" t="str">
            <v>P-59</v>
          </cell>
          <cell r="G404">
            <v>225605</v>
          </cell>
        </row>
        <row r="405">
          <cell r="A405">
            <v>225611</v>
          </cell>
          <cell r="B405" t="str">
            <v>ベースモルタル</v>
          </cell>
          <cell r="C405" t="str">
            <v>50cm角</v>
          </cell>
          <cell r="D405" t="str">
            <v>ヶ所</v>
          </cell>
          <cell r="E405">
            <v>2590</v>
          </cell>
          <cell r="F405" t="str">
            <v>P-59</v>
          </cell>
          <cell r="G405">
            <v>225611</v>
          </cell>
        </row>
        <row r="406">
          <cell r="A406">
            <v>225615</v>
          </cell>
          <cell r="B406" t="str">
            <v>ベースモルタル</v>
          </cell>
          <cell r="C406" t="str">
            <v>60cm角</v>
          </cell>
          <cell r="D406" t="str">
            <v>ヶ所</v>
          </cell>
          <cell r="E406">
            <v>2890</v>
          </cell>
          <cell r="F406" t="str">
            <v>P-59</v>
          </cell>
          <cell r="G406">
            <v>225615</v>
          </cell>
        </row>
        <row r="407">
          <cell r="A407">
            <v>225621</v>
          </cell>
          <cell r="B407" t="str">
            <v>ベースモルタル</v>
          </cell>
          <cell r="C407" t="str">
            <v>70cm角</v>
          </cell>
          <cell r="D407" t="str">
            <v>ヶ所</v>
          </cell>
          <cell r="E407">
            <v>3200</v>
          </cell>
          <cell r="F407" t="str">
            <v>P-59</v>
          </cell>
          <cell r="G407">
            <v>225621</v>
          </cell>
        </row>
        <row r="408">
          <cell r="A408">
            <v>225650</v>
          </cell>
          <cell r="B408" t="str">
            <v>アンカーボルト埋込</v>
          </cell>
          <cell r="C408" t="str">
            <v>径13mm×長300mm</v>
          </cell>
          <cell r="D408" t="str">
            <v>本</v>
          </cell>
          <cell r="E408">
            <v>1850</v>
          </cell>
          <cell r="F408" t="str">
            <v>P-59</v>
          </cell>
          <cell r="G408">
            <v>225650</v>
          </cell>
        </row>
        <row r="409">
          <cell r="A409">
            <v>225653</v>
          </cell>
          <cell r="B409" t="str">
            <v>アンカーボルト埋込</v>
          </cell>
          <cell r="C409" t="str">
            <v>径16mm×長300mm</v>
          </cell>
          <cell r="D409" t="str">
            <v>本</v>
          </cell>
          <cell r="E409">
            <v>2780</v>
          </cell>
          <cell r="F409" t="str">
            <v>P-59</v>
          </cell>
          <cell r="G409">
            <v>225653</v>
          </cell>
        </row>
        <row r="410">
          <cell r="A410">
            <v>225655</v>
          </cell>
          <cell r="B410" t="str">
            <v>アンカーボルト埋込</v>
          </cell>
          <cell r="C410" t="str">
            <v>径19mm×長400mm</v>
          </cell>
          <cell r="D410" t="str">
            <v>本</v>
          </cell>
          <cell r="E410">
            <v>2830</v>
          </cell>
          <cell r="F410" t="str">
            <v>P-59</v>
          </cell>
          <cell r="G410">
            <v>225655</v>
          </cell>
        </row>
        <row r="411">
          <cell r="A411">
            <v>225657</v>
          </cell>
          <cell r="B411" t="str">
            <v>アンカーボルト埋込</v>
          </cell>
          <cell r="C411" t="str">
            <v>径25mm×長400mm</v>
          </cell>
          <cell r="D411" t="str">
            <v>本</v>
          </cell>
          <cell r="E411">
            <v>5400</v>
          </cell>
          <cell r="F411" t="str">
            <v>P-59</v>
          </cell>
          <cell r="G411">
            <v>225657</v>
          </cell>
        </row>
        <row r="412">
          <cell r="A412">
            <v>225811</v>
          </cell>
          <cell r="B412" t="str">
            <v>耐火被覆</v>
          </cell>
          <cell r="C412" t="str">
            <v>吹付ロックウール(乾式)柱･梁･1時間耐火</v>
          </cell>
          <cell r="D412" t="str">
            <v>㎡</v>
          </cell>
          <cell r="E412">
            <v>1100</v>
          </cell>
          <cell r="F412" t="str">
            <v>P-59</v>
          </cell>
          <cell r="G412">
            <v>225811</v>
          </cell>
        </row>
        <row r="413">
          <cell r="A413">
            <v>225815</v>
          </cell>
          <cell r="B413" t="str">
            <v>耐火被覆</v>
          </cell>
          <cell r="C413" t="str">
            <v>吹付ロックウール(乾式)柱･梁･2時間耐火</v>
          </cell>
          <cell r="D413" t="str">
            <v>㎡</v>
          </cell>
          <cell r="E413">
            <v>1700</v>
          </cell>
          <cell r="F413" t="str">
            <v>P-59</v>
          </cell>
          <cell r="G413">
            <v>225815</v>
          </cell>
        </row>
        <row r="414">
          <cell r="A414">
            <v>225821</v>
          </cell>
          <cell r="B414" t="str">
            <v>耐火被覆</v>
          </cell>
          <cell r="C414" t="str">
            <v>吹付ロックウール(乾式)柱･梁･30分耐火</v>
          </cell>
          <cell r="D414" t="str">
            <v>㎡</v>
          </cell>
          <cell r="E414">
            <v>870</v>
          </cell>
          <cell r="F414" t="str">
            <v>P-60</v>
          </cell>
          <cell r="G414">
            <v>225821</v>
          </cell>
        </row>
        <row r="415">
          <cell r="A415">
            <v>225825</v>
          </cell>
          <cell r="B415" t="str">
            <v>耐火被覆</v>
          </cell>
          <cell r="C415" t="str">
            <v>吹付ロックウール(乾式)非耐力壁･1時間耐火</v>
          </cell>
          <cell r="D415" t="str">
            <v>㎡</v>
          </cell>
          <cell r="E415">
            <v>1000</v>
          </cell>
          <cell r="F415" t="str">
            <v>P-60</v>
          </cell>
          <cell r="G415">
            <v>225825</v>
          </cell>
        </row>
        <row r="416">
          <cell r="A416">
            <v>225831</v>
          </cell>
          <cell r="B416" t="str">
            <v>耐火被覆</v>
          </cell>
          <cell r="C416" t="str">
            <v>吹付ロックウール(乾式)床･天井･1時間耐火</v>
          </cell>
          <cell r="D416" t="str">
            <v>㎡</v>
          </cell>
          <cell r="E416">
            <v>730</v>
          </cell>
          <cell r="F416" t="str">
            <v>P-60</v>
          </cell>
          <cell r="G416">
            <v>225831</v>
          </cell>
        </row>
        <row r="417">
          <cell r="A417">
            <v>225835</v>
          </cell>
          <cell r="B417" t="str">
            <v>耐火被覆</v>
          </cell>
          <cell r="C417" t="str">
            <v>吹付ロックウール(乾式)床･天井･2時間耐火</v>
          </cell>
          <cell r="D417" t="str">
            <v>㎡</v>
          </cell>
          <cell r="E417">
            <v>820</v>
          </cell>
          <cell r="F417" t="str">
            <v>P-60</v>
          </cell>
          <cell r="G417">
            <v>225835</v>
          </cell>
        </row>
        <row r="418">
          <cell r="A418">
            <v>225841</v>
          </cell>
          <cell r="B418" t="str">
            <v>耐火被覆</v>
          </cell>
          <cell r="C418" t="str">
            <v>吹付ロックウール(乾式)屋根･30分耐火</v>
          </cell>
          <cell r="D418" t="str">
            <v>㎡</v>
          </cell>
          <cell r="E418">
            <v>780</v>
          </cell>
          <cell r="F418" t="str">
            <v>P-60</v>
          </cell>
          <cell r="G418">
            <v>225841</v>
          </cell>
        </row>
        <row r="419">
          <cell r="A419">
            <v>225851</v>
          </cell>
          <cell r="B419" t="str">
            <v>耐火被覆</v>
          </cell>
          <cell r="C419" t="str">
            <v>吹付ロックウール(湿式)柱･1時間耐火</v>
          </cell>
          <cell r="D419" t="str">
            <v>㎡</v>
          </cell>
          <cell r="E419">
            <v>2470</v>
          </cell>
          <cell r="F419" t="str">
            <v>P-60</v>
          </cell>
          <cell r="G419">
            <v>225851</v>
          </cell>
        </row>
        <row r="420">
          <cell r="A420">
            <v>225855</v>
          </cell>
          <cell r="B420" t="str">
            <v>耐火被覆</v>
          </cell>
          <cell r="C420" t="str">
            <v>吹付ロックウール(湿式)柱･2時間耐火</v>
          </cell>
          <cell r="D420" t="str">
            <v>㎡</v>
          </cell>
          <cell r="E420">
            <v>2950</v>
          </cell>
          <cell r="F420" t="str">
            <v>P-60</v>
          </cell>
          <cell r="G420">
            <v>225855</v>
          </cell>
        </row>
        <row r="421">
          <cell r="A421">
            <v>225861</v>
          </cell>
          <cell r="B421" t="str">
            <v>耐火被覆</v>
          </cell>
          <cell r="C421" t="str">
            <v>吹付ロックウール(湿式)梁･1時間耐火</v>
          </cell>
          <cell r="D421" t="str">
            <v>㎡</v>
          </cell>
          <cell r="E421">
            <v>2370</v>
          </cell>
          <cell r="F421" t="str">
            <v>P-60</v>
          </cell>
          <cell r="G421">
            <v>225861</v>
          </cell>
        </row>
        <row r="422">
          <cell r="A422">
            <v>225865</v>
          </cell>
          <cell r="B422" t="str">
            <v>耐火被覆</v>
          </cell>
          <cell r="C422" t="str">
            <v>吹付ロックウール(湿式)梁･2時間耐火</v>
          </cell>
          <cell r="D422" t="str">
            <v>㎡</v>
          </cell>
          <cell r="E422">
            <v>2860</v>
          </cell>
          <cell r="F422" t="str">
            <v>P-60</v>
          </cell>
          <cell r="G422">
            <v>225865</v>
          </cell>
        </row>
        <row r="423">
          <cell r="A423">
            <v>225901</v>
          </cell>
          <cell r="B423" t="str">
            <v>耐火被覆</v>
          </cell>
          <cell r="C423" t="str">
            <v>石綿けい酸カルシウム板(仕上用)柱・1時間耐火</v>
          </cell>
          <cell r="D423" t="str">
            <v>㎡</v>
          </cell>
          <cell r="E423">
            <v>5330</v>
          </cell>
          <cell r="F423" t="str">
            <v>P-60</v>
          </cell>
          <cell r="G423">
            <v>225901</v>
          </cell>
        </row>
        <row r="424">
          <cell r="A424">
            <v>225905</v>
          </cell>
          <cell r="B424" t="str">
            <v>耐火被覆</v>
          </cell>
          <cell r="C424" t="str">
            <v>石綿けい酸カルシウム板(仕上用)柱・2時間耐火</v>
          </cell>
          <cell r="D424" t="str">
            <v>㎡</v>
          </cell>
          <cell r="E424">
            <v>7080</v>
          </cell>
          <cell r="F424" t="str">
            <v>P-60</v>
          </cell>
          <cell r="G424">
            <v>225905</v>
          </cell>
        </row>
        <row r="425">
          <cell r="A425">
            <v>225911</v>
          </cell>
          <cell r="B425" t="str">
            <v>耐火被覆</v>
          </cell>
          <cell r="C425" t="str">
            <v>石綿けい酸カルシウム板(仕上用)梁・1時間耐火</v>
          </cell>
          <cell r="D425" t="str">
            <v>㎡</v>
          </cell>
          <cell r="E425">
            <v>5380</v>
          </cell>
          <cell r="F425" t="str">
            <v>P-60</v>
          </cell>
          <cell r="G425">
            <v>225911</v>
          </cell>
        </row>
        <row r="426">
          <cell r="A426">
            <v>225915</v>
          </cell>
          <cell r="B426" t="str">
            <v>耐火被覆</v>
          </cell>
          <cell r="C426" t="str">
            <v>石綿けい酸カルシウム板(仕上用)梁・2時間耐火</v>
          </cell>
          <cell r="D426" t="str">
            <v>㎡</v>
          </cell>
          <cell r="E426">
            <v>6540</v>
          </cell>
          <cell r="F426" t="str">
            <v>P-60</v>
          </cell>
          <cell r="G426">
            <v>225915</v>
          </cell>
        </row>
        <row r="427">
          <cell r="A427">
            <v>225921</v>
          </cell>
          <cell r="B427" t="str">
            <v>耐火被覆</v>
          </cell>
          <cell r="C427" t="str">
            <v>石綿けい酸カルシウム板(一般用)柱・1時間耐火</v>
          </cell>
          <cell r="D427" t="str">
            <v>㎡</v>
          </cell>
          <cell r="E427">
            <v>3970</v>
          </cell>
          <cell r="F427" t="str">
            <v>P-60</v>
          </cell>
          <cell r="G427">
            <v>225921</v>
          </cell>
        </row>
        <row r="428">
          <cell r="A428">
            <v>225925</v>
          </cell>
          <cell r="B428" t="str">
            <v>耐火被覆</v>
          </cell>
          <cell r="C428" t="str">
            <v>石綿けい酸カルシウム板(一般用)柱・2時間耐火</v>
          </cell>
          <cell r="D428" t="str">
            <v>㎡</v>
          </cell>
          <cell r="E428">
            <v>4940</v>
          </cell>
          <cell r="F428" t="str">
            <v>P-60</v>
          </cell>
          <cell r="G428">
            <v>225925</v>
          </cell>
        </row>
        <row r="429">
          <cell r="A429">
            <v>225931</v>
          </cell>
          <cell r="B429" t="str">
            <v>耐火被覆</v>
          </cell>
          <cell r="C429" t="str">
            <v>石綿けい酸カルシウム板(一般用)梁・1時間耐火</v>
          </cell>
          <cell r="D429" t="str">
            <v>㎡</v>
          </cell>
          <cell r="E429">
            <v>4020</v>
          </cell>
          <cell r="F429" t="str">
            <v>P-60</v>
          </cell>
          <cell r="G429">
            <v>225931</v>
          </cell>
        </row>
        <row r="430">
          <cell r="A430">
            <v>225935</v>
          </cell>
          <cell r="B430" t="str">
            <v>耐火被覆</v>
          </cell>
          <cell r="C430" t="str">
            <v>石綿けい酸カルシウム板(一般用)梁・2時間耐火</v>
          </cell>
          <cell r="D430" t="str">
            <v>㎡</v>
          </cell>
          <cell r="E430">
            <v>4650</v>
          </cell>
          <cell r="F430" t="str">
            <v>P-60</v>
          </cell>
          <cell r="G430">
            <v>225935</v>
          </cell>
        </row>
        <row r="431">
          <cell r="A431">
            <v>228001</v>
          </cell>
          <cell r="B431" t="str">
            <v>屋根・ALC板張</v>
          </cell>
          <cell r="C431" t="str">
            <v>厚75mm・材工共</v>
          </cell>
          <cell r="D431" t="str">
            <v>㎡</v>
          </cell>
          <cell r="E431">
            <v>5510</v>
          </cell>
          <cell r="F431" t="str">
            <v>P-61</v>
          </cell>
          <cell r="G431">
            <v>228001</v>
          </cell>
        </row>
        <row r="432">
          <cell r="A432">
            <v>228002</v>
          </cell>
          <cell r="B432" t="str">
            <v>屋根・ALC板張</v>
          </cell>
          <cell r="C432" t="str">
            <v>厚100mm・材工共</v>
          </cell>
          <cell r="D432" t="str">
            <v>㎡</v>
          </cell>
          <cell r="E432">
            <v>6390</v>
          </cell>
          <cell r="F432" t="str">
            <v>P-61</v>
          </cell>
          <cell r="G432">
            <v>228002</v>
          </cell>
        </row>
        <row r="433">
          <cell r="A433">
            <v>228003</v>
          </cell>
          <cell r="B433" t="str">
            <v>屋根・ALC板張</v>
          </cell>
          <cell r="C433" t="str">
            <v>厚120mm・材工共</v>
          </cell>
          <cell r="D433" t="str">
            <v>㎡</v>
          </cell>
          <cell r="E433">
            <v>7790</v>
          </cell>
          <cell r="F433" t="str">
            <v>P-61</v>
          </cell>
          <cell r="G433">
            <v>228003</v>
          </cell>
        </row>
        <row r="434">
          <cell r="A434">
            <v>228004</v>
          </cell>
          <cell r="B434" t="str">
            <v>屋根・ALC板張</v>
          </cell>
          <cell r="C434" t="str">
            <v>厚150mm・材工共</v>
          </cell>
          <cell r="D434" t="str">
            <v>㎡</v>
          </cell>
          <cell r="E434">
            <v>9150</v>
          </cell>
          <cell r="F434" t="str">
            <v>P-61</v>
          </cell>
          <cell r="G434">
            <v>228004</v>
          </cell>
        </row>
        <row r="435">
          <cell r="A435">
            <v>228011</v>
          </cell>
          <cell r="B435" t="str">
            <v>床・ALC板張</v>
          </cell>
          <cell r="C435" t="str">
            <v>厚100mm・材工共</v>
          </cell>
          <cell r="D435" t="str">
            <v>㎡</v>
          </cell>
          <cell r="E435">
            <v>6430</v>
          </cell>
          <cell r="F435" t="str">
            <v>P-61</v>
          </cell>
          <cell r="G435">
            <v>228011</v>
          </cell>
        </row>
        <row r="436">
          <cell r="A436">
            <v>228012</v>
          </cell>
          <cell r="B436" t="str">
            <v>床・ALC板張</v>
          </cell>
          <cell r="C436" t="str">
            <v>厚120mm・材工共</v>
          </cell>
          <cell r="D436" t="str">
            <v>㎡</v>
          </cell>
          <cell r="E436">
            <v>7860</v>
          </cell>
          <cell r="F436" t="str">
            <v>P-61</v>
          </cell>
          <cell r="G436">
            <v>228012</v>
          </cell>
        </row>
        <row r="437">
          <cell r="A437">
            <v>228013</v>
          </cell>
          <cell r="B437" t="str">
            <v>床・ALC板張</v>
          </cell>
          <cell r="C437" t="str">
            <v>厚150mm・材工共</v>
          </cell>
          <cell r="D437" t="str">
            <v>㎡</v>
          </cell>
          <cell r="E437">
            <v>9330</v>
          </cell>
          <cell r="F437" t="str">
            <v>P-61</v>
          </cell>
          <cell r="G437">
            <v>228013</v>
          </cell>
        </row>
        <row r="438">
          <cell r="A438">
            <v>228021</v>
          </cell>
          <cell r="B438" t="str">
            <v>壁・ALC板張</v>
          </cell>
          <cell r="C438" t="str">
            <v>厚75mm(80)・材工共</v>
          </cell>
          <cell r="D438" t="str">
            <v>㎡</v>
          </cell>
          <cell r="E438">
            <v>6870</v>
          </cell>
          <cell r="F438" t="str">
            <v>P-61</v>
          </cell>
          <cell r="G438">
            <v>228021</v>
          </cell>
        </row>
        <row r="439">
          <cell r="A439">
            <v>228022</v>
          </cell>
          <cell r="B439" t="str">
            <v>壁・ALC板張</v>
          </cell>
          <cell r="C439" t="str">
            <v>厚100mm・材工共</v>
          </cell>
          <cell r="D439" t="str">
            <v>㎡</v>
          </cell>
          <cell r="E439">
            <v>8010</v>
          </cell>
          <cell r="F439" t="str">
            <v>P-61</v>
          </cell>
          <cell r="G439">
            <v>228022</v>
          </cell>
        </row>
        <row r="440">
          <cell r="A440">
            <v>228023</v>
          </cell>
          <cell r="B440" t="str">
            <v>壁・ALC板張</v>
          </cell>
          <cell r="C440" t="str">
            <v>厚120mm・材工共</v>
          </cell>
          <cell r="D440" t="str">
            <v>㎡</v>
          </cell>
          <cell r="E440">
            <v>9370</v>
          </cell>
          <cell r="F440" t="str">
            <v>P-61</v>
          </cell>
          <cell r="G440">
            <v>228023</v>
          </cell>
        </row>
        <row r="441">
          <cell r="A441">
            <v>228024</v>
          </cell>
          <cell r="B441" t="str">
            <v>壁・ALC板張</v>
          </cell>
          <cell r="C441" t="str">
            <v>厚150mm・材工共</v>
          </cell>
          <cell r="D441" t="str">
            <v>㎡</v>
          </cell>
          <cell r="E441">
            <v>10900</v>
          </cell>
          <cell r="F441" t="str">
            <v>P-61</v>
          </cell>
          <cell r="G441">
            <v>228024</v>
          </cell>
        </row>
        <row r="442">
          <cell r="A442">
            <v>228031</v>
          </cell>
          <cell r="B442" t="str">
            <v>壁・ALC板張</v>
          </cell>
          <cell r="C442" t="str">
            <v>幅広・厚125mm・幅150cm～180cm・材工共</v>
          </cell>
          <cell r="D442" t="str">
            <v>㎡</v>
          </cell>
          <cell r="E442">
            <v>21900</v>
          </cell>
          <cell r="F442" t="str">
            <v>P-61</v>
          </cell>
          <cell r="G442">
            <v>228031</v>
          </cell>
        </row>
        <row r="443">
          <cell r="A443">
            <v>228041</v>
          </cell>
          <cell r="B443" t="str">
            <v>壁・ALC板張</v>
          </cell>
          <cell r="C443" t="str">
            <v>開口部付・厚125mm・幅120cm～180cm・材工共</v>
          </cell>
          <cell r="D443" t="str">
            <v>㎡</v>
          </cell>
          <cell r="E443">
            <v>43300</v>
          </cell>
          <cell r="F443" t="str">
            <v>P-61</v>
          </cell>
          <cell r="G443">
            <v>228041</v>
          </cell>
        </row>
        <row r="444">
          <cell r="A444">
            <v>228101</v>
          </cell>
          <cell r="B444" t="str">
            <v>床・穴あきPC板張</v>
          </cell>
          <cell r="C444" t="str">
            <v>厚100mm・材工共</v>
          </cell>
          <cell r="D444" t="str">
            <v>㎡</v>
          </cell>
          <cell r="E444">
            <v>10800</v>
          </cell>
          <cell r="F444" t="str">
            <v>P-61</v>
          </cell>
          <cell r="G444">
            <v>228101</v>
          </cell>
        </row>
        <row r="445">
          <cell r="A445">
            <v>228102</v>
          </cell>
          <cell r="B445" t="str">
            <v>床・穴あきPC板張</v>
          </cell>
          <cell r="C445" t="str">
            <v>厚120mm・材工共</v>
          </cell>
          <cell r="D445" t="str">
            <v>㎡</v>
          </cell>
          <cell r="E445">
            <v>11600</v>
          </cell>
          <cell r="F445" t="str">
            <v>P-61</v>
          </cell>
          <cell r="G445">
            <v>228102</v>
          </cell>
        </row>
        <row r="446">
          <cell r="A446">
            <v>228103</v>
          </cell>
          <cell r="B446" t="str">
            <v>床・穴あきPC板張</v>
          </cell>
          <cell r="C446" t="str">
            <v>厚150mm・材工共</v>
          </cell>
          <cell r="D446" t="str">
            <v>㎡</v>
          </cell>
          <cell r="E446">
            <v>12600</v>
          </cell>
          <cell r="F446" t="str">
            <v>P-61</v>
          </cell>
          <cell r="G446">
            <v>228103</v>
          </cell>
        </row>
        <row r="447">
          <cell r="A447">
            <v>228111</v>
          </cell>
          <cell r="B447" t="str">
            <v>壁・穴あきPC板張</v>
          </cell>
          <cell r="C447" t="str">
            <v>厚100mm・材工共</v>
          </cell>
          <cell r="D447" t="str">
            <v>㎡</v>
          </cell>
          <cell r="E447">
            <v>12700</v>
          </cell>
          <cell r="F447" t="str">
            <v>P-61</v>
          </cell>
          <cell r="G447">
            <v>228111</v>
          </cell>
        </row>
        <row r="448">
          <cell r="A448">
            <v>228112</v>
          </cell>
          <cell r="B448" t="str">
            <v>壁・穴あきPC板張</v>
          </cell>
          <cell r="C448" t="str">
            <v>厚120mm・材工共</v>
          </cell>
          <cell r="D448" t="str">
            <v>㎡</v>
          </cell>
          <cell r="E448">
            <v>13700</v>
          </cell>
          <cell r="F448" t="str">
            <v>P-61</v>
          </cell>
          <cell r="G448">
            <v>228112</v>
          </cell>
        </row>
        <row r="449">
          <cell r="A449">
            <v>228113</v>
          </cell>
          <cell r="B449" t="str">
            <v>壁・穴あきPC板張</v>
          </cell>
          <cell r="C449" t="str">
            <v>厚150mm・材工共</v>
          </cell>
          <cell r="D449" t="str">
            <v>㎡</v>
          </cell>
          <cell r="E449">
            <v>15000</v>
          </cell>
          <cell r="F449" t="str">
            <v>P-61</v>
          </cell>
          <cell r="G449">
            <v>228113</v>
          </cell>
        </row>
        <row r="450">
          <cell r="A450">
            <v>228141</v>
          </cell>
          <cell r="B450" t="str">
            <v>壁・押出成型セメント板張</v>
          </cell>
          <cell r="C450" t="str">
            <v>厚35mm・材工共</v>
          </cell>
          <cell r="D450" t="str">
            <v>㎡</v>
          </cell>
          <cell r="E450">
            <v>8000</v>
          </cell>
          <cell r="F450" t="str">
            <v>P-61</v>
          </cell>
          <cell r="G450">
            <v>228141</v>
          </cell>
        </row>
        <row r="451">
          <cell r="A451">
            <v>228142</v>
          </cell>
          <cell r="B451" t="str">
            <v>壁・押出成型セメント板張</v>
          </cell>
          <cell r="C451" t="str">
            <v>厚50mm・材工共</v>
          </cell>
          <cell r="D451" t="str">
            <v>㎡</v>
          </cell>
          <cell r="E451">
            <v>9190</v>
          </cell>
          <cell r="F451" t="str">
            <v>P-61</v>
          </cell>
          <cell r="G451">
            <v>228142</v>
          </cell>
        </row>
        <row r="452">
          <cell r="A452">
            <v>228143</v>
          </cell>
          <cell r="B452" t="str">
            <v>壁・押出成型セメント板張</v>
          </cell>
          <cell r="C452" t="str">
            <v>厚60mm・材工共</v>
          </cell>
          <cell r="D452" t="str">
            <v>㎡</v>
          </cell>
          <cell r="E452">
            <v>9660</v>
          </cell>
          <cell r="F452" t="str">
            <v>P-61</v>
          </cell>
          <cell r="G452">
            <v>228143</v>
          </cell>
        </row>
        <row r="453">
          <cell r="A453">
            <v>228144</v>
          </cell>
          <cell r="B453" t="str">
            <v>壁・押出成型セメント板張</v>
          </cell>
          <cell r="C453" t="str">
            <v>厚70mm・材工共</v>
          </cell>
          <cell r="D453" t="str">
            <v>㎡</v>
          </cell>
          <cell r="E453">
            <v>11300</v>
          </cell>
          <cell r="F453" t="str">
            <v>P-61</v>
          </cell>
          <cell r="G453">
            <v>228144</v>
          </cell>
        </row>
        <row r="454">
          <cell r="A454">
            <v>228201</v>
          </cell>
          <cell r="B454" t="str">
            <v>コンクリートブロック積</v>
          </cell>
          <cell r="C454" t="str">
            <v>A種・厚100mm・化粧目地無</v>
          </cell>
          <cell r="D454" t="str">
            <v>㎡</v>
          </cell>
          <cell r="E454">
            <v>5220</v>
          </cell>
          <cell r="F454" t="str">
            <v>P-61</v>
          </cell>
          <cell r="G454">
            <v>228201</v>
          </cell>
        </row>
        <row r="455">
          <cell r="A455">
            <v>228202</v>
          </cell>
          <cell r="B455" t="str">
            <v>コンクリートブロック積</v>
          </cell>
          <cell r="C455" t="str">
            <v>A種・厚100mm・両面化粧目地</v>
          </cell>
          <cell r="D455" t="str">
            <v>㎡</v>
          </cell>
          <cell r="E455">
            <v>6320</v>
          </cell>
          <cell r="F455" t="str">
            <v>P-61</v>
          </cell>
          <cell r="G455">
            <v>228202</v>
          </cell>
        </row>
        <row r="456">
          <cell r="A456">
            <v>228203</v>
          </cell>
          <cell r="B456" t="str">
            <v>コンクリートブロック積</v>
          </cell>
          <cell r="C456" t="str">
            <v>A種・厚100mm・片面化粧目地</v>
          </cell>
          <cell r="D456" t="str">
            <v>㎡</v>
          </cell>
          <cell r="E456">
            <v>5770</v>
          </cell>
          <cell r="F456" t="str">
            <v>P-61</v>
          </cell>
          <cell r="G456">
            <v>228203</v>
          </cell>
        </row>
        <row r="457">
          <cell r="A457">
            <v>228211</v>
          </cell>
          <cell r="B457" t="str">
            <v>コンクリートブロック積</v>
          </cell>
          <cell r="C457" t="str">
            <v>A種・厚120mm・化粧目地無</v>
          </cell>
          <cell r="D457" t="str">
            <v>㎡</v>
          </cell>
          <cell r="E457">
            <v>5750</v>
          </cell>
          <cell r="F457" t="str">
            <v>P-61</v>
          </cell>
          <cell r="G457">
            <v>228211</v>
          </cell>
        </row>
        <row r="458">
          <cell r="A458">
            <v>228212</v>
          </cell>
          <cell r="B458" t="str">
            <v>コンクリートブロック積</v>
          </cell>
          <cell r="C458" t="str">
            <v>A種・厚120mm・両面化粧目地</v>
          </cell>
          <cell r="D458" t="str">
            <v>㎡</v>
          </cell>
          <cell r="E458">
            <v>6850</v>
          </cell>
          <cell r="F458" t="str">
            <v>P-61</v>
          </cell>
          <cell r="G458">
            <v>228212</v>
          </cell>
        </row>
        <row r="459">
          <cell r="A459">
            <v>228213</v>
          </cell>
          <cell r="B459" t="str">
            <v>コンクリートブロック積</v>
          </cell>
          <cell r="C459" t="str">
            <v>A種・厚120mm・片面化粧目地</v>
          </cell>
          <cell r="D459" t="str">
            <v>㎡</v>
          </cell>
          <cell r="E459">
            <v>6300</v>
          </cell>
          <cell r="F459" t="str">
            <v>P-61</v>
          </cell>
          <cell r="G459">
            <v>228213</v>
          </cell>
        </row>
        <row r="460">
          <cell r="A460">
            <v>228221</v>
          </cell>
          <cell r="B460" t="str">
            <v>コンクリートブロック積</v>
          </cell>
          <cell r="C460" t="str">
            <v>A種・厚150mm・化粧目地無</v>
          </cell>
          <cell r="D460" t="str">
            <v>㎡</v>
          </cell>
          <cell r="E460">
            <v>6390</v>
          </cell>
          <cell r="F460" t="str">
            <v>P-61</v>
          </cell>
          <cell r="G460">
            <v>228221</v>
          </cell>
        </row>
        <row r="461">
          <cell r="A461">
            <v>228222</v>
          </cell>
          <cell r="B461" t="str">
            <v>コンクリートブロック積</v>
          </cell>
          <cell r="C461" t="str">
            <v>A種・厚150mm・両面化粧目地</v>
          </cell>
          <cell r="D461" t="str">
            <v>㎡</v>
          </cell>
          <cell r="E461">
            <v>7490</v>
          </cell>
          <cell r="F461" t="str">
            <v>P-61</v>
          </cell>
          <cell r="G461">
            <v>228222</v>
          </cell>
        </row>
        <row r="462">
          <cell r="A462">
            <v>228223</v>
          </cell>
          <cell r="B462" t="str">
            <v>コンクリートブロック積</v>
          </cell>
          <cell r="C462" t="str">
            <v>A種・厚150mm・片面化粧目地</v>
          </cell>
          <cell r="D462" t="str">
            <v>㎡</v>
          </cell>
          <cell r="E462">
            <v>6940</v>
          </cell>
          <cell r="F462" t="str">
            <v>P-61</v>
          </cell>
          <cell r="G462">
            <v>228223</v>
          </cell>
        </row>
        <row r="463">
          <cell r="A463">
            <v>228231</v>
          </cell>
          <cell r="B463" t="str">
            <v>コンクリートブロック積</v>
          </cell>
          <cell r="C463" t="str">
            <v>A種・厚190mm・化粧目地無</v>
          </cell>
          <cell r="D463" t="str">
            <v>㎡</v>
          </cell>
          <cell r="E463">
            <v>8180</v>
          </cell>
          <cell r="F463" t="str">
            <v>P-61</v>
          </cell>
          <cell r="G463">
            <v>228231</v>
          </cell>
        </row>
        <row r="464">
          <cell r="A464">
            <v>228232</v>
          </cell>
          <cell r="B464" t="str">
            <v>コンクリートブロック積</v>
          </cell>
          <cell r="C464" t="str">
            <v>A種・厚190mm・両面化粧目地</v>
          </cell>
          <cell r="D464" t="str">
            <v>㎡</v>
          </cell>
          <cell r="E464">
            <v>9290</v>
          </cell>
          <cell r="F464" t="str">
            <v>P-61</v>
          </cell>
          <cell r="G464">
            <v>228232</v>
          </cell>
        </row>
        <row r="465">
          <cell r="A465">
            <v>228233</v>
          </cell>
          <cell r="B465" t="str">
            <v>コンクリートブロック積</v>
          </cell>
          <cell r="C465" t="str">
            <v>A種・厚190mm・片面化粧目地</v>
          </cell>
          <cell r="D465" t="str">
            <v>㎡</v>
          </cell>
          <cell r="E465">
            <v>8730</v>
          </cell>
          <cell r="F465" t="str">
            <v>P-61</v>
          </cell>
          <cell r="G465">
            <v>228233</v>
          </cell>
        </row>
        <row r="466">
          <cell r="A466">
            <v>228301</v>
          </cell>
          <cell r="B466" t="str">
            <v>コンクリートブロック積</v>
          </cell>
          <cell r="C466" t="str">
            <v>B種・厚100mm・化粧目地無</v>
          </cell>
          <cell r="D466" t="str">
            <v>㎡</v>
          </cell>
          <cell r="E466">
            <v>5440</v>
          </cell>
          <cell r="F466" t="str">
            <v>P-61</v>
          </cell>
          <cell r="G466">
            <v>228301</v>
          </cell>
        </row>
        <row r="467">
          <cell r="A467">
            <v>228302</v>
          </cell>
          <cell r="B467" t="str">
            <v>コンクリートブロック積</v>
          </cell>
          <cell r="C467" t="str">
            <v>B種・厚100mm・両面化粧目地</v>
          </cell>
          <cell r="D467" t="str">
            <v>㎡</v>
          </cell>
          <cell r="E467">
            <v>6540</v>
          </cell>
          <cell r="F467" t="str">
            <v>P-61</v>
          </cell>
          <cell r="G467">
            <v>228302</v>
          </cell>
        </row>
        <row r="468">
          <cell r="A468">
            <v>228303</v>
          </cell>
          <cell r="B468" t="str">
            <v>コンクリートブロック積</v>
          </cell>
          <cell r="C468" t="str">
            <v>B種・厚100mm・片面化粧目地</v>
          </cell>
          <cell r="D468" t="str">
            <v>㎡</v>
          </cell>
          <cell r="E468">
            <v>5990</v>
          </cell>
          <cell r="F468" t="str">
            <v>P-61</v>
          </cell>
          <cell r="G468">
            <v>228303</v>
          </cell>
        </row>
        <row r="469">
          <cell r="A469">
            <v>228311</v>
          </cell>
          <cell r="B469" t="str">
            <v>コンクリートブロック積</v>
          </cell>
          <cell r="C469" t="str">
            <v>B種・厚120mm・化粧目地無</v>
          </cell>
          <cell r="D469" t="str">
            <v>㎡</v>
          </cell>
          <cell r="E469">
            <v>5970</v>
          </cell>
          <cell r="F469" t="str">
            <v>P-61</v>
          </cell>
          <cell r="G469">
            <v>228311</v>
          </cell>
        </row>
        <row r="470">
          <cell r="A470">
            <v>228312</v>
          </cell>
          <cell r="B470" t="str">
            <v>コンクリートブロック積</v>
          </cell>
          <cell r="C470" t="str">
            <v>B種・厚120mm・両面化粧目地</v>
          </cell>
          <cell r="D470" t="str">
            <v>㎡</v>
          </cell>
          <cell r="E470">
            <v>7070</v>
          </cell>
          <cell r="F470" t="str">
            <v>P-61</v>
          </cell>
          <cell r="G470">
            <v>228312</v>
          </cell>
        </row>
        <row r="471">
          <cell r="A471">
            <v>228313</v>
          </cell>
          <cell r="B471" t="str">
            <v>コンクリートブロック積</v>
          </cell>
          <cell r="C471" t="str">
            <v>B種・厚120mm・片面化粧目地</v>
          </cell>
          <cell r="D471" t="str">
            <v>㎡</v>
          </cell>
          <cell r="E471">
            <v>6520</v>
          </cell>
          <cell r="F471" t="str">
            <v>P-61</v>
          </cell>
          <cell r="G471">
            <v>228313</v>
          </cell>
        </row>
        <row r="472">
          <cell r="A472">
            <v>228321</v>
          </cell>
          <cell r="B472" t="str">
            <v>コンクリートブロック積</v>
          </cell>
          <cell r="C472" t="str">
            <v>B種・厚150mm・化粧目地無</v>
          </cell>
          <cell r="D472" t="str">
            <v>㎡</v>
          </cell>
          <cell r="E472">
            <v>6770</v>
          </cell>
          <cell r="F472" t="str">
            <v>P-61</v>
          </cell>
          <cell r="G472">
            <v>228321</v>
          </cell>
        </row>
        <row r="473">
          <cell r="A473">
            <v>228322</v>
          </cell>
          <cell r="B473" t="str">
            <v>コンクリートブロック積</v>
          </cell>
          <cell r="C473" t="str">
            <v>B種・厚150mm・両面化粧目地</v>
          </cell>
          <cell r="D473" t="str">
            <v>㎡</v>
          </cell>
          <cell r="E473">
            <v>7880</v>
          </cell>
          <cell r="F473" t="str">
            <v>P-61</v>
          </cell>
          <cell r="G473">
            <v>228322</v>
          </cell>
        </row>
        <row r="474">
          <cell r="A474">
            <v>228323</v>
          </cell>
          <cell r="B474" t="str">
            <v>コンクリートブロック積</v>
          </cell>
          <cell r="C474" t="str">
            <v>B種・厚150mm・片面化粧目地</v>
          </cell>
          <cell r="D474" t="str">
            <v>㎡</v>
          </cell>
          <cell r="E474">
            <v>7320</v>
          </cell>
          <cell r="F474" t="str">
            <v>P-61</v>
          </cell>
          <cell r="G474">
            <v>228323</v>
          </cell>
        </row>
        <row r="475">
          <cell r="A475">
            <v>228331</v>
          </cell>
          <cell r="B475" t="str">
            <v>コンクリートブロック積</v>
          </cell>
          <cell r="C475" t="str">
            <v>B種・厚190mm・化粧目地無</v>
          </cell>
          <cell r="D475" t="str">
            <v>㎡</v>
          </cell>
          <cell r="E475">
            <v>8400</v>
          </cell>
          <cell r="F475" t="str">
            <v>P-61</v>
          </cell>
          <cell r="G475">
            <v>228331</v>
          </cell>
        </row>
        <row r="476">
          <cell r="A476">
            <v>228332</v>
          </cell>
          <cell r="B476" t="str">
            <v>コンクリートブロック積</v>
          </cell>
          <cell r="C476" t="str">
            <v>B種・厚190mm・両面化粧目地</v>
          </cell>
          <cell r="D476" t="str">
            <v>㎡</v>
          </cell>
          <cell r="E476">
            <v>9510</v>
          </cell>
          <cell r="F476" t="str">
            <v>P-61</v>
          </cell>
          <cell r="G476">
            <v>228332</v>
          </cell>
        </row>
        <row r="477">
          <cell r="A477">
            <v>228333</v>
          </cell>
          <cell r="B477" t="str">
            <v>コンクリートブロック積</v>
          </cell>
          <cell r="C477" t="str">
            <v>B種・厚190mm・片面化粧目地</v>
          </cell>
          <cell r="D477" t="str">
            <v>㎡</v>
          </cell>
          <cell r="E477">
            <v>8950</v>
          </cell>
          <cell r="F477" t="str">
            <v>P-61</v>
          </cell>
          <cell r="G477">
            <v>228333</v>
          </cell>
        </row>
        <row r="478">
          <cell r="A478">
            <v>228401</v>
          </cell>
          <cell r="B478" t="str">
            <v>コンクリートブロック積</v>
          </cell>
          <cell r="C478" t="str">
            <v>C種・厚100m・化粧目地無</v>
          </cell>
          <cell r="D478" t="str">
            <v>㎡</v>
          </cell>
          <cell r="E478">
            <v>5600</v>
          </cell>
          <cell r="F478" t="str">
            <v>P-61</v>
          </cell>
          <cell r="G478">
            <v>228401</v>
          </cell>
        </row>
        <row r="479">
          <cell r="A479">
            <v>228402</v>
          </cell>
          <cell r="B479" t="str">
            <v>コンクリートブロック積</v>
          </cell>
          <cell r="C479" t="str">
            <v>C種・厚100mm・両面化粧目地</v>
          </cell>
          <cell r="D479" t="str">
            <v>㎡</v>
          </cell>
          <cell r="E479">
            <v>6710</v>
          </cell>
          <cell r="F479" t="str">
            <v>P-62</v>
          </cell>
          <cell r="G479">
            <v>228402</v>
          </cell>
        </row>
        <row r="480">
          <cell r="A480">
            <v>228403</v>
          </cell>
          <cell r="B480" t="str">
            <v>コンクリートブロック積</v>
          </cell>
          <cell r="C480" t="str">
            <v>C種・厚100mm・片面化粧目地</v>
          </cell>
          <cell r="D480" t="str">
            <v>㎡</v>
          </cell>
          <cell r="E480">
            <v>6150</v>
          </cell>
          <cell r="F480" t="str">
            <v>P-62</v>
          </cell>
          <cell r="G480">
            <v>228403</v>
          </cell>
        </row>
        <row r="481">
          <cell r="A481">
            <v>228411</v>
          </cell>
          <cell r="B481" t="str">
            <v>コンクリートブロック積</v>
          </cell>
          <cell r="C481" t="str">
            <v>C種・厚120mm・化粧目地無</v>
          </cell>
          <cell r="D481" t="str">
            <v>㎡</v>
          </cell>
          <cell r="E481">
            <v>6130</v>
          </cell>
          <cell r="F481" t="str">
            <v>P-62</v>
          </cell>
          <cell r="G481">
            <v>228411</v>
          </cell>
        </row>
        <row r="482">
          <cell r="A482">
            <v>228412</v>
          </cell>
          <cell r="B482" t="str">
            <v>コンクリートブロック積</v>
          </cell>
          <cell r="C482" t="str">
            <v>C種・厚120mm・両面化粧目地</v>
          </cell>
          <cell r="D482" t="str">
            <v>㎡</v>
          </cell>
          <cell r="E482">
            <v>7230</v>
          </cell>
          <cell r="F482" t="str">
            <v>P-62</v>
          </cell>
          <cell r="G482">
            <v>228412</v>
          </cell>
        </row>
        <row r="483">
          <cell r="A483">
            <v>228413</v>
          </cell>
          <cell r="B483" t="str">
            <v>コンクリートブロック積</v>
          </cell>
          <cell r="C483" t="str">
            <v>C種・厚120mm・片面化粧目地</v>
          </cell>
          <cell r="D483" t="str">
            <v>㎡</v>
          </cell>
          <cell r="E483">
            <v>6680</v>
          </cell>
          <cell r="F483" t="str">
            <v>P-62</v>
          </cell>
          <cell r="G483">
            <v>228413</v>
          </cell>
        </row>
        <row r="484">
          <cell r="A484">
            <v>228421</v>
          </cell>
          <cell r="B484" t="str">
            <v>コンクリートブロック積</v>
          </cell>
          <cell r="C484" t="str">
            <v>C種・厚150mm・化粧目地無</v>
          </cell>
          <cell r="D484" t="str">
            <v>㎡</v>
          </cell>
          <cell r="E484">
            <v>6770</v>
          </cell>
          <cell r="F484" t="str">
            <v>P-62</v>
          </cell>
          <cell r="G484">
            <v>228421</v>
          </cell>
        </row>
        <row r="485">
          <cell r="A485">
            <v>228422</v>
          </cell>
          <cell r="B485" t="str">
            <v>コンクリートブロック積</v>
          </cell>
          <cell r="C485" t="str">
            <v>C種・厚150mm・両面化粧目地</v>
          </cell>
          <cell r="D485" t="str">
            <v>㎡</v>
          </cell>
          <cell r="E485">
            <v>7880</v>
          </cell>
          <cell r="F485" t="str">
            <v>P-62</v>
          </cell>
          <cell r="G485">
            <v>228422</v>
          </cell>
        </row>
        <row r="486">
          <cell r="A486">
            <v>228423</v>
          </cell>
          <cell r="B486" t="str">
            <v>コンクリートブロック積</v>
          </cell>
          <cell r="C486" t="str">
            <v>C種・厚150mm・片面化粧目地</v>
          </cell>
          <cell r="D486" t="str">
            <v>㎡</v>
          </cell>
          <cell r="E486">
            <v>7320</v>
          </cell>
          <cell r="F486" t="str">
            <v>P-62</v>
          </cell>
          <cell r="G486">
            <v>228423</v>
          </cell>
        </row>
        <row r="487">
          <cell r="A487">
            <v>228431</v>
          </cell>
          <cell r="B487" t="str">
            <v>コンクリートブロック積</v>
          </cell>
          <cell r="C487" t="str">
            <v>C種・厚190mm・化粧目地無</v>
          </cell>
          <cell r="D487" t="str">
            <v>㎡</v>
          </cell>
          <cell r="E487">
            <v>8570</v>
          </cell>
          <cell r="F487" t="str">
            <v>P-62</v>
          </cell>
          <cell r="G487">
            <v>228431</v>
          </cell>
        </row>
        <row r="488">
          <cell r="A488">
            <v>228432</v>
          </cell>
          <cell r="B488" t="str">
            <v>コンクリートブロック積</v>
          </cell>
          <cell r="C488" t="str">
            <v>C種・厚190mm・両面化粧目地</v>
          </cell>
          <cell r="D488" t="str">
            <v>㎡</v>
          </cell>
          <cell r="E488">
            <v>9670</v>
          </cell>
          <cell r="F488" t="str">
            <v>P-62</v>
          </cell>
          <cell r="G488">
            <v>228432</v>
          </cell>
        </row>
        <row r="489">
          <cell r="A489">
            <v>228433</v>
          </cell>
          <cell r="B489" t="str">
            <v>コンクリートブロック積</v>
          </cell>
          <cell r="C489" t="str">
            <v>C種・厚190mm・片面化粧目地</v>
          </cell>
          <cell r="D489" t="str">
            <v>㎡</v>
          </cell>
          <cell r="E489">
            <v>9120</v>
          </cell>
          <cell r="F489" t="str">
            <v>P-62</v>
          </cell>
          <cell r="G489">
            <v>228433</v>
          </cell>
        </row>
        <row r="490">
          <cell r="A490">
            <v>228501</v>
          </cell>
          <cell r="B490" t="str">
            <v>コンクリートブロック積</v>
          </cell>
          <cell r="C490" t="str">
            <v>防水・厚100mm・化粧目地無</v>
          </cell>
          <cell r="D490" t="str">
            <v>㎡</v>
          </cell>
          <cell r="E490">
            <v>6910</v>
          </cell>
          <cell r="F490" t="str">
            <v>P-62</v>
          </cell>
          <cell r="G490">
            <v>228501</v>
          </cell>
        </row>
        <row r="491">
          <cell r="A491">
            <v>228502</v>
          </cell>
          <cell r="B491" t="str">
            <v>コンクリートブロック積</v>
          </cell>
          <cell r="C491" t="str">
            <v>防水・厚100mm・両面化粧目地</v>
          </cell>
          <cell r="D491" t="str">
            <v>㎡</v>
          </cell>
          <cell r="E491">
            <v>8020</v>
          </cell>
          <cell r="F491" t="str">
            <v>P-62</v>
          </cell>
          <cell r="G491">
            <v>228502</v>
          </cell>
        </row>
        <row r="492">
          <cell r="A492">
            <v>228503</v>
          </cell>
          <cell r="B492" t="str">
            <v>コンクリートブロック積</v>
          </cell>
          <cell r="C492" t="str">
            <v>防水・厚100mm・片面化粧目地</v>
          </cell>
          <cell r="D492" t="str">
            <v>㎡</v>
          </cell>
          <cell r="E492">
            <v>7460</v>
          </cell>
          <cell r="F492" t="str">
            <v>P-62</v>
          </cell>
          <cell r="G492">
            <v>228503</v>
          </cell>
        </row>
        <row r="493">
          <cell r="A493">
            <v>228511</v>
          </cell>
          <cell r="B493" t="str">
            <v>コンクリートブロック積</v>
          </cell>
          <cell r="C493" t="str">
            <v>防水・厚120mm・化粧目地無</v>
          </cell>
          <cell r="D493" t="str">
            <v>㎡</v>
          </cell>
          <cell r="E493">
            <v>7590</v>
          </cell>
          <cell r="F493" t="str">
            <v>P-62</v>
          </cell>
          <cell r="G493">
            <v>228511</v>
          </cell>
        </row>
        <row r="494">
          <cell r="A494">
            <v>228512</v>
          </cell>
          <cell r="B494" t="str">
            <v>コンクリートブロック積</v>
          </cell>
          <cell r="C494" t="str">
            <v>防水・厚120mm・両面化粧目地</v>
          </cell>
          <cell r="D494" t="str">
            <v>㎡</v>
          </cell>
          <cell r="E494">
            <v>8690</v>
          </cell>
          <cell r="F494" t="str">
            <v>P-62</v>
          </cell>
          <cell r="G494">
            <v>228512</v>
          </cell>
        </row>
        <row r="495">
          <cell r="A495">
            <v>228513</v>
          </cell>
          <cell r="B495" t="str">
            <v>コンクリートブロック積</v>
          </cell>
          <cell r="C495" t="str">
            <v>防水・厚120mm・片面化粧目地</v>
          </cell>
          <cell r="D495" t="str">
            <v>㎡</v>
          </cell>
          <cell r="E495">
            <v>8140</v>
          </cell>
          <cell r="F495" t="str">
            <v>P-62</v>
          </cell>
          <cell r="G495">
            <v>228513</v>
          </cell>
        </row>
        <row r="496">
          <cell r="A496">
            <v>228521</v>
          </cell>
          <cell r="B496" t="str">
            <v>コンクリートブロック積</v>
          </cell>
          <cell r="C496" t="str">
            <v>防水・厚150mm・化粧目地無</v>
          </cell>
          <cell r="D496" t="str">
            <v>㎡</v>
          </cell>
          <cell r="E496">
            <v>7940</v>
          </cell>
          <cell r="F496" t="str">
            <v>P-62</v>
          </cell>
          <cell r="G496">
            <v>228521</v>
          </cell>
        </row>
        <row r="497">
          <cell r="A497">
            <v>228522</v>
          </cell>
          <cell r="B497" t="str">
            <v>コンクリートブロック積</v>
          </cell>
          <cell r="C497" t="str">
            <v>防水・厚150mm・両面化粧目地</v>
          </cell>
          <cell r="D497" t="str">
            <v>㎡</v>
          </cell>
          <cell r="E497">
            <v>9040</v>
          </cell>
          <cell r="F497" t="str">
            <v>P-62</v>
          </cell>
          <cell r="G497">
            <v>228522</v>
          </cell>
        </row>
        <row r="498">
          <cell r="A498">
            <v>228523</v>
          </cell>
          <cell r="B498" t="str">
            <v>コンクリートブロック積</v>
          </cell>
          <cell r="C498" t="str">
            <v>防水・厚150mm・片面化粧目地</v>
          </cell>
          <cell r="D498" t="str">
            <v>㎡</v>
          </cell>
          <cell r="E498">
            <v>8490</v>
          </cell>
          <cell r="F498" t="str">
            <v>P-62</v>
          </cell>
          <cell r="G498">
            <v>228523</v>
          </cell>
        </row>
        <row r="499">
          <cell r="A499">
            <v>228531</v>
          </cell>
          <cell r="B499" t="str">
            <v>コンクリートブロック積</v>
          </cell>
          <cell r="C499" t="str">
            <v>防水・厚190mm・化粧目地無</v>
          </cell>
          <cell r="D499" t="str">
            <v>㎡</v>
          </cell>
          <cell r="E499">
            <v>9730</v>
          </cell>
          <cell r="F499" t="str">
            <v>P-62</v>
          </cell>
          <cell r="G499">
            <v>228531</v>
          </cell>
        </row>
        <row r="500">
          <cell r="A500">
            <v>228532</v>
          </cell>
          <cell r="B500" t="str">
            <v>コンクリートブロック積</v>
          </cell>
          <cell r="C500" t="str">
            <v>防水・厚190mm・両面化粧目地</v>
          </cell>
          <cell r="D500" t="str">
            <v>㎡</v>
          </cell>
          <cell r="E500">
            <v>10800</v>
          </cell>
          <cell r="F500" t="str">
            <v>P-62</v>
          </cell>
          <cell r="G500">
            <v>228532</v>
          </cell>
        </row>
        <row r="501">
          <cell r="A501">
            <v>228533</v>
          </cell>
          <cell r="B501" t="str">
            <v>コンクリートブロック積</v>
          </cell>
          <cell r="C501" t="str">
            <v>防水・厚190mm・片面化粧目地</v>
          </cell>
          <cell r="D501" t="str">
            <v>㎡</v>
          </cell>
          <cell r="E501">
            <v>10200</v>
          </cell>
          <cell r="F501" t="str">
            <v>P-62</v>
          </cell>
          <cell r="G501">
            <v>228533</v>
          </cell>
        </row>
        <row r="502">
          <cell r="A502">
            <v>228601</v>
          </cell>
          <cell r="B502" t="str">
            <v>れんが積[自立壁]</v>
          </cell>
          <cell r="C502" t="str">
            <v>普通れんが・半枚積み・化粧目地無</v>
          </cell>
          <cell r="D502" t="str">
            <v>㎡</v>
          </cell>
          <cell r="E502">
            <v>13000</v>
          </cell>
          <cell r="F502" t="str">
            <v>P-62</v>
          </cell>
          <cell r="G502">
            <v>228601</v>
          </cell>
        </row>
        <row r="503">
          <cell r="A503">
            <v>228602</v>
          </cell>
          <cell r="B503" t="str">
            <v>れんが積[自立壁]</v>
          </cell>
          <cell r="C503" t="str">
            <v>普通れんが・半枚積み・両面化粧目地</v>
          </cell>
          <cell r="D503" t="str">
            <v>㎡</v>
          </cell>
          <cell r="E503">
            <v>19200</v>
          </cell>
          <cell r="F503" t="str">
            <v>P-62</v>
          </cell>
          <cell r="G503">
            <v>228602</v>
          </cell>
        </row>
        <row r="504">
          <cell r="A504">
            <v>228603</v>
          </cell>
          <cell r="B504" t="str">
            <v>れんが積[自立壁]</v>
          </cell>
          <cell r="C504" t="str">
            <v>普通れんが・半枚積み・片面化粧目地</v>
          </cell>
          <cell r="D504" t="str">
            <v>㎡</v>
          </cell>
          <cell r="E504">
            <v>16100</v>
          </cell>
          <cell r="F504" t="str">
            <v>P-62</v>
          </cell>
          <cell r="G504">
            <v>228603</v>
          </cell>
        </row>
        <row r="505">
          <cell r="A505">
            <v>228611</v>
          </cell>
          <cell r="B505" t="str">
            <v>れんが積[自立壁]</v>
          </cell>
          <cell r="C505" t="str">
            <v>普通れんが・1枚積み・化粧目地無</v>
          </cell>
          <cell r="D505" t="str">
            <v>㎡</v>
          </cell>
          <cell r="E505">
            <v>24900</v>
          </cell>
          <cell r="F505" t="str">
            <v>P-62</v>
          </cell>
          <cell r="G505">
            <v>228611</v>
          </cell>
        </row>
        <row r="506">
          <cell r="A506">
            <v>228612</v>
          </cell>
          <cell r="B506" t="str">
            <v>れんが積[自立壁]</v>
          </cell>
          <cell r="C506" t="str">
            <v>普通れんが・1枚積み・両面化粧目地</v>
          </cell>
          <cell r="D506" t="str">
            <v>㎡</v>
          </cell>
          <cell r="E506">
            <v>31100</v>
          </cell>
          <cell r="F506" t="str">
            <v>P-62</v>
          </cell>
          <cell r="G506">
            <v>228612</v>
          </cell>
        </row>
        <row r="507">
          <cell r="A507">
            <v>228613</v>
          </cell>
          <cell r="B507" t="str">
            <v>れんが積[自立壁]</v>
          </cell>
          <cell r="C507" t="str">
            <v>普通れんが・1枚積み・片面化粧目地</v>
          </cell>
          <cell r="D507" t="str">
            <v>㎡</v>
          </cell>
          <cell r="E507">
            <v>28000</v>
          </cell>
          <cell r="F507" t="str">
            <v>P-62</v>
          </cell>
          <cell r="G507">
            <v>228613</v>
          </cell>
        </row>
        <row r="508">
          <cell r="A508">
            <v>228621</v>
          </cell>
          <cell r="B508" t="str">
            <v>れんが積[自立壁]</v>
          </cell>
          <cell r="C508" t="str">
            <v>普通れんが・1枚半積み・化粧目地無</v>
          </cell>
          <cell r="D508" t="str">
            <v>㎡</v>
          </cell>
          <cell r="E508">
            <v>38400</v>
          </cell>
          <cell r="F508" t="str">
            <v>P-62</v>
          </cell>
          <cell r="G508">
            <v>228621</v>
          </cell>
        </row>
        <row r="509">
          <cell r="A509">
            <v>228622</v>
          </cell>
          <cell r="B509" t="str">
            <v>れんが積[自立壁]</v>
          </cell>
          <cell r="C509" t="str">
            <v>普通れんが・1枚半積み・両面化粧目地</v>
          </cell>
          <cell r="D509" t="str">
            <v>㎡</v>
          </cell>
          <cell r="E509">
            <v>44500</v>
          </cell>
          <cell r="F509" t="str">
            <v>P-62</v>
          </cell>
          <cell r="G509">
            <v>228622</v>
          </cell>
        </row>
        <row r="510">
          <cell r="A510">
            <v>228623</v>
          </cell>
          <cell r="B510" t="str">
            <v>れんが積[自立壁]</v>
          </cell>
          <cell r="C510" t="str">
            <v>普通れんが・1枚半積み・片面化粧目地</v>
          </cell>
          <cell r="D510" t="str">
            <v>㎡</v>
          </cell>
          <cell r="E510">
            <v>41500</v>
          </cell>
          <cell r="F510" t="str">
            <v>P-62</v>
          </cell>
          <cell r="G510">
            <v>228623</v>
          </cell>
        </row>
        <row r="511">
          <cell r="A511">
            <v>228701</v>
          </cell>
          <cell r="B511" t="str">
            <v>れんが積[自立壁]</v>
          </cell>
          <cell r="C511" t="str">
            <v>焼過れんが・半枚積み・化粧目地無</v>
          </cell>
          <cell r="D511" t="str">
            <v>㎡</v>
          </cell>
          <cell r="E511">
            <v>13700</v>
          </cell>
          <cell r="F511" t="str">
            <v>P-62</v>
          </cell>
          <cell r="G511">
            <v>228701</v>
          </cell>
        </row>
        <row r="512">
          <cell r="A512">
            <v>228702</v>
          </cell>
          <cell r="B512" t="str">
            <v>れんが積[自立壁]</v>
          </cell>
          <cell r="C512" t="str">
            <v>焼過れんが・半枚積み・両面化粧目地</v>
          </cell>
          <cell r="D512" t="str">
            <v>㎡</v>
          </cell>
          <cell r="E512">
            <v>19900</v>
          </cell>
          <cell r="F512" t="str">
            <v>P-62</v>
          </cell>
          <cell r="G512">
            <v>228702</v>
          </cell>
        </row>
        <row r="513">
          <cell r="A513">
            <v>228703</v>
          </cell>
          <cell r="B513" t="str">
            <v>れんが積[自立壁]</v>
          </cell>
          <cell r="C513" t="str">
            <v>焼過れんが・半枚積み・片面化粧目地</v>
          </cell>
          <cell r="D513" t="str">
            <v>㎡</v>
          </cell>
          <cell r="E513">
            <v>16800</v>
          </cell>
          <cell r="F513" t="str">
            <v>P-62</v>
          </cell>
          <cell r="G513">
            <v>228703</v>
          </cell>
        </row>
        <row r="514">
          <cell r="A514">
            <v>228711</v>
          </cell>
          <cell r="B514" t="str">
            <v>れんが積[自立壁]</v>
          </cell>
          <cell r="C514" t="str">
            <v>焼過れんが・1枚積み・化粧目地無</v>
          </cell>
          <cell r="D514" t="str">
            <v>㎡</v>
          </cell>
          <cell r="E514">
            <v>26500</v>
          </cell>
          <cell r="F514" t="str">
            <v>P-62</v>
          </cell>
          <cell r="G514">
            <v>228711</v>
          </cell>
        </row>
        <row r="515">
          <cell r="A515">
            <v>228712</v>
          </cell>
          <cell r="B515" t="str">
            <v>れんが積[自立壁]</v>
          </cell>
          <cell r="C515" t="str">
            <v>焼過れんが・1枚積み・両面化粧目地</v>
          </cell>
          <cell r="D515" t="str">
            <v>㎡</v>
          </cell>
          <cell r="E515">
            <v>32600</v>
          </cell>
          <cell r="F515" t="str">
            <v>P-62</v>
          </cell>
          <cell r="G515">
            <v>228712</v>
          </cell>
        </row>
        <row r="516">
          <cell r="A516">
            <v>228713</v>
          </cell>
          <cell r="B516" t="str">
            <v>れんが積[自立壁]</v>
          </cell>
          <cell r="C516" t="str">
            <v>焼過れんが・1枚積み・片面化粧目地</v>
          </cell>
          <cell r="D516" t="str">
            <v>㎡</v>
          </cell>
          <cell r="E516">
            <v>29600</v>
          </cell>
          <cell r="F516" t="str">
            <v>P-62</v>
          </cell>
          <cell r="G516">
            <v>228713</v>
          </cell>
        </row>
        <row r="517">
          <cell r="A517">
            <v>228721</v>
          </cell>
          <cell r="B517" t="str">
            <v>れんが積[自立壁]</v>
          </cell>
          <cell r="C517" t="str">
            <v>焼過れんが・1枚半積み・化粧目地無</v>
          </cell>
          <cell r="D517" t="str">
            <v>㎡</v>
          </cell>
          <cell r="E517">
            <v>40700</v>
          </cell>
          <cell r="F517" t="str">
            <v>P-62</v>
          </cell>
          <cell r="G517">
            <v>228721</v>
          </cell>
        </row>
        <row r="518">
          <cell r="A518">
            <v>228722</v>
          </cell>
          <cell r="B518" t="str">
            <v>れんが積[自立壁]</v>
          </cell>
          <cell r="C518" t="str">
            <v>焼過れんが・1枚半積み・両面化粧目地</v>
          </cell>
          <cell r="D518" t="str">
            <v>㎡</v>
          </cell>
          <cell r="E518">
            <v>46800</v>
          </cell>
          <cell r="F518" t="str">
            <v>P-62</v>
          </cell>
          <cell r="G518">
            <v>228722</v>
          </cell>
        </row>
        <row r="519">
          <cell r="A519">
            <v>228723</v>
          </cell>
          <cell r="B519" t="str">
            <v>れんが積[自立壁]</v>
          </cell>
          <cell r="C519" t="str">
            <v>焼過れんが・1枚半積み・片面化粧目地</v>
          </cell>
          <cell r="D519" t="str">
            <v>㎡</v>
          </cell>
          <cell r="E519">
            <v>43800</v>
          </cell>
          <cell r="F519" t="str">
            <v>P-62</v>
          </cell>
          <cell r="G519">
            <v>228723</v>
          </cell>
        </row>
        <row r="520">
          <cell r="A520">
            <v>228731</v>
          </cell>
          <cell r="B520" t="str">
            <v>れんが積[く体張付]</v>
          </cell>
          <cell r="C520" t="str">
            <v>普通れんが・半枚積み・化粧目地無</v>
          </cell>
          <cell r="D520" t="str">
            <v>㎡</v>
          </cell>
          <cell r="E520">
            <v>13000</v>
          </cell>
          <cell r="F520" t="str">
            <v>P-62</v>
          </cell>
          <cell r="G520">
            <v>228731</v>
          </cell>
        </row>
        <row r="521">
          <cell r="A521">
            <v>228732</v>
          </cell>
          <cell r="B521" t="str">
            <v>れんが積[く体張付]</v>
          </cell>
          <cell r="C521" t="str">
            <v>普通れんが・半枚積み・片面化粧目地</v>
          </cell>
          <cell r="D521" t="str">
            <v>㎡</v>
          </cell>
          <cell r="E521">
            <v>16100</v>
          </cell>
          <cell r="F521" t="str">
            <v>P-62</v>
          </cell>
          <cell r="G521">
            <v>228732</v>
          </cell>
        </row>
        <row r="522">
          <cell r="A522">
            <v>228741</v>
          </cell>
          <cell r="B522" t="str">
            <v>れんが積[く体張付]</v>
          </cell>
          <cell r="C522" t="str">
            <v>普通れんが・1枚積み・化粧目地無</v>
          </cell>
          <cell r="D522" t="str">
            <v>㎡</v>
          </cell>
          <cell r="E522">
            <v>24900</v>
          </cell>
          <cell r="F522" t="str">
            <v>P-62</v>
          </cell>
          <cell r="G522">
            <v>228741</v>
          </cell>
        </row>
        <row r="523">
          <cell r="A523">
            <v>228742</v>
          </cell>
          <cell r="B523" t="str">
            <v>れんが積[く体張付]</v>
          </cell>
          <cell r="C523" t="str">
            <v>普通れんが・1枚積み・片面化粧目地</v>
          </cell>
          <cell r="D523" t="str">
            <v>㎡</v>
          </cell>
          <cell r="E523">
            <v>28000</v>
          </cell>
          <cell r="F523" t="str">
            <v>P-62</v>
          </cell>
          <cell r="G523">
            <v>228742</v>
          </cell>
        </row>
        <row r="524">
          <cell r="A524">
            <v>228751</v>
          </cell>
          <cell r="B524" t="str">
            <v>れんが積[く体張付]</v>
          </cell>
          <cell r="C524" t="str">
            <v>焼過れんが・半枚積み・化粧目地無</v>
          </cell>
          <cell r="D524" t="str">
            <v>㎡</v>
          </cell>
          <cell r="E524">
            <v>13700</v>
          </cell>
          <cell r="F524" t="str">
            <v>P-62</v>
          </cell>
          <cell r="G524">
            <v>228751</v>
          </cell>
        </row>
        <row r="525">
          <cell r="A525">
            <v>228752</v>
          </cell>
          <cell r="B525" t="str">
            <v>れんが積[く体張付]</v>
          </cell>
          <cell r="C525" t="str">
            <v>焼過れんが・半枚積み・片面化粧目地</v>
          </cell>
          <cell r="D525" t="str">
            <v>㎡</v>
          </cell>
          <cell r="E525">
            <v>16800</v>
          </cell>
          <cell r="F525" t="str">
            <v>P-62</v>
          </cell>
          <cell r="G525">
            <v>228752</v>
          </cell>
        </row>
        <row r="526">
          <cell r="A526">
            <v>228761</v>
          </cell>
          <cell r="B526" t="str">
            <v>れんが積[く体張付]</v>
          </cell>
          <cell r="C526" t="str">
            <v>焼過れんが・1枚積み・化粧目地無</v>
          </cell>
          <cell r="D526" t="str">
            <v>㎡</v>
          </cell>
          <cell r="E526">
            <v>26500</v>
          </cell>
          <cell r="F526" t="str">
            <v>P-62</v>
          </cell>
          <cell r="G526">
            <v>228761</v>
          </cell>
        </row>
        <row r="527">
          <cell r="A527">
            <v>228762</v>
          </cell>
          <cell r="B527" t="str">
            <v>れんが積[く体張付]</v>
          </cell>
          <cell r="C527" t="str">
            <v>焼過れんが・1枚積み・片面化粧目地</v>
          </cell>
          <cell r="D527" t="str">
            <v>㎡</v>
          </cell>
          <cell r="E527">
            <v>29600</v>
          </cell>
          <cell r="F527" t="str">
            <v>P-63</v>
          </cell>
          <cell r="G527">
            <v>228762</v>
          </cell>
        </row>
        <row r="528">
          <cell r="A528">
            <v>228801</v>
          </cell>
          <cell r="B528" t="str">
            <v>床下換気孔ブロック</v>
          </cell>
          <cell r="C528" t="str">
            <v>普及タイプ</v>
          </cell>
          <cell r="D528" t="str">
            <v>ヶ所</v>
          </cell>
          <cell r="E528">
            <v>540</v>
          </cell>
          <cell r="F528" t="str">
            <v>P-63</v>
          </cell>
          <cell r="G528">
            <v>228801</v>
          </cell>
        </row>
        <row r="529">
          <cell r="A529">
            <v>228811</v>
          </cell>
          <cell r="B529" t="str">
            <v>花形ブロック積</v>
          </cell>
          <cell r="C529" t="str">
            <v>100×190×190・角型1/2直角型</v>
          </cell>
          <cell r="D529" t="str">
            <v>㎡</v>
          </cell>
          <cell r="E529">
            <v>12300</v>
          </cell>
          <cell r="F529" t="str">
            <v>P-63</v>
          </cell>
          <cell r="G529">
            <v>228811</v>
          </cell>
        </row>
        <row r="530">
          <cell r="A530">
            <v>228815</v>
          </cell>
          <cell r="B530" t="str">
            <v>花形ブロック積</v>
          </cell>
          <cell r="C530" t="str">
            <v>100×190×390・角型(Aタイプ)</v>
          </cell>
          <cell r="D530" t="str">
            <v>㎡</v>
          </cell>
          <cell r="E530">
            <v>9230</v>
          </cell>
          <cell r="F530" t="str">
            <v>P-63</v>
          </cell>
          <cell r="G530">
            <v>228815</v>
          </cell>
        </row>
        <row r="531">
          <cell r="A531">
            <v>228821</v>
          </cell>
          <cell r="B531" t="str">
            <v>ブロック敷(断熱用)</v>
          </cell>
          <cell r="C531" t="str">
            <v>断熱ブロック</v>
          </cell>
          <cell r="D531" t="str">
            <v>㎡</v>
          </cell>
          <cell r="E531">
            <v>5370</v>
          </cell>
          <cell r="F531" t="str">
            <v>P-63</v>
          </cell>
          <cell r="G531">
            <v>228821</v>
          </cell>
        </row>
        <row r="532">
          <cell r="A532">
            <v>231001</v>
          </cell>
          <cell r="B532" t="str">
            <v>木材費</v>
          </cell>
          <cell r="C532" t="str">
            <v>特１等級</v>
          </cell>
          <cell r="D532" t="str">
            <v>m3</v>
          </cell>
          <cell r="E532">
            <v>171200</v>
          </cell>
          <cell r="F532" t="str">
            <v>P-64</v>
          </cell>
          <cell r="G532">
            <v>231001</v>
          </cell>
        </row>
        <row r="533">
          <cell r="A533">
            <v>231011</v>
          </cell>
          <cell r="B533" t="str">
            <v>木材費</v>
          </cell>
          <cell r="C533" t="str">
            <v>１等級・［A］</v>
          </cell>
          <cell r="D533" t="str">
            <v>m3</v>
          </cell>
          <cell r="E533">
            <v>145800</v>
          </cell>
          <cell r="F533" t="str">
            <v>P-64</v>
          </cell>
          <cell r="G533">
            <v>231011</v>
          </cell>
        </row>
        <row r="534">
          <cell r="A534">
            <v>231014</v>
          </cell>
          <cell r="B534" t="str">
            <v>木材費</v>
          </cell>
          <cell r="C534" t="str">
            <v>１等級・［B］</v>
          </cell>
          <cell r="D534" t="str">
            <v>m3</v>
          </cell>
          <cell r="E534">
            <v>138000</v>
          </cell>
          <cell r="F534" t="str">
            <v>P-64</v>
          </cell>
          <cell r="G534">
            <v>231014</v>
          </cell>
        </row>
        <row r="535">
          <cell r="A535">
            <v>231017</v>
          </cell>
          <cell r="B535" t="str">
            <v>木材費</v>
          </cell>
          <cell r="C535" t="str">
            <v>１等級・［C］</v>
          </cell>
          <cell r="D535" t="str">
            <v>m3</v>
          </cell>
          <cell r="E535">
            <v>132800</v>
          </cell>
          <cell r="F535" t="str">
            <v>P-64</v>
          </cell>
          <cell r="G535">
            <v>231017</v>
          </cell>
        </row>
        <row r="536">
          <cell r="A536">
            <v>231021</v>
          </cell>
          <cell r="B536" t="str">
            <v>木材費</v>
          </cell>
          <cell r="C536" t="str">
            <v>２等級・［A］</v>
          </cell>
          <cell r="D536" t="str">
            <v>m3</v>
          </cell>
          <cell r="E536">
            <v>84600</v>
          </cell>
          <cell r="F536" t="str">
            <v>P-64</v>
          </cell>
          <cell r="G536">
            <v>231021</v>
          </cell>
        </row>
        <row r="537">
          <cell r="A537">
            <v>231024</v>
          </cell>
          <cell r="B537" t="str">
            <v>木材費</v>
          </cell>
          <cell r="C537" t="str">
            <v>２等級・［B］</v>
          </cell>
          <cell r="D537" t="str">
            <v>m3</v>
          </cell>
          <cell r="E537">
            <v>78700</v>
          </cell>
          <cell r="F537" t="str">
            <v>P-64</v>
          </cell>
          <cell r="G537">
            <v>231024</v>
          </cell>
        </row>
        <row r="538">
          <cell r="A538">
            <v>231027</v>
          </cell>
          <cell r="B538" t="str">
            <v>木材費</v>
          </cell>
          <cell r="C538" t="str">
            <v>２等級・［C］</v>
          </cell>
          <cell r="D538" t="str">
            <v>m3</v>
          </cell>
          <cell r="E538">
            <v>74900</v>
          </cell>
          <cell r="F538" t="str">
            <v>P-64</v>
          </cell>
          <cell r="G538">
            <v>231027</v>
          </cell>
        </row>
        <row r="539">
          <cell r="A539">
            <v>231031</v>
          </cell>
          <cell r="B539" t="str">
            <v>木材費</v>
          </cell>
          <cell r="C539" t="str">
            <v>３等級・［A］</v>
          </cell>
          <cell r="D539" t="str">
            <v>m3</v>
          </cell>
          <cell r="E539">
            <v>63300</v>
          </cell>
          <cell r="F539" t="str">
            <v>P-64</v>
          </cell>
          <cell r="G539">
            <v>231031</v>
          </cell>
        </row>
        <row r="540">
          <cell r="A540">
            <v>231034</v>
          </cell>
          <cell r="B540" t="str">
            <v>木材費</v>
          </cell>
          <cell r="C540" t="str">
            <v>３等級・［B］</v>
          </cell>
          <cell r="D540" t="str">
            <v>m3</v>
          </cell>
          <cell r="E540">
            <v>61500</v>
          </cell>
          <cell r="F540" t="str">
            <v>P-64</v>
          </cell>
          <cell r="G540">
            <v>231034</v>
          </cell>
        </row>
        <row r="541">
          <cell r="A541">
            <v>231037</v>
          </cell>
          <cell r="B541" t="str">
            <v>木材費</v>
          </cell>
          <cell r="C541" t="str">
            <v>３等級・［C］</v>
          </cell>
          <cell r="D541" t="str">
            <v>m3</v>
          </cell>
          <cell r="E541">
            <v>60300</v>
          </cell>
          <cell r="F541" t="str">
            <v>P-64</v>
          </cell>
          <cell r="G541">
            <v>231037</v>
          </cell>
        </row>
        <row r="542">
          <cell r="A542">
            <v>231041</v>
          </cell>
          <cell r="B542" t="str">
            <v>木材費</v>
          </cell>
          <cell r="C542" t="str">
            <v>４等級・［A］</v>
          </cell>
          <cell r="D542" t="str">
            <v>m3</v>
          </cell>
          <cell r="E542">
            <v>57900</v>
          </cell>
          <cell r="F542" t="str">
            <v>P-64</v>
          </cell>
          <cell r="G542">
            <v>231041</v>
          </cell>
        </row>
        <row r="543">
          <cell r="A543">
            <v>231044</v>
          </cell>
          <cell r="B543" t="str">
            <v>木材費</v>
          </cell>
          <cell r="C543" t="str">
            <v>４等級・［B］</v>
          </cell>
          <cell r="D543" t="str">
            <v>m3</v>
          </cell>
          <cell r="E543">
            <v>57000</v>
          </cell>
          <cell r="F543" t="str">
            <v>P-64</v>
          </cell>
          <cell r="G543">
            <v>231044</v>
          </cell>
        </row>
        <row r="544">
          <cell r="A544">
            <v>231047</v>
          </cell>
          <cell r="B544" t="str">
            <v>木材費</v>
          </cell>
          <cell r="C544" t="str">
            <v>４等級・［C］</v>
          </cell>
          <cell r="D544" t="str">
            <v>m3</v>
          </cell>
          <cell r="E544">
            <v>56400</v>
          </cell>
          <cell r="F544" t="str">
            <v>P-64</v>
          </cell>
          <cell r="G544">
            <v>231047</v>
          </cell>
        </row>
        <row r="545">
          <cell r="A545">
            <v>231051</v>
          </cell>
          <cell r="B545" t="str">
            <v>木材費</v>
          </cell>
          <cell r="C545" t="str">
            <v>５等級</v>
          </cell>
          <cell r="D545" t="str">
            <v>m3</v>
          </cell>
          <cell r="E545">
            <v>51100</v>
          </cell>
          <cell r="F545" t="str">
            <v>P-64</v>
          </cell>
          <cell r="G545">
            <v>231051</v>
          </cell>
        </row>
        <row r="546">
          <cell r="A546">
            <v>235001</v>
          </cell>
          <cell r="B546" t="str">
            <v>労務費</v>
          </cell>
          <cell r="C546" t="str">
            <v>専用・共同住宅［Ⅰ］</v>
          </cell>
          <cell r="D546" t="str">
            <v>延㎡</v>
          </cell>
          <cell r="E546">
            <v>49000</v>
          </cell>
          <cell r="F546" t="str">
            <v>P-65</v>
          </cell>
          <cell r="G546">
            <v>235001</v>
          </cell>
        </row>
        <row r="547">
          <cell r="A547">
            <v>235002</v>
          </cell>
          <cell r="B547" t="str">
            <v>労務費</v>
          </cell>
          <cell r="C547" t="str">
            <v>専用・共同住宅［Ⅱ］</v>
          </cell>
          <cell r="D547" t="str">
            <v>延㎡</v>
          </cell>
          <cell r="E547">
            <v>44100</v>
          </cell>
          <cell r="F547" t="str">
            <v>P-65</v>
          </cell>
          <cell r="G547">
            <v>235002</v>
          </cell>
        </row>
        <row r="548">
          <cell r="A548">
            <v>235003</v>
          </cell>
          <cell r="B548" t="str">
            <v>労務費</v>
          </cell>
          <cell r="C548" t="str">
            <v>専用・共同住宅［Ⅲ］</v>
          </cell>
          <cell r="D548" t="str">
            <v>延㎡</v>
          </cell>
          <cell r="E548">
            <v>36600</v>
          </cell>
          <cell r="F548" t="str">
            <v>P-65</v>
          </cell>
          <cell r="G548">
            <v>235003</v>
          </cell>
        </row>
        <row r="549">
          <cell r="A549">
            <v>235004</v>
          </cell>
          <cell r="B549" t="str">
            <v>労務費</v>
          </cell>
          <cell r="C549" t="str">
            <v>専用・共同住宅［Ⅳ］</v>
          </cell>
          <cell r="D549" t="str">
            <v>延㎡</v>
          </cell>
          <cell r="E549">
            <v>31700</v>
          </cell>
          <cell r="F549" t="str">
            <v>P-65</v>
          </cell>
          <cell r="G549">
            <v>235004</v>
          </cell>
        </row>
        <row r="550">
          <cell r="A550">
            <v>235005</v>
          </cell>
          <cell r="B550" t="str">
            <v>労務費</v>
          </cell>
          <cell r="C550" t="str">
            <v>専用・共同住宅［Ⅴ］</v>
          </cell>
          <cell r="D550" t="str">
            <v>延㎡</v>
          </cell>
          <cell r="E550">
            <v>26800</v>
          </cell>
          <cell r="F550" t="str">
            <v>P-65</v>
          </cell>
          <cell r="G550">
            <v>235005</v>
          </cell>
        </row>
        <row r="551">
          <cell r="A551">
            <v>235011</v>
          </cell>
          <cell r="B551" t="str">
            <v>労務費</v>
          </cell>
          <cell r="C551" t="str">
            <v>店舗・事務所［Ⅰ］</v>
          </cell>
          <cell r="D551" t="str">
            <v>延㎡</v>
          </cell>
          <cell r="E551">
            <v>41600</v>
          </cell>
          <cell r="F551" t="str">
            <v>P-65</v>
          </cell>
          <cell r="G551">
            <v>235011</v>
          </cell>
        </row>
        <row r="552">
          <cell r="A552">
            <v>235012</v>
          </cell>
          <cell r="B552" t="str">
            <v>労務費</v>
          </cell>
          <cell r="C552" t="str">
            <v>店舗・事務所［Ⅱ］</v>
          </cell>
          <cell r="D552" t="str">
            <v>延㎡</v>
          </cell>
          <cell r="E552">
            <v>36600</v>
          </cell>
          <cell r="F552" t="str">
            <v>P-65</v>
          </cell>
          <cell r="G552">
            <v>235012</v>
          </cell>
        </row>
        <row r="553">
          <cell r="A553">
            <v>235013</v>
          </cell>
          <cell r="B553" t="str">
            <v>労務費</v>
          </cell>
          <cell r="C553" t="str">
            <v>店舗・事務所［Ⅲ］</v>
          </cell>
          <cell r="D553" t="str">
            <v>延㎡</v>
          </cell>
          <cell r="E553">
            <v>29400</v>
          </cell>
          <cell r="F553" t="str">
            <v>P-65</v>
          </cell>
          <cell r="G553">
            <v>235013</v>
          </cell>
        </row>
        <row r="554">
          <cell r="A554">
            <v>235014</v>
          </cell>
          <cell r="B554" t="str">
            <v>労務費</v>
          </cell>
          <cell r="C554" t="str">
            <v>店舗・事務所［Ⅳ］</v>
          </cell>
          <cell r="D554" t="str">
            <v>延㎡</v>
          </cell>
          <cell r="E554">
            <v>24500</v>
          </cell>
          <cell r="F554" t="str">
            <v>P-65</v>
          </cell>
          <cell r="G554">
            <v>235014</v>
          </cell>
        </row>
        <row r="555">
          <cell r="A555">
            <v>235015</v>
          </cell>
          <cell r="B555" t="str">
            <v>労務費</v>
          </cell>
          <cell r="C555" t="str">
            <v>店舗・事務所［Ⅴ］</v>
          </cell>
          <cell r="D555" t="str">
            <v>延㎡</v>
          </cell>
          <cell r="E555">
            <v>19600</v>
          </cell>
          <cell r="F555" t="str">
            <v>P-65</v>
          </cell>
          <cell r="G555">
            <v>235015</v>
          </cell>
        </row>
        <row r="556">
          <cell r="A556">
            <v>235021</v>
          </cell>
          <cell r="B556" t="str">
            <v>労務費</v>
          </cell>
          <cell r="C556" t="str">
            <v>工場・倉庫［Ⅰ］</v>
          </cell>
          <cell r="D556" t="str">
            <v>延㎡</v>
          </cell>
          <cell r="E556">
            <v>29400</v>
          </cell>
          <cell r="F556" t="str">
            <v>P-65</v>
          </cell>
          <cell r="G556">
            <v>235021</v>
          </cell>
        </row>
        <row r="557">
          <cell r="A557">
            <v>235022</v>
          </cell>
          <cell r="B557" t="str">
            <v>労務費</v>
          </cell>
          <cell r="C557" t="str">
            <v>工場・倉庫［Ⅱ］</v>
          </cell>
          <cell r="D557" t="str">
            <v>延㎡</v>
          </cell>
          <cell r="E557">
            <v>24500</v>
          </cell>
          <cell r="F557" t="str">
            <v>P-65</v>
          </cell>
          <cell r="G557">
            <v>235022</v>
          </cell>
        </row>
        <row r="558">
          <cell r="A558">
            <v>235023</v>
          </cell>
          <cell r="B558" t="str">
            <v>労務費</v>
          </cell>
          <cell r="C558" t="str">
            <v>工場・倉庫［Ⅲ］</v>
          </cell>
          <cell r="D558" t="str">
            <v>延㎡</v>
          </cell>
          <cell r="E558">
            <v>19600</v>
          </cell>
          <cell r="F558" t="str">
            <v>P-65</v>
          </cell>
          <cell r="G558">
            <v>235023</v>
          </cell>
        </row>
        <row r="559">
          <cell r="A559">
            <v>235024</v>
          </cell>
          <cell r="B559" t="str">
            <v>労務費</v>
          </cell>
          <cell r="C559" t="str">
            <v>工場・倉庫［Ⅳ］</v>
          </cell>
          <cell r="D559" t="str">
            <v>延㎡</v>
          </cell>
          <cell r="E559">
            <v>14700</v>
          </cell>
          <cell r="F559" t="str">
            <v>P-65</v>
          </cell>
          <cell r="G559">
            <v>235024</v>
          </cell>
        </row>
        <row r="560">
          <cell r="A560">
            <v>235025</v>
          </cell>
          <cell r="B560" t="str">
            <v>労務費</v>
          </cell>
          <cell r="C560" t="str">
            <v>工場・倉庫［Ⅴ］</v>
          </cell>
          <cell r="D560" t="str">
            <v>延㎡</v>
          </cell>
          <cell r="E560">
            <v>9810</v>
          </cell>
          <cell r="F560" t="str">
            <v>P-65</v>
          </cell>
          <cell r="G560">
            <v>235025</v>
          </cell>
        </row>
        <row r="561">
          <cell r="A561">
            <v>241004</v>
          </cell>
          <cell r="B561" t="str">
            <v>日本瓦葺</v>
          </cell>
          <cell r="C561" t="str">
            <v>いぶし瓦・野地板を除く下地共</v>
          </cell>
          <cell r="D561" t="str">
            <v>㎡</v>
          </cell>
          <cell r="E561">
            <v>7400</v>
          </cell>
          <cell r="F561" t="str">
            <v>P-66</v>
          </cell>
          <cell r="G561">
            <v>241004</v>
          </cell>
        </row>
        <row r="562">
          <cell r="A562">
            <v>241005</v>
          </cell>
          <cell r="B562" t="str">
            <v>日本瓦葺</v>
          </cell>
          <cell r="C562" t="str">
            <v>いぶし瓦・野地板ラワン共</v>
          </cell>
          <cell r="D562" t="str">
            <v>㎡</v>
          </cell>
          <cell r="E562">
            <v>9110</v>
          </cell>
          <cell r="F562" t="str">
            <v>P-66</v>
          </cell>
          <cell r="G562">
            <v>241005</v>
          </cell>
        </row>
        <row r="563">
          <cell r="A563">
            <v>241006</v>
          </cell>
          <cell r="B563" t="str">
            <v>日本瓦葺</v>
          </cell>
          <cell r="C563" t="str">
            <v>いぶし瓦・小屋組野地ラワン共</v>
          </cell>
          <cell r="D563" t="str">
            <v>㎡</v>
          </cell>
          <cell r="E563">
            <v>15700</v>
          </cell>
          <cell r="F563" t="str">
            <v>P-66</v>
          </cell>
          <cell r="G563">
            <v>241006</v>
          </cell>
        </row>
        <row r="564">
          <cell r="A564">
            <v>241014</v>
          </cell>
          <cell r="B564" t="str">
            <v>日本瓦葺</v>
          </cell>
          <cell r="C564" t="str">
            <v>ゆう薬瓦・特注色・野地板を除く下地共</v>
          </cell>
          <cell r="D564" t="str">
            <v>㎡</v>
          </cell>
          <cell r="E564">
            <v>6960</v>
          </cell>
          <cell r="F564" t="str">
            <v>P-66</v>
          </cell>
          <cell r="G564">
            <v>241014</v>
          </cell>
        </row>
        <row r="565">
          <cell r="A565">
            <v>241015</v>
          </cell>
          <cell r="B565" t="str">
            <v>日本瓦葺</v>
          </cell>
          <cell r="C565" t="str">
            <v>ゆう薬瓦・特注色・野地板ラワン共</v>
          </cell>
          <cell r="D565" t="str">
            <v>㎡</v>
          </cell>
          <cell r="E565">
            <v>8670</v>
          </cell>
          <cell r="F565" t="str">
            <v>P-66</v>
          </cell>
          <cell r="G565">
            <v>241015</v>
          </cell>
        </row>
        <row r="566">
          <cell r="A566">
            <v>241016</v>
          </cell>
          <cell r="B566" t="str">
            <v>日本瓦葺</v>
          </cell>
          <cell r="C566" t="str">
            <v>ゆう薬瓦・特注色・小屋組野地ラワン共</v>
          </cell>
          <cell r="D566" t="str">
            <v>㎡</v>
          </cell>
          <cell r="E566">
            <v>15300</v>
          </cell>
          <cell r="F566" t="str">
            <v>P-66</v>
          </cell>
          <cell r="G566">
            <v>241016</v>
          </cell>
        </row>
        <row r="567">
          <cell r="A567">
            <v>241024</v>
          </cell>
          <cell r="B567" t="str">
            <v>日本瓦葺</v>
          </cell>
          <cell r="C567" t="str">
            <v>ゆう薬瓦・標準色・野地板を除く下地共</v>
          </cell>
          <cell r="D567" t="str">
            <v>㎡</v>
          </cell>
          <cell r="E567">
            <v>6710</v>
          </cell>
          <cell r="F567" t="str">
            <v>P-66</v>
          </cell>
          <cell r="G567">
            <v>241024</v>
          </cell>
        </row>
        <row r="568">
          <cell r="A568">
            <v>241025</v>
          </cell>
          <cell r="B568" t="str">
            <v>日本瓦葺</v>
          </cell>
          <cell r="C568" t="str">
            <v>ゆう薬瓦・標準色・野地板ラワン共</v>
          </cell>
          <cell r="D568" t="str">
            <v>㎡</v>
          </cell>
          <cell r="E568">
            <v>8420</v>
          </cell>
          <cell r="F568" t="str">
            <v>P-66</v>
          </cell>
          <cell r="G568">
            <v>241025</v>
          </cell>
        </row>
        <row r="569">
          <cell r="A569">
            <v>241026</v>
          </cell>
          <cell r="B569" t="str">
            <v>日本瓦葺</v>
          </cell>
          <cell r="C569" t="str">
            <v>ゆう薬瓦・標準色・小屋組野地ラワン共</v>
          </cell>
          <cell r="D569" t="str">
            <v>㎡</v>
          </cell>
          <cell r="E569">
            <v>15000</v>
          </cell>
          <cell r="F569" t="str">
            <v>P-66</v>
          </cell>
          <cell r="G569">
            <v>241026</v>
          </cell>
        </row>
        <row r="570">
          <cell r="A570">
            <v>241034</v>
          </cell>
          <cell r="B570" t="str">
            <v>日本瓦葺</v>
          </cell>
          <cell r="C570" t="str">
            <v>ゆう薬瓦・標準色・野地板を除く下地共</v>
          </cell>
          <cell r="D570" t="str">
            <v>㎡</v>
          </cell>
          <cell r="E570">
            <v>6710</v>
          </cell>
          <cell r="F570" t="str">
            <v>P-66</v>
          </cell>
          <cell r="G570">
            <v>241034</v>
          </cell>
        </row>
        <row r="571">
          <cell r="A571">
            <v>241035</v>
          </cell>
          <cell r="B571" t="str">
            <v>日本瓦葺</v>
          </cell>
          <cell r="C571" t="str">
            <v>ゆう薬瓦・標準色・野地板ラワン共</v>
          </cell>
          <cell r="D571" t="str">
            <v>㎡</v>
          </cell>
          <cell r="E571">
            <v>8420</v>
          </cell>
          <cell r="F571" t="str">
            <v>P-66</v>
          </cell>
          <cell r="G571">
            <v>241035</v>
          </cell>
        </row>
        <row r="572">
          <cell r="A572">
            <v>241036</v>
          </cell>
          <cell r="B572" t="str">
            <v>日本瓦葺</v>
          </cell>
          <cell r="C572" t="str">
            <v>ゆう薬瓦・標準色・小屋組野地ラワン共</v>
          </cell>
          <cell r="D572" t="str">
            <v>㎡</v>
          </cell>
          <cell r="E572">
            <v>15000</v>
          </cell>
          <cell r="F572" t="str">
            <v>P-66</v>
          </cell>
          <cell r="G572">
            <v>241036</v>
          </cell>
        </row>
        <row r="573">
          <cell r="A573">
            <v>241044</v>
          </cell>
          <cell r="B573" t="str">
            <v>洋瓦葺</v>
          </cell>
          <cell r="C573" t="str">
            <v>S形瓦・標準色・野地板を除く下地共</v>
          </cell>
          <cell r="D573" t="str">
            <v>㎡</v>
          </cell>
          <cell r="E573">
            <v>6960</v>
          </cell>
          <cell r="F573" t="str">
            <v>P-66</v>
          </cell>
          <cell r="G573">
            <v>241044</v>
          </cell>
        </row>
        <row r="574">
          <cell r="A574">
            <v>241045</v>
          </cell>
          <cell r="B574" t="str">
            <v>洋瓦葺</v>
          </cell>
          <cell r="C574" t="str">
            <v>S形瓦・標準色・野地板ラワン共</v>
          </cell>
          <cell r="D574" t="str">
            <v>㎡</v>
          </cell>
          <cell r="E574">
            <v>8670</v>
          </cell>
          <cell r="F574" t="str">
            <v>P-66</v>
          </cell>
          <cell r="G574">
            <v>241045</v>
          </cell>
        </row>
        <row r="575">
          <cell r="A575">
            <v>241046</v>
          </cell>
          <cell r="B575" t="str">
            <v>洋瓦葺</v>
          </cell>
          <cell r="C575" t="str">
            <v>S形瓦・標準色・小屋組野地ラワン共</v>
          </cell>
          <cell r="D575" t="str">
            <v>㎡</v>
          </cell>
          <cell r="E575">
            <v>15300</v>
          </cell>
          <cell r="F575" t="str">
            <v>P-66</v>
          </cell>
          <cell r="G575">
            <v>241046</v>
          </cell>
        </row>
        <row r="576">
          <cell r="A576">
            <v>241051</v>
          </cell>
          <cell r="B576" t="str">
            <v>厚形スレート瓦葺</v>
          </cell>
          <cell r="C576" t="str">
            <v>和形・野地板を除く下地共</v>
          </cell>
          <cell r="D576" t="str">
            <v>㎡</v>
          </cell>
          <cell r="E576">
            <v>3840</v>
          </cell>
          <cell r="F576" t="str">
            <v>P-66</v>
          </cell>
          <cell r="G576">
            <v>241051</v>
          </cell>
        </row>
        <row r="577">
          <cell r="A577">
            <v>241052</v>
          </cell>
          <cell r="B577" t="str">
            <v>厚形スレート瓦葺</v>
          </cell>
          <cell r="C577" t="str">
            <v>和形・野地板ラワン共</v>
          </cell>
          <cell r="D577" t="str">
            <v>㎡</v>
          </cell>
          <cell r="E577">
            <v>5550</v>
          </cell>
          <cell r="F577" t="str">
            <v>P-66</v>
          </cell>
          <cell r="G577">
            <v>241052</v>
          </cell>
        </row>
        <row r="578">
          <cell r="A578">
            <v>241053</v>
          </cell>
          <cell r="B578" t="str">
            <v>厚形スレート瓦葺</v>
          </cell>
          <cell r="C578" t="str">
            <v>和形・小屋組野地ラワン共</v>
          </cell>
          <cell r="D578" t="str">
            <v>㎡</v>
          </cell>
          <cell r="E578">
            <v>12200</v>
          </cell>
          <cell r="F578" t="str">
            <v>P-66</v>
          </cell>
          <cell r="G578">
            <v>241053</v>
          </cell>
        </row>
        <row r="579">
          <cell r="A579">
            <v>241054</v>
          </cell>
          <cell r="B579" t="str">
            <v>厚形スレート瓦葺</v>
          </cell>
          <cell r="C579" t="str">
            <v>平形・野地板を除く下地共</v>
          </cell>
          <cell r="D579" t="str">
            <v>㎡</v>
          </cell>
          <cell r="E579">
            <v>4000</v>
          </cell>
          <cell r="F579" t="str">
            <v>P-66</v>
          </cell>
          <cell r="G579">
            <v>241054</v>
          </cell>
        </row>
        <row r="580">
          <cell r="A580">
            <v>251055</v>
          </cell>
          <cell r="B580" t="str">
            <v>厚形スレート瓦葺</v>
          </cell>
          <cell r="C580" t="str">
            <v>平形・野地板ラワン共</v>
          </cell>
          <cell r="D580" t="str">
            <v>㎡</v>
          </cell>
          <cell r="E580">
            <v>5710</v>
          </cell>
          <cell r="F580" t="str">
            <v>P-66</v>
          </cell>
          <cell r="G580">
            <v>251055</v>
          </cell>
        </row>
        <row r="581">
          <cell r="A581">
            <v>241056</v>
          </cell>
          <cell r="B581" t="str">
            <v>厚形スレート瓦葺</v>
          </cell>
          <cell r="C581" t="str">
            <v>平形・小屋組野地ラワン共</v>
          </cell>
          <cell r="D581" t="str">
            <v>㎡</v>
          </cell>
          <cell r="E581">
            <v>12300</v>
          </cell>
          <cell r="F581" t="str">
            <v>P-66</v>
          </cell>
          <cell r="G581">
            <v>241056</v>
          </cell>
        </row>
        <row r="582">
          <cell r="A582">
            <v>241057</v>
          </cell>
          <cell r="B582" t="str">
            <v>厚形スレート瓦葺</v>
          </cell>
          <cell r="C582" t="str">
            <v>S形・野地板を除く下地共</v>
          </cell>
          <cell r="D582" t="str">
            <v>㎡</v>
          </cell>
          <cell r="E582">
            <v>4150</v>
          </cell>
          <cell r="F582" t="str">
            <v>P-66</v>
          </cell>
          <cell r="G582">
            <v>241057</v>
          </cell>
        </row>
        <row r="583">
          <cell r="A583">
            <v>241058</v>
          </cell>
          <cell r="B583" t="str">
            <v>厚形スレート瓦葺</v>
          </cell>
          <cell r="C583" t="str">
            <v>S形・野地板ラワン共</v>
          </cell>
          <cell r="D583" t="str">
            <v>㎡</v>
          </cell>
          <cell r="E583">
            <v>5860</v>
          </cell>
          <cell r="F583" t="str">
            <v>P-66</v>
          </cell>
          <cell r="G583">
            <v>241058</v>
          </cell>
        </row>
        <row r="584">
          <cell r="A584">
            <v>281059</v>
          </cell>
          <cell r="B584" t="str">
            <v>厚形スレート瓦葺</v>
          </cell>
          <cell r="C584" t="str">
            <v>S形・小屋組野地ラワン共</v>
          </cell>
          <cell r="D584" t="str">
            <v>㎡</v>
          </cell>
          <cell r="E584">
            <v>12500</v>
          </cell>
          <cell r="F584" t="str">
            <v>P-66</v>
          </cell>
          <cell r="G584">
            <v>281059</v>
          </cell>
        </row>
        <row r="585">
          <cell r="A585">
            <v>241061</v>
          </cell>
          <cell r="B585" t="str">
            <v>コロニアル葺</v>
          </cell>
          <cell r="C585" t="str">
            <v>910mm×182mm・野地板を除く下地共</v>
          </cell>
          <cell r="D585" t="str">
            <v>㎡</v>
          </cell>
          <cell r="E585">
            <v>4280</v>
          </cell>
          <cell r="F585" t="str">
            <v>P-66</v>
          </cell>
          <cell r="G585">
            <v>241061</v>
          </cell>
        </row>
        <row r="586">
          <cell r="A586">
            <v>241062</v>
          </cell>
          <cell r="B586" t="str">
            <v>コロニアル葺</v>
          </cell>
          <cell r="C586" t="str">
            <v>910mm×182mm・野地板ラワン共</v>
          </cell>
          <cell r="D586" t="str">
            <v>㎡</v>
          </cell>
          <cell r="E586">
            <v>5990</v>
          </cell>
          <cell r="F586" t="str">
            <v>P-66</v>
          </cell>
          <cell r="G586">
            <v>241062</v>
          </cell>
        </row>
        <row r="587">
          <cell r="A587">
            <v>241063</v>
          </cell>
          <cell r="B587" t="str">
            <v>コロニアル葺</v>
          </cell>
          <cell r="C587" t="str">
            <v>910mm×182mm・小屋組野地ラワン共</v>
          </cell>
          <cell r="D587" t="str">
            <v>㎡</v>
          </cell>
          <cell r="E587">
            <v>12600</v>
          </cell>
          <cell r="F587" t="str">
            <v>P-66</v>
          </cell>
          <cell r="G587">
            <v>241063</v>
          </cell>
        </row>
        <row r="588">
          <cell r="A588">
            <v>241065</v>
          </cell>
          <cell r="B588" t="str">
            <v>コロニアル葺</v>
          </cell>
          <cell r="C588" t="str">
            <v>600mm×182mm・野地板を除く下地共</v>
          </cell>
          <cell r="D588" t="str">
            <v>㎡</v>
          </cell>
          <cell r="E588">
            <v>6080</v>
          </cell>
          <cell r="F588" t="str">
            <v>P-66</v>
          </cell>
          <cell r="G588">
            <v>241065</v>
          </cell>
        </row>
        <row r="589">
          <cell r="A589">
            <v>241066</v>
          </cell>
          <cell r="B589" t="str">
            <v>コロニアル葺</v>
          </cell>
          <cell r="C589" t="str">
            <v>600mm×182mm・野地板ラワン共</v>
          </cell>
          <cell r="D589" t="str">
            <v>㎡</v>
          </cell>
          <cell r="E589">
            <v>7790</v>
          </cell>
          <cell r="F589" t="str">
            <v>P-66</v>
          </cell>
          <cell r="G589">
            <v>241066</v>
          </cell>
        </row>
        <row r="590">
          <cell r="A590">
            <v>241067</v>
          </cell>
          <cell r="B590" t="str">
            <v>コロニアル葺</v>
          </cell>
          <cell r="C590" t="str">
            <v>600mm×182mm・小屋組野地ラワン共</v>
          </cell>
          <cell r="D590" t="str">
            <v>㎡</v>
          </cell>
          <cell r="E590">
            <v>14400</v>
          </cell>
          <cell r="F590" t="str">
            <v>P-66</v>
          </cell>
          <cell r="G590">
            <v>241067</v>
          </cell>
        </row>
        <row r="591">
          <cell r="A591">
            <v>241071</v>
          </cell>
          <cell r="B591" t="str">
            <v>カラー鉄板瓦棒葺</v>
          </cell>
          <cell r="C591" t="str">
            <v>厚0.35mm・野地板を除く下地共</v>
          </cell>
          <cell r="D591" t="str">
            <v>㎡</v>
          </cell>
          <cell r="E591">
            <v>3500</v>
          </cell>
          <cell r="F591" t="str">
            <v>P-66</v>
          </cell>
          <cell r="G591">
            <v>241071</v>
          </cell>
        </row>
        <row r="592">
          <cell r="A592">
            <v>241072</v>
          </cell>
          <cell r="B592" t="str">
            <v>カラー鉄板瓦棒葺</v>
          </cell>
          <cell r="C592" t="str">
            <v>厚0.35mm・野地板ラワン共</v>
          </cell>
          <cell r="D592" t="str">
            <v>㎡</v>
          </cell>
          <cell r="E592">
            <v>5210</v>
          </cell>
          <cell r="F592" t="str">
            <v>P-66</v>
          </cell>
          <cell r="G592">
            <v>241072</v>
          </cell>
        </row>
        <row r="593">
          <cell r="A593">
            <v>241073</v>
          </cell>
          <cell r="B593" t="str">
            <v>カラー鉄板瓦棒葺</v>
          </cell>
          <cell r="C593" t="str">
            <v>厚0.35mm・小屋組野地ラワン共</v>
          </cell>
          <cell r="D593" t="str">
            <v>㎡</v>
          </cell>
          <cell r="E593">
            <v>11800</v>
          </cell>
          <cell r="F593" t="str">
            <v>P-66</v>
          </cell>
          <cell r="G593">
            <v>241073</v>
          </cell>
        </row>
        <row r="594">
          <cell r="A594">
            <v>241075</v>
          </cell>
          <cell r="B594" t="str">
            <v>カラー鉄板瓦棒葺</v>
          </cell>
          <cell r="C594" t="str">
            <v>厚0.4mm・野地板を除く下地共</v>
          </cell>
          <cell r="D594" t="str">
            <v>㎡</v>
          </cell>
          <cell r="E594">
            <v>3500</v>
          </cell>
          <cell r="F594" t="str">
            <v>P-66</v>
          </cell>
          <cell r="G594">
            <v>241075</v>
          </cell>
        </row>
        <row r="595">
          <cell r="A595">
            <v>241076</v>
          </cell>
          <cell r="B595" t="str">
            <v>カラー鉄板瓦棒葺</v>
          </cell>
          <cell r="C595" t="str">
            <v>厚0.4mm・野地板ラワン共</v>
          </cell>
          <cell r="D595" t="str">
            <v>㎡</v>
          </cell>
          <cell r="E595">
            <v>5210</v>
          </cell>
          <cell r="F595" t="str">
            <v>P-66</v>
          </cell>
          <cell r="G595">
            <v>241076</v>
          </cell>
        </row>
        <row r="596">
          <cell r="A596">
            <v>241077</v>
          </cell>
          <cell r="B596" t="str">
            <v>カラー鉄板瓦棒葺</v>
          </cell>
          <cell r="C596" t="str">
            <v>厚0.4mm・小屋組野地ラワン共</v>
          </cell>
          <cell r="D596" t="str">
            <v>㎡</v>
          </cell>
          <cell r="E596">
            <v>11800</v>
          </cell>
          <cell r="F596" t="str">
            <v>P-66</v>
          </cell>
          <cell r="G596">
            <v>241077</v>
          </cell>
        </row>
        <row r="597">
          <cell r="A597">
            <v>241081</v>
          </cell>
          <cell r="B597" t="str">
            <v>カラー鉄板平板葺</v>
          </cell>
          <cell r="C597" t="str">
            <v>厚0.4mm・四つ切り･野地板を除く下地共</v>
          </cell>
          <cell r="D597" t="str">
            <v>㎡</v>
          </cell>
          <cell r="E597">
            <v>3250</v>
          </cell>
          <cell r="F597" t="str">
            <v>P-66</v>
          </cell>
          <cell r="G597">
            <v>241081</v>
          </cell>
        </row>
        <row r="598">
          <cell r="A598">
            <v>241082</v>
          </cell>
          <cell r="B598" t="str">
            <v>カラー鉄板平板葺</v>
          </cell>
          <cell r="C598" t="str">
            <v>厚0.4mm・四つ切り･野地板ラワン共</v>
          </cell>
          <cell r="D598" t="str">
            <v>㎡</v>
          </cell>
          <cell r="E598">
            <v>4960</v>
          </cell>
          <cell r="F598" t="str">
            <v>P-66</v>
          </cell>
          <cell r="G598">
            <v>241082</v>
          </cell>
        </row>
        <row r="599">
          <cell r="A599">
            <v>241083</v>
          </cell>
          <cell r="B599" t="str">
            <v>カラー鉄板平板葺</v>
          </cell>
          <cell r="C599" t="str">
            <v>厚0.4mm・四つ切り･小屋組野地ラワン共</v>
          </cell>
          <cell r="D599" t="str">
            <v>㎡</v>
          </cell>
          <cell r="E599">
            <v>11600</v>
          </cell>
          <cell r="F599" t="str">
            <v>P-66</v>
          </cell>
          <cell r="G599">
            <v>241083</v>
          </cell>
        </row>
        <row r="600">
          <cell r="A600">
            <v>241085</v>
          </cell>
          <cell r="B600" t="str">
            <v>カラー鉄板平板葺</v>
          </cell>
          <cell r="C600" t="str">
            <v>厚0.5mm・四つ切り･野地板を除く下地共</v>
          </cell>
          <cell r="D600" t="str">
            <v>㎡</v>
          </cell>
          <cell r="E600">
            <v>3500</v>
          </cell>
          <cell r="F600" t="str">
            <v>P-66</v>
          </cell>
          <cell r="G600">
            <v>241085</v>
          </cell>
        </row>
        <row r="601">
          <cell r="A601">
            <v>241086</v>
          </cell>
          <cell r="B601" t="str">
            <v>カラー鉄板平板葺</v>
          </cell>
          <cell r="C601" t="str">
            <v>厚0.5mm・四つ切り･野地板ラワン共</v>
          </cell>
          <cell r="D601" t="str">
            <v>㎡</v>
          </cell>
          <cell r="E601">
            <v>5210</v>
          </cell>
          <cell r="F601" t="str">
            <v>P-66</v>
          </cell>
          <cell r="G601">
            <v>241086</v>
          </cell>
        </row>
        <row r="602">
          <cell r="A602">
            <v>241087</v>
          </cell>
          <cell r="B602" t="str">
            <v>カラー鉄板平板葺</v>
          </cell>
          <cell r="C602" t="str">
            <v>厚0.5mm・四つ切り･小屋組野地ラワン共</v>
          </cell>
          <cell r="D602" t="str">
            <v>㎡</v>
          </cell>
          <cell r="E602">
            <v>11800</v>
          </cell>
          <cell r="F602" t="str">
            <v>P-66</v>
          </cell>
          <cell r="G602">
            <v>241087</v>
          </cell>
        </row>
        <row r="603">
          <cell r="A603">
            <v>241091</v>
          </cell>
          <cell r="B603" t="str">
            <v>長尺カラー鉄板葺</v>
          </cell>
          <cell r="C603" t="str">
            <v>厚0.35mm・野地板を除く下地共</v>
          </cell>
          <cell r="D603" t="str">
            <v>㎡</v>
          </cell>
          <cell r="E603">
            <v>2960</v>
          </cell>
          <cell r="F603" t="str">
            <v>P-66</v>
          </cell>
          <cell r="G603">
            <v>241091</v>
          </cell>
        </row>
        <row r="604">
          <cell r="A604">
            <v>241092</v>
          </cell>
          <cell r="B604" t="str">
            <v>長尺カラー鉄板葺</v>
          </cell>
          <cell r="C604" t="str">
            <v>厚0.35mm・野地板ラワン共</v>
          </cell>
          <cell r="D604" t="str">
            <v>㎡</v>
          </cell>
          <cell r="E604">
            <v>4670</v>
          </cell>
          <cell r="F604" t="str">
            <v>P-66</v>
          </cell>
          <cell r="G604">
            <v>241092</v>
          </cell>
        </row>
        <row r="605">
          <cell r="A605">
            <v>241093</v>
          </cell>
          <cell r="B605" t="str">
            <v>長尺カラー鉄板葺</v>
          </cell>
          <cell r="C605" t="str">
            <v>厚0.35mm・小屋組野地ラワン共</v>
          </cell>
          <cell r="D605" t="str">
            <v>㎡</v>
          </cell>
          <cell r="E605">
            <v>11300</v>
          </cell>
          <cell r="F605" t="str">
            <v>P-66</v>
          </cell>
          <cell r="G605">
            <v>241093</v>
          </cell>
        </row>
        <row r="606">
          <cell r="A606">
            <v>241094</v>
          </cell>
          <cell r="B606" t="str">
            <v>長尺カラー鉄板葺</v>
          </cell>
          <cell r="C606" t="str">
            <v>厚0.4mm・野地板を除く下地共</v>
          </cell>
          <cell r="D606" t="str">
            <v>㎡</v>
          </cell>
          <cell r="E606">
            <v>3020</v>
          </cell>
          <cell r="F606" t="str">
            <v>P-66</v>
          </cell>
          <cell r="G606">
            <v>241094</v>
          </cell>
        </row>
        <row r="607">
          <cell r="A607">
            <v>241095</v>
          </cell>
          <cell r="B607" t="str">
            <v>長尺カラー鉄板葺</v>
          </cell>
          <cell r="C607" t="str">
            <v>厚0.4mm・野地板ラワン共</v>
          </cell>
          <cell r="D607" t="str">
            <v>㎡</v>
          </cell>
          <cell r="E607">
            <v>4730</v>
          </cell>
          <cell r="F607" t="str">
            <v>P-66</v>
          </cell>
          <cell r="G607">
            <v>241095</v>
          </cell>
        </row>
        <row r="608">
          <cell r="A608">
            <v>241096</v>
          </cell>
          <cell r="B608" t="str">
            <v>長尺カラー鉄板葺</v>
          </cell>
          <cell r="C608" t="str">
            <v>厚0.4mm・小屋組野地ラワン共</v>
          </cell>
          <cell r="D608" t="str">
            <v>㎡</v>
          </cell>
          <cell r="E608">
            <v>11300</v>
          </cell>
          <cell r="F608" t="str">
            <v>P-66</v>
          </cell>
          <cell r="G608">
            <v>241096</v>
          </cell>
        </row>
        <row r="609">
          <cell r="A609">
            <v>241097</v>
          </cell>
          <cell r="B609" t="str">
            <v>長尺カラー鉄板葺</v>
          </cell>
          <cell r="C609" t="str">
            <v>厚0.5mm・野地板を除く下地共</v>
          </cell>
          <cell r="D609" t="str">
            <v>㎡</v>
          </cell>
          <cell r="E609">
            <v>3150</v>
          </cell>
          <cell r="F609" t="str">
            <v>P-67</v>
          </cell>
          <cell r="G609">
            <v>241097</v>
          </cell>
        </row>
        <row r="610">
          <cell r="A610">
            <v>241098</v>
          </cell>
          <cell r="B610" t="str">
            <v>長尺カラー鉄板葺</v>
          </cell>
          <cell r="C610" t="str">
            <v>厚0.5mm・野地板ラワン共</v>
          </cell>
          <cell r="D610" t="str">
            <v>㎡</v>
          </cell>
          <cell r="E610">
            <v>4860</v>
          </cell>
          <cell r="F610" t="str">
            <v>P-67</v>
          </cell>
          <cell r="G610">
            <v>241098</v>
          </cell>
        </row>
        <row r="611">
          <cell r="A611">
            <v>241099</v>
          </cell>
          <cell r="B611" t="str">
            <v>長尺カラー鉄板葺</v>
          </cell>
          <cell r="C611" t="str">
            <v>厚0.5mm・小屋組野地ラワン共</v>
          </cell>
          <cell r="D611" t="str">
            <v>㎡</v>
          </cell>
          <cell r="E611">
            <v>11500</v>
          </cell>
          <cell r="F611" t="str">
            <v>P-67</v>
          </cell>
          <cell r="G611">
            <v>241099</v>
          </cell>
        </row>
        <row r="612">
          <cell r="A612">
            <v>241101</v>
          </cell>
          <cell r="B612" t="str">
            <v>カラー鉄板波板葺</v>
          </cell>
          <cell r="C612" t="str">
            <v>厚0.19mm･直張り</v>
          </cell>
          <cell r="D612" t="str">
            <v>㎡</v>
          </cell>
          <cell r="E612">
            <v>1320</v>
          </cell>
          <cell r="F612" t="str">
            <v>P-67</v>
          </cell>
          <cell r="G612">
            <v>241101</v>
          </cell>
        </row>
        <row r="613">
          <cell r="A613">
            <v>241105</v>
          </cell>
          <cell r="B613" t="str">
            <v>カラー鉄板波板葺</v>
          </cell>
          <cell r="C613" t="str">
            <v>厚0.25mm･直張り</v>
          </cell>
          <cell r="D613" t="str">
            <v>㎡</v>
          </cell>
          <cell r="E613">
            <v>1410</v>
          </cell>
          <cell r="F613" t="str">
            <v>P-67</v>
          </cell>
          <cell r="G613">
            <v>241105</v>
          </cell>
        </row>
        <row r="614">
          <cell r="A614">
            <v>241111</v>
          </cell>
          <cell r="B614" t="str">
            <v>亜鉛鉄板瓦棒葺</v>
          </cell>
          <cell r="C614" t="str">
            <v>厚0.5mm・野地板を除く下地共</v>
          </cell>
          <cell r="D614" t="str">
            <v>㎡</v>
          </cell>
          <cell r="E614">
            <v>3540</v>
          </cell>
          <cell r="F614" t="str">
            <v>P-67</v>
          </cell>
          <cell r="G614">
            <v>241111</v>
          </cell>
        </row>
        <row r="615">
          <cell r="A615">
            <v>241112</v>
          </cell>
          <cell r="B615" t="str">
            <v>亜鉛鉄板瓦棒葺</v>
          </cell>
          <cell r="C615" t="str">
            <v>厚0.5mm・野地板ラワン共</v>
          </cell>
          <cell r="D615" t="str">
            <v>㎡</v>
          </cell>
          <cell r="E615">
            <v>5250</v>
          </cell>
          <cell r="F615" t="str">
            <v>P-67</v>
          </cell>
          <cell r="G615">
            <v>241112</v>
          </cell>
        </row>
        <row r="616">
          <cell r="A616">
            <v>241113</v>
          </cell>
          <cell r="B616" t="str">
            <v>亜鉛鉄板瓦棒葺</v>
          </cell>
          <cell r="C616" t="str">
            <v>厚0.5mm・小屋組野地ラワン共</v>
          </cell>
          <cell r="D616" t="str">
            <v>㎡</v>
          </cell>
          <cell r="E616">
            <v>11900</v>
          </cell>
          <cell r="F616" t="str">
            <v>P-67</v>
          </cell>
          <cell r="G616">
            <v>241113</v>
          </cell>
        </row>
        <row r="617">
          <cell r="A617">
            <v>241115</v>
          </cell>
          <cell r="B617" t="str">
            <v>亜鉛鉄板瓦棒葺</v>
          </cell>
          <cell r="C617" t="str">
            <v>厚0.6mm・野地板を除く下地共</v>
          </cell>
          <cell r="D617" t="str">
            <v>㎡</v>
          </cell>
          <cell r="E617">
            <v>3780</v>
          </cell>
          <cell r="F617" t="str">
            <v>P-67</v>
          </cell>
          <cell r="G617">
            <v>241115</v>
          </cell>
        </row>
        <row r="618">
          <cell r="A618">
            <v>241116</v>
          </cell>
          <cell r="B618" t="str">
            <v>亜鉛鉄板瓦棒葺</v>
          </cell>
          <cell r="C618" t="str">
            <v>厚0.6mm・野地板ラワン共</v>
          </cell>
          <cell r="D618" t="str">
            <v>㎡</v>
          </cell>
          <cell r="E618">
            <v>5490</v>
          </cell>
          <cell r="F618" t="str">
            <v>P-67</v>
          </cell>
          <cell r="G618">
            <v>241116</v>
          </cell>
        </row>
        <row r="619">
          <cell r="A619">
            <v>241117</v>
          </cell>
          <cell r="B619" t="str">
            <v>亜鉛鉄板瓦棒葺</v>
          </cell>
          <cell r="C619" t="str">
            <v>厚0.6mm・小屋組野地ラワン共</v>
          </cell>
          <cell r="D619" t="str">
            <v>㎡</v>
          </cell>
          <cell r="E619">
            <v>12100</v>
          </cell>
          <cell r="F619" t="str">
            <v>P-67</v>
          </cell>
          <cell r="G619">
            <v>241117</v>
          </cell>
        </row>
        <row r="620">
          <cell r="A620">
            <v>241121</v>
          </cell>
          <cell r="B620" t="str">
            <v>亜鉛鉄板平板葺</v>
          </cell>
          <cell r="C620" t="str">
            <v>厚0.5mm・四つ切り･野地板を除く下地共</v>
          </cell>
          <cell r="D620" t="str">
            <v>㎡</v>
          </cell>
          <cell r="E620">
            <v>3280</v>
          </cell>
          <cell r="F620" t="str">
            <v>P-67</v>
          </cell>
          <cell r="G620">
            <v>241121</v>
          </cell>
        </row>
        <row r="621">
          <cell r="A621">
            <v>241122</v>
          </cell>
          <cell r="B621" t="str">
            <v>亜鉛鉄板平板葺</v>
          </cell>
          <cell r="C621" t="str">
            <v>厚0.5mm・四つ切り･野地板ラワン共</v>
          </cell>
          <cell r="D621" t="str">
            <v>㎡</v>
          </cell>
          <cell r="E621">
            <v>4990</v>
          </cell>
          <cell r="F621" t="str">
            <v>P-67</v>
          </cell>
          <cell r="G621">
            <v>241122</v>
          </cell>
        </row>
        <row r="622">
          <cell r="A622">
            <v>241123</v>
          </cell>
          <cell r="B622" t="str">
            <v>亜鉛鉄板平板葺</v>
          </cell>
          <cell r="C622" t="str">
            <v>厚0.5mm・四つ切り･小屋組野地ラワン共</v>
          </cell>
          <cell r="D622" t="str">
            <v>㎡</v>
          </cell>
          <cell r="E622">
            <v>11600</v>
          </cell>
          <cell r="F622" t="str">
            <v>P-67</v>
          </cell>
          <cell r="G622">
            <v>241123</v>
          </cell>
        </row>
        <row r="623">
          <cell r="A623">
            <v>241125</v>
          </cell>
          <cell r="B623" t="str">
            <v>亜鉛鉄板平板葺</v>
          </cell>
          <cell r="C623" t="str">
            <v>厚0.6mm・四つ切り･野地板を除く下地共</v>
          </cell>
          <cell r="D623" t="str">
            <v>㎡</v>
          </cell>
          <cell r="E623">
            <v>3460</v>
          </cell>
          <cell r="F623" t="str">
            <v>P-67</v>
          </cell>
          <cell r="G623">
            <v>241125</v>
          </cell>
        </row>
        <row r="624">
          <cell r="A624">
            <v>241126</v>
          </cell>
          <cell r="B624" t="str">
            <v>亜鉛鉄板平板葺</v>
          </cell>
          <cell r="C624" t="str">
            <v>厚0.6mm・四つ切り･野地板ラワン共</v>
          </cell>
          <cell r="D624" t="str">
            <v>㎡</v>
          </cell>
          <cell r="E624">
            <v>5170</v>
          </cell>
          <cell r="F624" t="str">
            <v>P-67</v>
          </cell>
          <cell r="G624">
            <v>241126</v>
          </cell>
        </row>
        <row r="625">
          <cell r="A625">
            <v>241127</v>
          </cell>
          <cell r="B625" t="str">
            <v>亜鉛鉄板平板葺</v>
          </cell>
          <cell r="C625" t="str">
            <v>厚0.6mm・四つ切り･小屋組野地ラワン共</v>
          </cell>
          <cell r="D625" t="str">
            <v>㎡</v>
          </cell>
          <cell r="E625">
            <v>11800</v>
          </cell>
          <cell r="F625" t="str">
            <v>P-67</v>
          </cell>
          <cell r="G625">
            <v>241127</v>
          </cell>
        </row>
        <row r="626">
          <cell r="A626">
            <v>241131</v>
          </cell>
          <cell r="B626" t="str">
            <v>亜鉛鉄板波板葺</v>
          </cell>
          <cell r="C626" t="str">
            <v>厚0.19mm･直張り</v>
          </cell>
          <cell r="D626" t="str">
            <v>㎡</v>
          </cell>
          <cell r="E626">
            <v>1210</v>
          </cell>
          <cell r="F626" t="str">
            <v>P-67</v>
          </cell>
          <cell r="G626">
            <v>241131</v>
          </cell>
        </row>
        <row r="627">
          <cell r="A627">
            <v>241135</v>
          </cell>
          <cell r="B627" t="str">
            <v>亜鉛鉄板波板葺</v>
          </cell>
          <cell r="C627" t="str">
            <v>厚0.25mm･直張り</v>
          </cell>
          <cell r="D627" t="str">
            <v>㎡</v>
          </cell>
          <cell r="E627">
            <v>1290</v>
          </cell>
          <cell r="F627" t="str">
            <v>P-67</v>
          </cell>
          <cell r="G627">
            <v>241135</v>
          </cell>
        </row>
        <row r="628">
          <cell r="A628">
            <v>241151</v>
          </cell>
          <cell r="B628" t="str">
            <v>銅板瓦棒葺</v>
          </cell>
          <cell r="C628" t="str">
            <v>厚0.3mm・野地板を除く下地共</v>
          </cell>
          <cell r="D628" t="str">
            <v>㎡</v>
          </cell>
          <cell r="E628">
            <v>10600</v>
          </cell>
          <cell r="F628" t="str">
            <v>P-67</v>
          </cell>
          <cell r="G628">
            <v>241151</v>
          </cell>
        </row>
        <row r="629">
          <cell r="A629">
            <v>241155</v>
          </cell>
          <cell r="B629" t="str">
            <v>銅板瓦棒葺</v>
          </cell>
          <cell r="C629" t="str">
            <v>厚0.4mm・野地板を除く下地共</v>
          </cell>
          <cell r="D629" t="str">
            <v>㎡</v>
          </cell>
          <cell r="E629">
            <v>11500</v>
          </cell>
          <cell r="F629" t="str">
            <v>P-67</v>
          </cell>
          <cell r="G629">
            <v>241155</v>
          </cell>
        </row>
        <row r="630">
          <cell r="A630">
            <v>241161</v>
          </cell>
          <cell r="B630" t="str">
            <v>銅板平板葺</v>
          </cell>
          <cell r="C630" t="str">
            <v>厚0.3mm・四つ切り･野地板を除く下地共</v>
          </cell>
          <cell r="D630" t="str">
            <v>㎡</v>
          </cell>
          <cell r="E630">
            <v>8560</v>
          </cell>
          <cell r="F630" t="str">
            <v>P-67</v>
          </cell>
          <cell r="G630">
            <v>241161</v>
          </cell>
        </row>
        <row r="631">
          <cell r="A631">
            <v>241165</v>
          </cell>
          <cell r="B631" t="str">
            <v>銅板平板葺</v>
          </cell>
          <cell r="C631" t="str">
            <v>厚0.4mm・四つ切り･野地板を除く下地共</v>
          </cell>
          <cell r="D631" t="str">
            <v>㎡</v>
          </cell>
          <cell r="E631">
            <v>9200</v>
          </cell>
          <cell r="F631" t="str">
            <v>P-67</v>
          </cell>
          <cell r="G631">
            <v>241165</v>
          </cell>
        </row>
        <row r="632">
          <cell r="A632">
            <v>241201</v>
          </cell>
          <cell r="B632" t="str">
            <v>カラー鉄板折板葺</v>
          </cell>
          <cell r="C632" t="str">
            <v>厚0.6mm･山高85mm･下地を除く</v>
          </cell>
          <cell r="D632" t="str">
            <v>㎡</v>
          </cell>
          <cell r="E632">
            <v>2650</v>
          </cell>
          <cell r="F632" t="str">
            <v>P-67</v>
          </cell>
          <cell r="G632">
            <v>241201</v>
          </cell>
        </row>
        <row r="633">
          <cell r="A633">
            <v>241202</v>
          </cell>
          <cell r="B633" t="str">
            <v>カラー鉄板折板葺</v>
          </cell>
          <cell r="C633" t="str">
            <v>厚0.6mm･山高150mm･下地を除く</v>
          </cell>
          <cell r="D633" t="str">
            <v>㎡</v>
          </cell>
          <cell r="E633">
            <v>2960</v>
          </cell>
          <cell r="F633" t="str">
            <v>P-67</v>
          </cell>
          <cell r="G633">
            <v>241202</v>
          </cell>
        </row>
        <row r="634">
          <cell r="A634">
            <v>241211</v>
          </cell>
          <cell r="B634" t="str">
            <v>カラー鉄板折板葺</v>
          </cell>
          <cell r="C634" t="str">
            <v>厚0.8mm･山高85mm･下地を除く</v>
          </cell>
          <cell r="D634" t="str">
            <v>㎡</v>
          </cell>
          <cell r="E634">
            <v>3040</v>
          </cell>
          <cell r="F634" t="str">
            <v>P-67</v>
          </cell>
          <cell r="G634">
            <v>241211</v>
          </cell>
        </row>
        <row r="635">
          <cell r="A635">
            <v>241212</v>
          </cell>
          <cell r="B635" t="str">
            <v>カラー鉄板折板葺</v>
          </cell>
          <cell r="C635" t="str">
            <v>厚0.8mm･山高150mm･下地を除く</v>
          </cell>
          <cell r="D635" t="str">
            <v>㎡</v>
          </cell>
          <cell r="E635">
            <v>3420</v>
          </cell>
          <cell r="F635" t="str">
            <v>P-67</v>
          </cell>
          <cell r="G635">
            <v>241212</v>
          </cell>
        </row>
        <row r="636">
          <cell r="A636">
            <v>241213</v>
          </cell>
          <cell r="B636" t="str">
            <v>カラー鉄板折板葺</v>
          </cell>
          <cell r="C636" t="str">
            <v>厚0.8mm･山高175mm･下地を除く</v>
          </cell>
          <cell r="D636" t="str">
            <v>㎡</v>
          </cell>
          <cell r="E636">
            <v>3620</v>
          </cell>
          <cell r="F636" t="str">
            <v>P-67</v>
          </cell>
          <cell r="G636">
            <v>241213</v>
          </cell>
        </row>
        <row r="637">
          <cell r="A637">
            <v>241221</v>
          </cell>
          <cell r="B637" t="str">
            <v>カラー鉄板折板葺</v>
          </cell>
          <cell r="C637" t="str">
            <v>厚1.0mm･山高175mm･下地を除く</v>
          </cell>
          <cell r="D637" t="str">
            <v>㎡</v>
          </cell>
          <cell r="E637">
            <v>4370</v>
          </cell>
          <cell r="F637" t="str">
            <v>P-67</v>
          </cell>
          <cell r="G637">
            <v>241221</v>
          </cell>
        </row>
        <row r="638">
          <cell r="A638">
            <v>241231</v>
          </cell>
          <cell r="B638" t="str">
            <v>塩ビ鋼板折板葺</v>
          </cell>
          <cell r="C638" t="str">
            <v>厚0.6mm･山高85mm･下地を除く</v>
          </cell>
          <cell r="D638" t="str">
            <v>㎡</v>
          </cell>
          <cell r="E638">
            <v>3700</v>
          </cell>
          <cell r="F638" t="str">
            <v>P-67</v>
          </cell>
          <cell r="G638">
            <v>241231</v>
          </cell>
        </row>
        <row r="639">
          <cell r="A639">
            <v>241232</v>
          </cell>
          <cell r="B639" t="str">
            <v>塩ビ鋼板折板葺</v>
          </cell>
          <cell r="C639" t="str">
            <v>厚0.6mm･山高150mm･下地を除く</v>
          </cell>
          <cell r="D639" t="str">
            <v>㎡</v>
          </cell>
          <cell r="E639">
            <v>4020</v>
          </cell>
          <cell r="F639" t="str">
            <v>P-67</v>
          </cell>
          <cell r="G639">
            <v>241232</v>
          </cell>
        </row>
        <row r="640">
          <cell r="A640">
            <v>241241</v>
          </cell>
          <cell r="B640" t="str">
            <v>塩ビ鋼板折板葺</v>
          </cell>
          <cell r="C640" t="str">
            <v>厚0.8mm･山高85mm･下地を除く</v>
          </cell>
          <cell r="D640" t="str">
            <v>㎡</v>
          </cell>
          <cell r="E640">
            <v>4020</v>
          </cell>
          <cell r="F640" t="str">
            <v>P-67</v>
          </cell>
          <cell r="G640">
            <v>241241</v>
          </cell>
        </row>
        <row r="641">
          <cell r="A641">
            <v>241242</v>
          </cell>
          <cell r="B641" t="str">
            <v>塩ビ鋼板折板葺</v>
          </cell>
          <cell r="C641" t="str">
            <v>厚0.8mm･山高150mm･下地を除く</v>
          </cell>
          <cell r="D641" t="str">
            <v>㎡</v>
          </cell>
          <cell r="E641">
            <v>4360</v>
          </cell>
          <cell r="F641" t="str">
            <v>P-67</v>
          </cell>
          <cell r="G641">
            <v>241242</v>
          </cell>
        </row>
        <row r="642">
          <cell r="A642">
            <v>241243</v>
          </cell>
          <cell r="B642" t="str">
            <v>塩ビ鋼板折板葺</v>
          </cell>
          <cell r="C642" t="str">
            <v>厚0.8mm･山高175mm･下地を除く</v>
          </cell>
          <cell r="D642" t="str">
            <v>㎡</v>
          </cell>
          <cell r="E642">
            <v>5000</v>
          </cell>
          <cell r="F642" t="str">
            <v>P-67</v>
          </cell>
          <cell r="G642">
            <v>241243</v>
          </cell>
        </row>
        <row r="643">
          <cell r="A643">
            <v>241251</v>
          </cell>
          <cell r="B643" t="str">
            <v>塩ビ鋼板折板葺</v>
          </cell>
          <cell r="C643" t="str">
            <v>厚1.0mm･山高175mm･下地を除く</v>
          </cell>
          <cell r="D643" t="str">
            <v>㎡</v>
          </cell>
          <cell r="E643">
            <v>5400</v>
          </cell>
          <cell r="F643" t="str">
            <v>P-67</v>
          </cell>
          <cell r="G643">
            <v>241251</v>
          </cell>
        </row>
        <row r="644">
          <cell r="A644">
            <v>241301</v>
          </cell>
          <cell r="B644" t="str">
            <v>タイトフレーム</v>
          </cell>
          <cell r="C644" t="str">
            <v>折板用・山高85mm～170mm・下地を除く</v>
          </cell>
          <cell r="D644" t="str">
            <v>ｍ</v>
          </cell>
          <cell r="E644">
            <v>1130</v>
          </cell>
          <cell r="F644" t="str">
            <v>P-67</v>
          </cell>
          <cell r="G644">
            <v>241301</v>
          </cell>
        </row>
        <row r="645">
          <cell r="A645">
            <v>241305</v>
          </cell>
          <cell r="B645" t="str">
            <v>止面戸</v>
          </cell>
          <cell r="C645" t="str">
            <v>折板用・山高85mm～170mm・下地を除く</v>
          </cell>
          <cell r="D645" t="str">
            <v>ｍ</v>
          </cell>
          <cell r="E645">
            <v>1490</v>
          </cell>
          <cell r="F645" t="str">
            <v>P-67</v>
          </cell>
          <cell r="G645">
            <v>241305</v>
          </cell>
        </row>
        <row r="646">
          <cell r="A646">
            <v>241307</v>
          </cell>
          <cell r="B646" t="str">
            <v>軒先面戸</v>
          </cell>
          <cell r="C646" t="str">
            <v>折板用・山高85mm～170mm・下地を除く</v>
          </cell>
          <cell r="D646" t="str">
            <v>ｍ</v>
          </cell>
          <cell r="E646">
            <v>1060</v>
          </cell>
          <cell r="F646" t="str">
            <v>P-67</v>
          </cell>
          <cell r="G646">
            <v>241307</v>
          </cell>
        </row>
        <row r="647">
          <cell r="A647">
            <v>241311</v>
          </cell>
          <cell r="B647" t="str">
            <v>軒先フレーム</v>
          </cell>
          <cell r="C647" t="str">
            <v>折板用・山高85mm～170mm・下地を除く</v>
          </cell>
          <cell r="D647" t="str">
            <v>ｍ</v>
          </cell>
          <cell r="E647">
            <v>1070</v>
          </cell>
          <cell r="F647" t="str">
            <v>P-67</v>
          </cell>
          <cell r="G647">
            <v>241311</v>
          </cell>
        </row>
        <row r="648">
          <cell r="A648">
            <v>241315</v>
          </cell>
          <cell r="B648" t="str">
            <v>棟包[エプロン無し]</v>
          </cell>
          <cell r="C648" t="str">
            <v>折板用・山高85mm～170mm・下地を除く</v>
          </cell>
          <cell r="D648" t="str">
            <v>ｍ</v>
          </cell>
          <cell r="E648">
            <v>2450</v>
          </cell>
          <cell r="F648" t="str">
            <v>P-67</v>
          </cell>
          <cell r="G648">
            <v>241315</v>
          </cell>
        </row>
        <row r="649">
          <cell r="A649">
            <v>241341</v>
          </cell>
          <cell r="B649" t="str">
            <v>カラー鉄板平板葺</v>
          </cell>
          <cell r="C649" t="str">
            <v>(庇)・厚0.4mm・四つ切り・幅45cm</v>
          </cell>
          <cell r="D649" t="str">
            <v>ｍ</v>
          </cell>
          <cell r="E649">
            <v>1460</v>
          </cell>
          <cell r="F649" t="str">
            <v>P-67</v>
          </cell>
          <cell r="G649">
            <v>241341</v>
          </cell>
        </row>
        <row r="650">
          <cell r="A650">
            <v>241343</v>
          </cell>
          <cell r="B650" t="str">
            <v>カラー鉄板平板葺</v>
          </cell>
          <cell r="C650" t="str">
            <v>(庇)・厚0.4mm・四つ切り・幅60cm</v>
          </cell>
          <cell r="D650" t="str">
            <v>ｍ</v>
          </cell>
          <cell r="E650">
            <v>1950</v>
          </cell>
          <cell r="F650" t="str">
            <v>P-67</v>
          </cell>
          <cell r="G650">
            <v>241343</v>
          </cell>
        </row>
        <row r="651">
          <cell r="A651">
            <v>241345</v>
          </cell>
          <cell r="B651" t="str">
            <v>亜鉛鉄板平板葺</v>
          </cell>
          <cell r="C651" t="str">
            <v>(庇)・厚0.4mm・四つ切り・幅45cm</v>
          </cell>
          <cell r="D651" t="str">
            <v>ｍ</v>
          </cell>
          <cell r="E651">
            <v>1470</v>
          </cell>
          <cell r="F651" t="str">
            <v>P-67</v>
          </cell>
          <cell r="G651">
            <v>241345</v>
          </cell>
        </row>
        <row r="652">
          <cell r="A652">
            <v>241347</v>
          </cell>
          <cell r="B652" t="str">
            <v>亜鉛鉄板平板葺</v>
          </cell>
          <cell r="C652" t="str">
            <v>(庇)・厚0.4mm・四つ切り・幅60cm</v>
          </cell>
          <cell r="D652" t="str">
            <v>ｍ</v>
          </cell>
          <cell r="E652">
            <v>1960</v>
          </cell>
          <cell r="F652" t="str">
            <v>P-67</v>
          </cell>
          <cell r="G652">
            <v>241347</v>
          </cell>
        </row>
        <row r="653">
          <cell r="A653">
            <v>241401</v>
          </cell>
          <cell r="B653" t="str">
            <v>波形ワイヤガラス</v>
          </cell>
          <cell r="C653" t="str">
            <v>厚6mm・小波重葺</v>
          </cell>
          <cell r="D653" t="str">
            <v>㎡</v>
          </cell>
          <cell r="E653">
            <v>18000</v>
          </cell>
          <cell r="F653" t="str">
            <v>P-67</v>
          </cell>
          <cell r="G653">
            <v>241401</v>
          </cell>
        </row>
        <row r="654">
          <cell r="A654">
            <v>241402</v>
          </cell>
          <cell r="B654" t="str">
            <v>波形ワイヤガラス</v>
          </cell>
          <cell r="C654" t="str">
            <v>厚6mm・小波平葺</v>
          </cell>
          <cell r="D654" t="str">
            <v>㎡</v>
          </cell>
          <cell r="E654">
            <v>18000</v>
          </cell>
          <cell r="F654" t="str">
            <v>P-67</v>
          </cell>
          <cell r="G654">
            <v>241402</v>
          </cell>
        </row>
        <row r="655">
          <cell r="A655">
            <v>241403</v>
          </cell>
          <cell r="B655" t="str">
            <v>波形ワイヤガラス</v>
          </cell>
          <cell r="C655" t="str">
            <v>厚7mm・大波平葺</v>
          </cell>
          <cell r="D655" t="str">
            <v>㎡</v>
          </cell>
          <cell r="E655">
            <v>18400</v>
          </cell>
          <cell r="F655" t="str">
            <v>P-67</v>
          </cell>
          <cell r="G655">
            <v>241403</v>
          </cell>
        </row>
        <row r="656">
          <cell r="A656">
            <v>241404</v>
          </cell>
          <cell r="B656" t="str">
            <v>波形ワイヤガラス</v>
          </cell>
          <cell r="C656" t="str">
            <v>厚7mm・特大波</v>
          </cell>
          <cell r="D656" t="str">
            <v>㎡</v>
          </cell>
          <cell r="E656">
            <v>18400</v>
          </cell>
          <cell r="F656" t="str">
            <v>P-67</v>
          </cell>
          <cell r="G656">
            <v>241404</v>
          </cell>
        </row>
        <row r="657">
          <cell r="A657">
            <v>241411</v>
          </cell>
          <cell r="B657" t="str">
            <v>硬質塩ビ波板葺</v>
          </cell>
          <cell r="C657" t="str">
            <v>厚0.8mm・小波・木造下地</v>
          </cell>
          <cell r="D657" t="str">
            <v>㎡</v>
          </cell>
          <cell r="E657">
            <v>1310</v>
          </cell>
          <cell r="F657" t="str">
            <v>P-68</v>
          </cell>
          <cell r="G657">
            <v>241411</v>
          </cell>
        </row>
        <row r="658">
          <cell r="A658">
            <v>241412</v>
          </cell>
          <cell r="B658" t="str">
            <v>硬質塩ビ波板葺</v>
          </cell>
          <cell r="C658" t="str">
            <v>厚1.0mm・大波・木造下地</v>
          </cell>
          <cell r="D658" t="str">
            <v>㎡</v>
          </cell>
          <cell r="E658">
            <v>1720</v>
          </cell>
          <cell r="F658" t="str">
            <v>P-68</v>
          </cell>
          <cell r="G658">
            <v>241412</v>
          </cell>
        </row>
        <row r="659">
          <cell r="A659">
            <v>241421</v>
          </cell>
          <cell r="B659" t="str">
            <v>硬質塩ビ波板葺</v>
          </cell>
          <cell r="C659" t="str">
            <v>厚0.8mm・小波・鉄骨下地</v>
          </cell>
          <cell r="D659" t="str">
            <v>㎡</v>
          </cell>
          <cell r="E659">
            <v>1330</v>
          </cell>
          <cell r="F659" t="str">
            <v>P-68</v>
          </cell>
          <cell r="G659">
            <v>241421</v>
          </cell>
        </row>
        <row r="660">
          <cell r="A660">
            <v>241422</v>
          </cell>
          <cell r="B660" t="str">
            <v>硬質塩ビ波板葺</v>
          </cell>
          <cell r="C660" t="str">
            <v>厚1.0mm・大波・鉄骨下地</v>
          </cell>
          <cell r="D660" t="str">
            <v>㎡</v>
          </cell>
          <cell r="E660">
            <v>1760</v>
          </cell>
          <cell r="F660" t="str">
            <v>P-68</v>
          </cell>
          <cell r="G660">
            <v>241422</v>
          </cell>
        </row>
        <row r="661">
          <cell r="A661">
            <v>241431</v>
          </cell>
          <cell r="B661" t="str">
            <v>ガラス繊維強化ポリ板葺</v>
          </cell>
          <cell r="C661" t="str">
            <v>厚0.8mm・小波・木造下地</v>
          </cell>
          <cell r="D661" t="str">
            <v>㎡</v>
          </cell>
          <cell r="E661">
            <v>1970</v>
          </cell>
          <cell r="F661" t="str">
            <v>P-68</v>
          </cell>
          <cell r="G661">
            <v>241431</v>
          </cell>
        </row>
        <row r="662">
          <cell r="A662">
            <v>241432</v>
          </cell>
          <cell r="B662" t="str">
            <v>ガラス繊維強化ポリ板葺</v>
          </cell>
          <cell r="C662" t="str">
            <v>厚1.2mm・大波・木造下地</v>
          </cell>
          <cell r="D662" t="str">
            <v>㎡</v>
          </cell>
          <cell r="E662">
            <v>2740</v>
          </cell>
          <cell r="F662" t="str">
            <v>P-68</v>
          </cell>
          <cell r="G662">
            <v>241432</v>
          </cell>
        </row>
        <row r="663">
          <cell r="A663">
            <v>241441</v>
          </cell>
          <cell r="B663" t="str">
            <v>ガラス繊維強化ポリ板葺</v>
          </cell>
          <cell r="C663" t="str">
            <v>厚0.8mm・小波・鉄骨下地</v>
          </cell>
          <cell r="D663" t="str">
            <v>㎡</v>
          </cell>
          <cell r="E663">
            <v>1970</v>
          </cell>
          <cell r="F663" t="str">
            <v>P-68</v>
          </cell>
          <cell r="G663">
            <v>241441</v>
          </cell>
        </row>
        <row r="664">
          <cell r="A664">
            <v>241442</v>
          </cell>
          <cell r="B664" t="str">
            <v>ガラス繊維強化ポリ板葺</v>
          </cell>
          <cell r="C664" t="str">
            <v>厚1.2mm・大波・鉄骨下地</v>
          </cell>
          <cell r="D664" t="str">
            <v>㎡</v>
          </cell>
          <cell r="E664">
            <v>2770</v>
          </cell>
          <cell r="F664" t="str">
            <v>P-68</v>
          </cell>
          <cell r="G664">
            <v>241442</v>
          </cell>
        </row>
        <row r="665">
          <cell r="A665">
            <v>241501</v>
          </cell>
          <cell r="B665" t="str">
            <v>石綿スレート波板葺</v>
          </cell>
          <cell r="C665" t="str">
            <v>小波･6番･木造下地</v>
          </cell>
          <cell r="D665" t="str">
            <v>㎡</v>
          </cell>
          <cell r="E665">
            <v>3030</v>
          </cell>
          <cell r="F665" t="str">
            <v>P-68</v>
          </cell>
          <cell r="G665">
            <v>241501</v>
          </cell>
        </row>
        <row r="666">
          <cell r="A666">
            <v>241502</v>
          </cell>
          <cell r="B666" t="str">
            <v>石綿スレート波板葺</v>
          </cell>
          <cell r="C666" t="str">
            <v>大波･6番･木造下地</v>
          </cell>
          <cell r="D666" t="str">
            <v>㎡</v>
          </cell>
          <cell r="E666">
            <v>3000</v>
          </cell>
          <cell r="F666" t="str">
            <v>P-68</v>
          </cell>
          <cell r="G666">
            <v>241502</v>
          </cell>
        </row>
        <row r="667">
          <cell r="A667">
            <v>241511</v>
          </cell>
          <cell r="B667" t="str">
            <v>石綿スレート波板葺</v>
          </cell>
          <cell r="C667" t="str">
            <v>小波･6番･鉄骨下地</v>
          </cell>
          <cell r="D667" t="str">
            <v>㎡</v>
          </cell>
          <cell r="E667">
            <v>3490</v>
          </cell>
          <cell r="F667" t="str">
            <v>P-68</v>
          </cell>
          <cell r="G667">
            <v>241511</v>
          </cell>
        </row>
        <row r="668">
          <cell r="A668">
            <v>241512</v>
          </cell>
          <cell r="B668" t="str">
            <v>石綿スレート波板葺</v>
          </cell>
          <cell r="C668" t="str">
            <v>大波･6番･鉄骨下地</v>
          </cell>
          <cell r="D668" t="str">
            <v>㎡</v>
          </cell>
          <cell r="E668">
            <v>3490</v>
          </cell>
          <cell r="F668" t="str">
            <v>P-68</v>
          </cell>
          <cell r="G668">
            <v>241512</v>
          </cell>
        </row>
        <row r="669">
          <cell r="A669">
            <v>241521</v>
          </cell>
          <cell r="B669" t="str">
            <v>石綿スレート役物</v>
          </cell>
          <cell r="C669" t="str">
            <v>曲棟</v>
          </cell>
          <cell r="D669" t="str">
            <v>ｍ</v>
          </cell>
          <cell r="E669">
            <v>3110</v>
          </cell>
          <cell r="F669" t="str">
            <v>P-68</v>
          </cell>
          <cell r="G669">
            <v>241521</v>
          </cell>
        </row>
        <row r="670">
          <cell r="A670">
            <v>241525</v>
          </cell>
          <cell r="B670" t="str">
            <v>石綿スレート役物</v>
          </cell>
          <cell r="C670" t="str">
            <v>巴</v>
          </cell>
          <cell r="D670" t="str">
            <v>ヶ所</v>
          </cell>
          <cell r="E670">
            <v>2050</v>
          </cell>
          <cell r="F670" t="str">
            <v>P-68</v>
          </cell>
          <cell r="G670">
            <v>241525</v>
          </cell>
        </row>
        <row r="671">
          <cell r="A671">
            <v>241531</v>
          </cell>
          <cell r="B671" t="str">
            <v>石綿スレート役物</v>
          </cell>
          <cell r="C671" t="str">
            <v>けらば</v>
          </cell>
          <cell r="D671" t="str">
            <v>ｍ</v>
          </cell>
          <cell r="E671">
            <v>1160</v>
          </cell>
          <cell r="F671" t="str">
            <v>P-68</v>
          </cell>
          <cell r="G671">
            <v>241531</v>
          </cell>
        </row>
        <row r="672">
          <cell r="A672">
            <v>241535</v>
          </cell>
          <cell r="B672" t="str">
            <v>石綿スレート役物</v>
          </cell>
          <cell r="C672" t="str">
            <v>角当</v>
          </cell>
          <cell r="D672" t="str">
            <v>ｍ</v>
          </cell>
          <cell r="E672">
            <v>1160</v>
          </cell>
          <cell r="F672" t="str">
            <v>P-68</v>
          </cell>
          <cell r="G672">
            <v>241535</v>
          </cell>
        </row>
        <row r="673">
          <cell r="A673">
            <v>241541</v>
          </cell>
          <cell r="B673" t="str">
            <v>石綿スレート役物</v>
          </cell>
          <cell r="C673" t="str">
            <v>面戸</v>
          </cell>
          <cell r="D673" t="str">
            <v>ｍ</v>
          </cell>
          <cell r="E673">
            <v>3090</v>
          </cell>
          <cell r="F673" t="str">
            <v>P-68</v>
          </cell>
          <cell r="G673">
            <v>241541</v>
          </cell>
        </row>
        <row r="674">
          <cell r="A674">
            <v>241545</v>
          </cell>
          <cell r="B674" t="str">
            <v>石綿スレート役物</v>
          </cell>
          <cell r="C674" t="str">
            <v>軒先加工</v>
          </cell>
          <cell r="D674" t="str">
            <v>ｍ</v>
          </cell>
          <cell r="E674">
            <v>2300</v>
          </cell>
          <cell r="F674" t="str">
            <v>P-68</v>
          </cell>
          <cell r="G674">
            <v>241545</v>
          </cell>
        </row>
        <row r="675">
          <cell r="A675">
            <v>241601</v>
          </cell>
          <cell r="B675" t="str">
            <v>木毛セメント板張</v>
          </cell>
          <cell r="C675" t="str">
            <v>㎡</v>
          </cell>
          <cell r="D675" t="str">
            <v>㎡</v>
          </cell>
          <cell r="E675">
            <v>2160</v>
          </cell>
          <cell r="F675" t="str">
            <v>P-68</v>
          </cell>
          <cell r="G675">
            <v>241601</v>
          </cell>
        </row>
        <row r="676">
          <cell r="A676">
            <v>241621</v>
          </cell>
          <cell r="B676" t="str">
            <v>アスファルトルーフィング</v>
          </cell>
          <cell r="C676" t="str">
            <v>㎡</v>
          </cell>
          <cell r="D676" t="str">
            <v>㎡</v>
          </cell>
          <cell r="E676">
            <v>440</v>
          </cell>
          <cell r="F676" t="str">
            <v>P-68</v>
          </cell>
          <cell r="G676">
            <v>241621</v>
          </cell>
        </row>
        <row r="677">
          <cell r="A677">
            <v>241701</v>
          </cell>
          <cell r="B677" t="str">
            <v>沖縄在来瓦葺</v>
          </cell>
          <cell r="C677" t="str">
            <v>しっくい・標準役物共・下地別途</v>
          </cell>
          <cell r="D677" t="str">
            <v>㎡</v>
          </cell>
          <cell r="E677">
            <v>10100</v>
          </cell>
          <cell r="F677" t="str">
            <v>P-68</v>
          </cell>
          <cell r="G677">
            <v>241701</v>
          </cell>
        </row>
        <row r="678">
          <cell r="A678">
            <v>241703</v>
          </cell>
          <cell r="B678" t="str">
            <v>沖縄在来瓦葺</v>
          </cell>
          <cell r="C678" t="str">
            <v>和式小屋組・杉野地板共</v>
          </cell>
          <cell r="D678" t="str">
            <v>㎡</v>
          </cell>
          <cell r="E678">
            <v>20300</v>
          </cell>
          <cell r="F678" t="str">
            <v>P-68</v>
          </cell>
          <cell r="G678">
            <v>241703</v>
          </cell>
        </row>
        <row r="679">
          <cell r="A679">
            <v>241711</v>
          </cell>
          <cell r="B679" t="str">
            <v>沖縄S型瓦葺</v>
          </cell>
          <cell r="C679" t="str">
            <v>しっくい・標準役物共・下地別途</v>
          </cell>
          <cell r="D679" t="str">
            <v>㎡</v>
          </cell>
          <cell r="E679">
            <v>16400</v>
          </cell>
          <cell r="F679" t="str">
            <v>P-68</v>
          </cell>
          <cell r="G679">
            <v>241711</v>
          </cell>
        </row>
        <row r="680">
          <cell r="A680">
            <v>241713</v>
          </cell>
          <cell r="B680" t="str">
            <v>沖縄S型瓦葺</v>
          </cell>
          <cell r="C680" t="str">
            <v>和式小屋組・杉野地板共</v>
          </cell>
          <cell r="D680" t="str">
            <v>㎡</v>
          </cell>
          <cell r="E680">
            <v>26600</v>
          </cell>
          <cell r="F680" t="str">
            <v>P-68</v>
          </cell>
          <cell r="G680">
            <v>241713</v>
          </cell>
        </row>
        <row r="681">
          <cell r="A681">
            <v>241721</v>
          </cell>
          <cell r="B681" t="str">
            <v>沖縄重瓦葺</v>
          </cell>
          <cell r="C681" t="str">
            <v>標準役物共・下地別途</v>
          </cell>
          <cell r="D681" t="str">
            <v>㎡</v>
          </cell>
          <cell r="E681">
            <v>7670</v>
          </cell>
          <cell r="F681" t="str">
            <v>P-68</v>
          </cell>
          <cell r="G681">
            <v>241721</v>
          </cell>
        </row>
        <row r="682">
          <cell r="A682">
            <v>241723</v>
          </cell>
          <cell r="B682" t="str">
            <v>沖縄重瓦葺</v>
          </cell>
          <cell r="C682" t="str">
            <v>和式小屋組・杉野地板共</v>
          </cell>
          <cell r="D682" t="str">
            <v>㎡</v>
          </cell>
          <cell r="E682">
            <v>17900</v>
          </cell>
          <cell r="F682" t="str">
            <v>P-68</v>
          </cell>
          <cell r="G682">
            <v>241723</v>
          </cell>
        </row>
        <row r="683">
          <cell r="A683">
            <v>271731</v>
          </cell>
          <cell r="B683" t="str">
            <v>沖縄断熱瓦葺</v>
          </cell>
          <cell r="C683" t="str">
            <v>標準役物共・下地別途</v>
          </cell>
          <cell r="D683" t="str">
            <v>㎡</v>
          </cell>
          <cell r="E683">
            <v>7670</v>
          </cell>
          <cell r="F683" t="str">
            <v>P-68</v>
          </cell>
          <cell r="G683">
            <v>271731</v>
          </cell>
        </row>
        <row r="684">
          <cell r="A684">
            <v>241733</v>
          </cell>
          <cell r="B684" t="str">
            <v>沖縄断熱瓦葺</v>
          </cell>
          <cell r="C684" t="str">
            <v>和式小屋組・杉野地板共</v>
          </cell>
          <cell r="D684" t="str">
            <v>㎡</v>
          </cell>
          <cell r="E684">
            <v>17900</v>
          </cell>
          <cell r="F684" t="str">
            <v>P-68</v>
          </cell>
          <cell r="G684">
            <v>241733</v>
          </cell>
        </row>
        <row r="685">
          <cell r="A685">
            <v>241741</v>
          </cell>
          <cell r="B685" t="str">
            <v>沖縄セメント瓦葺</v>
          </cell>
          <cell r="C685" t="str">
            <v>しっくい・標準役物共・下地別途</v>
          </cell>
          <cell r="D685" t="str">
            <v>㎡</v>
          </cell>
          <cell r="E685">
            <v>9500</v>
          </cell>
          <cell r="F685" t="str">
            <v>P-68</v>
          </cell>
          <cell r="G685">
            <v>241741</v>
          </cell>
        </row>
        <row r="686">
          <cell r="A686">
            <v>241743</v>
          </cell>
          <cell r="B686" t="str">
            <v>沖縄セメント瓦葺</v>
          </cell>
          <cell r="C686" t="str">
            <v>和式小屋組・杉野地板共</v>
          </cell>
          <cell r="D686" t="str">
            <v>㎡</v>
          </cell>
          <cell r="E686">
            <v>19700</v>
          </cell>
          <cell r="F686" t="str">
            <v>P-68</v>
          </cell>
          <cell r="G686">
            <v>241743</v>
          </cell>
        </row>
        <row r="687">
          <cell r="A687">
            <v>242001</v>
          </cell>
          <cell r="B687" t="str">
            <v>アスファルト防水</v>
          </cell>
          <cell r="C687" t="str">
            <v>保護防水層・密着工法・A-2・平面</v>
          </cell>
          <cell r="D687" t="str">
            <v>㎡</v>
          </cell>
          <cell r="E687">
            <v>2870</v>
          </cell>
          <cell r="F687" t="str">
            <v>P-69</v>
          </cell>
          <cell r="G687">
            <v>242001</v>
          </cell>
        </row>
        <row r="688">
          <cell r="A688">
            <v>242005</v>
          </cell>
          <cell r="B688" t="str">
            <v>アスファルト防水</v>
          </cell>
          <cell r="C688" t="str">
            <v>保護防水層・密着工法・A-2・立上がり</v>
          </cell>
          <cell r="D688" t="str">
            <v>㎡</v>
          </cell>
          <cell r="E688">
            <v>4740</v>
          </cell>
          <cell r="F688" t="str">
            <v>P-69</v>
          </cell>
          <cell r="G688">
            <v>242005</v>
          </cell>
        </row>
        <row r="689">
          <cell r="A689">
            <v>242011</v>
          </cell>
          <cell r="B689" t="str">
            <v>アスファルト防水</v>
          </cell>
          <cell r="C689" t="str">
            <v>保護防水層・密着工法・A-2・平面・ならしモルタル共</v>
          </cell>
          <cell r="D689" t="str">
            <v>㎡</v>
          </cell>
          <cell r="E689">
            <v>3790</v>
          </cell>
          <cell r="F689" t="str">
            <v>P-69</v>
          </cell>
          <cell r="G689">
            <v>242011</v>
          </cell>
        </row>
        <row r="690">
          <cell r="A690">
            <v>242015</v>
          </cell>
          <cell r="B690" t="str">
            <v>アスファルト防水</v>
          </cell>
          <cell r="C690" t="str">
            <v>保護防水層・密着工法・A-2・立上・ならしモルタル共</v>
          </cell>
          <cell r="D690" t="str">
            <v>㎡</v>
          </cell>
          <cell r="E690">
            <v>5660</v>
          </cell>
          <cell r="F690" t="str">
            <v>P-69</v>
          </cell>
          <cell r="G690">
            <v>242015</v>
          </cell>
        </row>
        <row r="691">
          <cell r="A691">
            <v>242021</v>
          </cell>
          <cell r="B691" t="str">
            <v>アスファルト防水</v>
          </cell>
          <cell r="C691" t="str">
            <v>保護防水層・絶縁工法・B-2・平面</v>
          </cell>
          <cell r="D691" t="str">
            <v>㎡</v>
          </cell>
          <cell r="E691">
            <v>3600</v>
          </cell>
          <cell r="F691" t="str">
            <v>P-69</v>
          </cell>
          <cell r="G691">
            <v>242021</v>
          </cell>
        </row>
        <row r="692">
          <cell r="A692">
            <v>242025</v>
          </cell>
          <cell r="B692" t="str">
            <v>アスファルト防水</v>
          </cell>
          <cell r="C692" t="str">
            <v>保護防水層・絶縁工法・B-2・立上がり</v>
          </cell>
          <cell r="D692" t="str">
            <v>㎡</v>
          </cell>
          <cell r="E692">
            <v>5350</v>
          </cell>
          <cell r="F692" t="str">
            <v>P-69</v>
          </cell>
          <cell r="G692">
            <v>242025</v>
          </cell>
        </row>
        <row r="693">
          <cell r="A693">
            <v>242031</v>
          </cell>
          <cell r="B693" t="str">
            <v>アスファルト防水</v>
          </cell>
          <cell r="C693" t="str">
            <v>保護防水層・絶縁工法・B-2・平面・ならしモルタル共</v>
          </cell>
          <cell r="D693" t="str">
            <v>㎡</v>
          </cell>
          <cell r="E693">
            <v>4520</v>
          </cell>
          <cell r="F693" t="str">
            <v>P-69</v>
          </cell>
          <cell r="G693">
            <v>242031</v>
          </cell>
        </row>
        <row r="694">
          <cell r="A694">
            <v>242035</v>
          </cell>
          <cell r="B694" t="str">
            <v>アスファルト防水</v>
          </cell>
          <cell r="C694" t="str">
            <v>保護防水層・絶縁工法・B-2・立上・ならしモルタル共</v>
          </cell>
          <cell r="D694" t="str">
            <v>㎡</v>
          </cell>
          <cell r="E694">
            <v>6270</v>
          </cell>
          <cell r="F694" t="str">
            <v>P-69</v>
          </cell>
          <cell r="G694">
            <v>242035</v>
          </cell>
        </row>
        <row r="695">
          <cell r="A695">
            <v>242101</v>
          </cell>
          <cell r="B695" t="str">
            <v>アスファルト防水</v>
          </cell>
          <cell r="C695" t="str">
            <v>露出防水層・密着工法・C-2・平面</v>
          </cell>
          <cell r="D695" t="str">
            <v>㎡</v>
          </cell>
          <cell r="E695">
            <v>3210</v>
          </cell>
          <cell r="F695" t="str">
            <v>P-69</v>
          </cell>
          <cell r="G695">
            <v>242101</v>
          </cell>
        </row>
        <row r="696">
          <cell r="A696">
            <v>242105</v>
          </cell>
          <cell r="B696" t="str">
            <v>アスファルト防水</v>
          </cell>
          <cell r="C696" t="str">
            <v>露出防水層・密着工法・C-2・立上がり</v>
          </cell>
          <cell r="D696" t="str">
            <v>㎡</v>
          </cell>
          <cell r="E696">
            <v>4990</v>
          </cell>
          <cell r="F696" t="str">
            <v>P-69</v>
          </cell>
          <cell r="G696">
            <v>242105</v>
          </cell>
        </row>
        <row r="697">
          <cell r="A697">
            <v>242111</v>
          </cell>
          <cell r="B697" t="str">
            <v>アスファルト防水</v>
          </cell>
          <cell r="C697" t="str">
            <v>露出防水層・密着工法・C-2・平面・ならしモルタル共</v>
          </cell>
          <cell r="D697" t="str">
            <v>㎡</v>
          </cell>
          <cell r="E697">
            <v>4130</v>
          </cell>
          <cell r="F697" t="str">
            <v>P-69</v>
          </cell>
          <cell r="G697">
            <v>242111</v>
          </cell>
        </row>
        <row r="698">
          <cell r="A698">
            <v>242115</v>
          </cell>
          <cell r="B698" t="str">
            <v>アスファルト防水</v>
          </cell>
          <cell r="C698" t="str">
            <v>露出防水層・密着工法・C-2・立上・ならしモルタル共</v>
          </cell>
          <cell r="D698" t="str">
            <v>㎡</v>
          </cell>
          <cell r="E698">
            <v>5910</v>
          </cell>
          <cell r="F698" t="str">
            <v>P-69</v>
          </cell>
          <cell r="G698">
            <v>242115</v>
          </cell>
        </row>
        <row r="699">
          <cell r="A699">
            <v>242121</v>
          </cell>
          <cell r="B699" t="str">
            <v>アスファルト防水</v>
          </cell>
          <cell r="C699" t="str">
            <v>露出防水層・絶縁工法・D-2・平面</v>
          </cell>
          <cell r="D699" t="str">
            <v>㎡</v>
          </cell>
          <cell r="E699">
            <v>3810</v>
          </cell>
          <cell r="F699" t="str">
            <v>P-69</v>
          </cell>
          <cell r="G699">
            <v>242121</v>
          </cell>
        </row>
        <row r="700">
          <cell r="A700">
            <v>242125</v>
          </cell>
          <cell r="B700" t="str">
            <v>アスファルト防水</v>
          </cell>
          <cell r="C700" t="str">
            <v>露出防水層・絶縁工法・D-2・立上がり</v>
          </cell>
          <cell r="D700" t="str">
            <v>㎡</v>
          </cell>
          <cell r="E700">
            <v>5670</v>
          </cell>
          <cell r="F700" t="str">
            <v>P-69</v>
          </cell>
          <cell r="G700">
            <v>242125</v>
          </cell>
        </row>
        <row r="701">
          <cell r="A701">
            <v>242131</v>
          </cell>
          <cell r="B701" t="str">
            <v>アスファルト防水</v>
          </cell>
          <cell r="C701" t="str">
            <v>露出防水層・絶縁工法・D-2・平面・ならしモルタル共</v>
          </cell>
          <cell r="D701" t="str">
            <v>㎡</v>
          </cell>
          <cell r="E701">
            <v>4730</v>
          </cell>
          <cell r="F701" t="str">
            <v>P-69</v>
          </cell>
          <cell r="G701">
            <v>242131</v>
          </cell>
        </row>
        <row r="702">
          <cell r="A702">
            <v>242135</v>
          </cell>
          <cell r="B702" t="str">
            <v>アスファルト防水</v>
          </cell>
          <cell r="C702" t="str">
            <v>露出防水層・絶縁工法・D-2・立上・ならしモルタル共</v>
          </cell>
          <cell r="D702" t="str">
            <v>㎡</v>
          </cell>
          <cell r="E702">
            <v>6590</v>
          </cell>
          <cell r="F702" t="str">
            <v>P-69</v>
          </cell>
          <cell r="G702">
            <v>242135</v>
          </cell>
        </row>
        <row r="703">
          <cell r="A703">
            <v>242151</v>
          </cell>
          <cell r="B703" t="str">
            <v>アスファルト防水</v>
          </cell>
          <cell r="C703" t="str">
            <v>屋内防水密着工法・E-１・平面</v>
          </cell>
          <cell r="D703" t="str">
            <v>㎡</v>
          </cell>
          <cell r="E703">
            <v>2750</v>
          </cell>
          <cell r="F703" t="str">
            <v>P-69</v>
          </cell>
          <cell r="G703">
            <v>242151</v>
          </cell>
        </row>
        <row r="704">
          <cell r="A704">
            <v>242155</v>
          </cell>
          <cell r="B704" t="str">
            <v>アスファルト防水</v>
          </cell>
          <cell r="C704" t="str">
            <v>屋内防水密着工法・E-2・立上がり</v>
          </cell>
          <cell r="D704" t="str">
            <v>㎡</v>
          </cell>
          <cell r="E704">
            <v>5780</v>
          </cell>
          <cell r="F704" t="str">
            <v>P-69</v>
          </cell>
          <cell r="G704">
            <v>242155</v>
          </cell>
        </row>
        <row r="705">
          <cell r="A705">
            <v>242201</v>
          </cell>
          <cell r="B705" t="str">
            <v>シート防水</v>
          </cell>
          <cell r="C705" t="str">
            <v>厚1mm・非歩行屋根・塗装仕上げ</v>
          </cell>
          <cell r="D705" t="str">
            <v>㎡</v>
          </cell>
          <cell r="E705">
            <v>2510</v>
          </cell>
          <cell r="F705" t="str">
            <v>P-69</v>
          </cell>
          <cell r="G705">
            <v>242201</v>
          </cell>
        </row>
        <row r="706">
          <cell r="A706">
            <v>242205</v>
          </cell>
          <cell r="B706" t="str">
            <v>シート防水</v>
          </cell>
          <cell r="C706" t="str">
            <v>厚1.5mm・非歩行屋根・塗装仕上げ</v>
          </cell>
          <cell r="D706" t="str">
            <v>㎡</v>
          </cell>
          <cell r="E706">
            <v>3240</v>
          </cell>
          <cell r="F706" t="str">
            <v>P-69</v>
          </cell>
          <cell r="G706">
            <v>242205</v>
          </cell>
        </row>
        <row r="707">
          <cell r="A707">
            <v>242211</v>
          </cell>
          <cell r="B707" t="str">
            <v>シート防水</v>
          </cell>
          <cell r="C707" t="str">
            <v>厚2mm・非歩行屋根・塗装仕上げ</v>
          </cell>
          <cell r="D707" t="str">
            <v>㎡</v>
          </cell>
          <cell r="E707">
            <v>3300</v>
          </cell>
          <cell r="F707" t="str">
            <v>P-69</v>
          </cell>
          <cell r="G707">
            <v>242211</v>
          </cell>
        </row>
        <row r="708">
          <cell r="A708">
            <v>242221</v>
          </cell>
          <cell r="B708" t="str">
            <v>シート防水</v>
          </cell>
          <cell r="C708" t="str">
            <v>厚1mm・歩行屋根・保護モルタル共</v>
          </cell>
          <cell r="D708" t="str">
            <v>㎡</v>
          </cell>
          <cell r="E708">
            <v>3010</v>
          </cell>
          <cell r="F708" t="str">
            <v>P-69</v>
          </cell>
          <cell r="G708">
            <v>242221</v>
          </cell>
        </row>
        <row r="709">
          <cell r="A709">
            <v>242225</v>
          </cell>
          <cell r="B709" t="str">
            <v>シート防水</v>
          </cell>
          <cell r="C709" t="str">
            <v>厚1.5mm・歩行屋根・保護モルタル共</v>
          </cell>
          <cell r="D709" t="str">
            <v>㎡</v>
          </cell>
          <cell r="E709">
            <v>3810</v>
          </cell>
          <cell r="F709" t="str">
            <v>P-69</v>
          </cell>
          <cell r="G709">
            <v>242225</v>
          </cell>
        </row>
        <row r="710">
          <cell r="A710">
            <v>242231</v>
          </cell>
          <cell r="B710" t="str">
            <v>シート防水</v>
          </cell>
          <cell r="C710" t="str">
            <v>厚2mm・歩行屋根・保護モルタル共</v>
          </cell>
          <cell r="D710" t="str">
            <v>㎡</v>
          </cell>
          <cell r="E710">
            <v>3890</v>
          </cell>
          <cell r="F710" t="str">
            <v>P-69</v>
          </cell>
          <cell r="G710">
            <v>242231</v>
          </cell>
        </row>
        <row r="711">
          <cell r="A711">
            <v>242251</v>
          </cell>
          <cell r="B711" t="str">
            <v>防水保護モルタル塗</v>
          </cell>
          <cell r="C711" t="str">
            <v>㎡</v>
          </cell>
          <cell r="D711" t="str">
            <v>㎡</v>
          </cell>
          <cell r="E711">
            <v>920</v>
          </cell>
          <cell r="F711" t="str">
            <v>P-69</v>
          </cell>
          <cell r="G711">
            <v>242251</v>
          </cell>
        </row>
        <row r="712">
          <cell r="A712">
            <v>242261</v>
          </cell>
          <cell r="B712" t="str">
            <v>モルタル防水</v>
          </cell>
          <cell r="C712" t="str">
            <v>厚35mm・屋根・バルコニー床</v>
          </cell>
          <cell r="D712" t="str">
            <v>㎡</v>
          </cell>
          <cell r="E712">
            <v>3260</v>
          </cell>
          <cell r="F712" t="str">
            <v>P-69</v>
          </cell>
          <cell r="G712">
            <v>242261</v>
          </cell>
        </row>
        <row r="713">
          <cell r="A713">
            <v>242263</v>
          </cell>
          <cell r="B713" t="str">
            <v>モルタル防水</v>
          </cell>
          <cell r="C713" t="str">
            <v>厚25mm・壁面</v>
          </cell>
          <cell r="D713" t="str">
            <v>㎡</v>
          </cell>
          <cell r="E713">
            <v>3060</v>
          </cell>
          <cell r="F713" t="str">
            <v>P-69</v>
          </cell>
          <cell r="G713">
            <v>242263</v>
          </cell>
        </row>
        <row r="714">
          <cell r="A714">
            <v>242271</v>
          </cell>
          <cell r="B714" t="str">
            <v>塗膜防水</v>
          </cell>
          <cell r="C714" t="str">
            <v>非歩行屋根</v>
          </cell>
          <cell r="D714" t="str">
            <v>㎡</v>
          </cell>
          <cell r="E714">
            <v>2960</v>
          </cell>
          <cell r="F714" t="str">
            <v>P-69</v>
          </cell>
          <cell r="G714">
            <v>242271</v>
          </cell>
        </row>
        <row r="715">
          <cell r="A715">
            <v>242275</v>
          </cell>
          <cell r="B715" t="str">
            <v>塗膜防水</v>
          </cell>
          <cell r="C715" t="str">
            <v>歩行屋根・保護モルタル共</v>
          </cell>
          <cell r="D715" t="str">
            <v>㎡</v>
          </cell>
          <cell r="E715">
            <v>3670</v>
          </cell>
          <cell r="F715" t="str">
            <v>P-69</v>
          </cell>
          <cell r="G715">
            <v>242275</v>
          </cell>
        </row>
        <row r="716">
          <cell r="A716">
            <v>242281</v>
          </cell>
          <cell r="B716" t="str">
            <v>塗膜防水</v>
          </cell>
          <cell r="C716" t="str">
            <v>A工法・エマルション型・厚1.5mm</v>
          </cell>
          <cell r="D716" t="str">
            <v>㎡</v>
          </cell>
          <cell r="E716">
            <v>3200</v>
          </cell>
          <cell r="F716" t="str">
            <v>P-69</v>
          </cell>
          <cell r="G716">
            <v>242281</v>
          </cell>
        </row>
        <row r="717">
          <cell r="A717">
            <v>242283</v>
          </cell>
          <cell r="B717" t="str">
            <v>塗膜防水</v>
          </cell>
          <cell r="C717" t="str">
            <v>B工法・エマルション型・厚1.7mm</v>
          </cell>
          <cell r="D717" t="str">
            <v>㎡</v>
          </cell>
          <cell r="E717">
            <v>4480</v>
          </cell>
          <cell r="F717" t="str">
            <v>P-69</v>
          </cell>
          <cell r="G717">
            <v>242283</v>
          </cell>
        </row>
        <row r="718">
          <cell r="A718">
            <v>242285</v>
          </cell>
          <cell r="B718" t="str">
            <v>塗膜防水</v>
          </cell>
          <cell r="C718" t="str">
            <v>C工法・エマルション型・厚2.0mm</v>
          </cell>
          <cell r="D718" t="str">
            <v>㎡</v>
          </cell>
          <cell r="E718">
            <v>4800</v>
          </cell>
          <cell r="F718" t="str">
            <v>P-69</v>
          </cell>
          <cell r="G718">
            <v>242285</v>
          </cell>
        </row>
        <row r="719">
          <cell r="A719">
            <v>242301</v>
          </cell>
          <cell r="B719" t="str">
            <v>シーリング</v>
          </cell>
          <cell r="C719" t="str">
            <v>シリコーン系・[断面30×20]</v>
          </cell>
          <cell r="D719" t="str">
            <v>ｍ</v>
          </cell>
          <cell r="E719">
            <v>2160</v>
          </cell>
          <cell r="F719" t="str">
            <v>P-69</v>
          </cell>
          <cell r="G719">
            <v>242301</v>
          </cell>
        </row>
        <row r="720">
          <cell r="A720">
            <v>242311</v>
          </cell>
          <cell r="B720" t="str">
            <v>シーリング</v>
          </cell>
          <cell r="C720" t="str">
            <v>アクリル系・[断面15×10]</v>
          </cell>
          <cell r="D720" t="str">
            <v>ｍ</v>
          </cell>
          <cell r="E720">
            <v>430</v>
          </cell>
          <cell r="F720" t="str">
            <v>P-69</v>
          </cell>
          <cell r="G720">
            <v>242311</v>
          </cell>
        </row>
        <row r="721">
          <cell r="A721">
            <v>242321</v>
          </cell>
          <cell r="B721" t="str">
            <v>シーリング</v>
          </cell>
          <cell r="C721" t="str">
            <v>ポリウレタン系・[断面15×10]</v>
          </cell>
          <cell r="D721" t="str">
            <v>ｍ</v>
          </cell>
          <cell r="E721">
            <v>770</v>
          </cell>
          <cell r="F721" t="str">
            <v>P-69</v>
          </cell>
          <cell r="G721">
            <v>242321</v>
          </cell>
        </row>
        <row r="722">
          <cell r="A722">
            <v>242331</v>
          </cell>
          <cell r="B722" t="str">
            <v>シーリング</v>
          </cell>
          <cell r="C722" t="str">
            <v>油性コーキング・[断面15×10]</v>
          </cell>
          <cell r="D722" t="str">
            <v>ｍ</v>
          </cell>
          <cell r="E722">
            <v>370</v>
          </cell>
          <cell r="F722" t="str">
            <v>P-69</v>
          </cell>
          <cell r="G722">
            <v>242331</v>
          </cell>
        </row>
        <row r="723">
          <cell r="A723">
            <v>243001</v>
          </cell>
          <cell r="B723" t="str">
            <v>床・花崗岩張</v>
          </cell>
          <cell r="C723" t="str">
            <v>厚25mm・本磨き</v>
          </cell>
          <cell r="D723" t="str">
            <v>㎡</v>
          </cell>
          <cell r="E723">
            <v>24500</v>
          </cell>
          <cell r="F723" t="str">
            <v>P-70</v>
          </cell>
          <cell r="G723">
            <v>243001</v>
          </cell>
        </row>
        <row r="724">
          <cell r="A724">
            <v>243005</v>
          </cell>
          <cell r="B724" t="str">
            <v>床・花崗岩張</v>
          </cell>
          <cell r="C724" t="str">
            <v>厚25mm・本磨き・コンクリート下地モルタル塗共</v>
          </cell>
          <cell r="D724" t="str">
            <v>㎡</v>
          </cell>
          <cell r="E724">
            <v>26500</v>
          </cell>
          <cell r="F724" t="str">
            <v>P-70</v>
          </cell>
          <cell r="G724">
            <v>243005</v>
          </cell>
        </row>
        <row r="725">
          <cell r="A725">
            <v>243011</v>
          </cell>
          <cell r="B725" t="str">
            <v>壁・花崗岩張</v>
          </cell>
          <cell r="C725" t="str">
            <v>厚25mm・本磨き</v>
          </cell>
          <cell r="D725" t="str">
            <v>㎡</v>
          </cell>
          <cell r="E725">
            <v>30300</v>
          </cell>
          <cell r="F725" t="str">
            <v>P-70</v>
          </cell>
          <cell r="G725">
            <v>243011</v>
          </cell>
        </row>
        <row r="726">
          <cell r="A726">
            <v>243015</v>
          </cell>
          <cell r="B726" t="str">
            <v>壁・花崗岩張</v>
          </cell>
          <cell r="C726" t="str">
            <v>厚25mm・本磨き・コンクリート下地モルタル塗共</v>
          </cell>
          <cell r="D726" t="str">
            <v>㎡</v>
          </cell>
          <cell r="E726">
            <v>33500</v>
          </cell>
          <cell r="F726" t="str">
            <v>P-70</v>
          </cell>
          <cell r="G726">
            <v>243015</v>
          </cell>
        </row>
        <row r="727">
          <cell r="A727">
            <v>243021</v>
          </cell>
          <cell r="B727" t="str">
            <v>柱・花崗岩張</v>
          </cell>
          <cell r="C727" t="str">
            <v>厚25mm・本磨き</v>
          </cell>
          <cell r="D727" t="str">
            <v>㎡</v>
          </cell>
          <cell r="E727">
            <v>31100</v>
          </cell>
          <cell r="F727" t="str">
            <v>P-70</v>
          </cell>
          <cell r="G727">
            <v>243021</v>
          </cell>
        </row>
        <row r="728">
          <cell r="A728">
            <v>243025</v>
          </cell>
          <cell r="B728" t="str">
            <v>柱・花崗岩張</v>
          </cell>
          <cell r="C728" t="str">
            <v>厚25mm・本磨き・コンクリート下地モルタル塗共</v>
          </cell>
          <cell r="D728" t="str">
            <v>㎡</v>
          </cell>
          <cell r="E728">
            <v>34300</v>
          </cell>
          <cell r="F728" t="str">
            <v>P-70</v>
          </cell>
          <cell r="G728">
            <v>243025</v>
          </cell>
        </row>
        <row r="729">
          <cell r="A729">
            <v>243031</v>
          </cell>
          <cell r="B729" t="str">
            <v>床・花崗岩張</v>
          </cell>
          <cell r="C729" t="str">
            <v>厚30mm・機械たたき</v>
          </cell>
          <cell r="D729" t="str">
            <v>㎡</v>
          </cell>
          <cell r="E729">
            <v>24400</v>
          </cell>
          <cell r="F729" t="str">
            <v>P-70</v>
          </cell>
          <cell r="G729">
            <v>243031</v>
          </cell>
        </row>
        <row r="730">
          <cell r="A730">
            <v>243035</v>
          </cell>
          <cell r="B730" t="str">
            <v>床・花崗岩張</v>
          </cell>
          <cell r="C730" t="str">
            <v>厚30mm・機械・コンクリート下地モルタル塗共</v>
          </cell>
          <cell r="D730" t="str">
            <v>㎡</v>
          </cell>
          <cell r="E730">
            <v>26400</v>
          </cell>
          <cell r="F730" t="str">
            <v>P-70</v>
          </cell>
          <cell r="G730">
            <v>243035</v>
          </cell>
        </row>
        <row r="731">
          <cell r="A731">
            <v>243041</v>
          </cell>
          <cell r="B731" t="str">
            <v>壁・花崗岩張</v>
          </cell>
          <cell r="C731" t="str">
            <v>厚30mm・機械たたき</v>
          </cell>
          <cell r="D731" t="str">
            <v>㎡</v>
          </cell>
          <cell r="E731">
            <v>30400</v>
          </cell>
          <cell r="F731" t="str">
            <v>P-70</v>
          </cell>
          <cell r="G731">
            <v>243041</v>
          </cell>
        </row>
        <row r="732">
          <cell r="A732">
            <v>243045</v>
          </cell>
          <cell r="B732" t="str">
            <v>壁・花崗岩張</v>
          </cell>
          <cell r="C732" t="str">
            <v>厚30mm・機械・コンクリート下地モルタル塗共</v>
          </cell>
          <cell r="D732" t="str">
            <v>㎡</v>
          </cell>
          <cell r="E732">
            <v>33600</v>
          </cell>
          <cell r="F732" t="str">
            <v>P-70</v>
          </cell>
          <cell r="G732">
            <v>243045</v>
          </cell>
        </row>
        <row r="733">
          <cell r="A733">
            <v>243051</v>
          </cell>
          <cell r="B733" t="str">
            <v>柱・花崗岩張</v>
          </cell>
          <cell r="C733" t="str">
            <v>厚30mm・機械たたき</v>
          </cell>
          <cell r="D733" t="str">
            <v>㎡</v>
          </cell>
          <cell r="E733">
            <v>30800</v>
          </cell>
          <cell r="F733" t="str">
            <v>P-70</v>
          </cell>
          <cell r="G733">
            <v>243051</v>
          </cell>
        </row>
        <row r="734">
          <cell r="A734">
            <v>243055</v>
          </cell>
          <cell r="B734" t="str">
            <v>柱・花崗岩張</v>
          </cell>
          <cell r="C734" t="str">
            <v>厚30mm・機械・コンクリート下地モルタル塗共</v>
          </cell>
          <cell r="D734" t="str">
            <v>㎡</v>
          </cell>
          <cell r="E734">
            <v>34000</v>
          </cell>
          <cell r="F734" t="str">
            <v>P-70</v>
          </cell>
          <cell r="G734">
            <v>243055</v>
          </cell>
        </row>
        <row r="735">
          <cell r="A735">
            <v>243061</v>
          </cell>
          <cell r="B735" t="str">
            <v>床・花崗岩張</v>
          </cell>
          <cell r="C735" t="str">
            <v>厚25mm・ジェットバーナー</v>
          </cell>
          <cell r="D735" t="str">
            <v>㎡</v>
          </cell>
          <cell r="E735">
            <v>24300</v>
          </cell>
          <cell r="F735" t="str">
            <v>P-70</v>
          </cell>
          <cell r="G735">
            <v>243061</v>
          </cell>
        </row>
        <row r="736">
          <cell r="A736">
            <v>243065</v>
          </cell>
          <cell r="B736" t="str">
            <v>床・花崗岩張</v>
          </cell>
          <cell r="C736" t="str">
            <v>厚25mm・ジェット・コンクリート下地モルタル</v>
          </cell>
          <cell r="D736" t="str">
            <v>㎡</v>
          </cell>
          <cell r="E736">
            <v>26300</v>
          </cell>
          <cell r="F736" t="str">
            <v>P-70</v>
          </cell>
          <cell r="G736">
            <v>243065</v>
          </cell>
        </row>
        <row r="737">
          <cell r="A737">
            <v>243071</v>
          </cell>
          <cell r="B737" t="str">
            <v>壁・花崗岩張</v>
          </cell>
          <cell r="C737" t="str">
            <v>厚25mm・ジェットバーナー</v>
          </cell>
          <cell r="D737" t="str">
            <v>㎡</v>
          </cell>
          <cell r="E737">
            <v>30000</v>
          </cell>
          <cell r="F737" t="str">
            <v>P-70</v>
          </cell>
          <cell r="G737">
            <v>243071</v>
          </cell>
        </row>
        <row r="738">
          <cell r="A738">
            <v>243075</v>
          </cell>
          <cell r="B738" t="str">
            <v>壁・花崗岩張</v>
          </cell>
          <cell r="C738" t="str">
            <v>厚25mm・ジェット・コンクリート下地モルタル</v>
          </cell>
          <cell r="D738" t="str">
            <v>㎡</v>
          </cell>
          <cell r="E738">
            <v>33200</v>
          </cell>
          <cell r="F738" t="str">
            <v>P-70</v>
          </cell>
          <cell r="G738">
            <v>243075</v>
          </cell>
        </row>
        <row r="739">
          <cell r="A739">
            <v>273081</v>
          </cell>
          <cell r="B739" t="str">
            <v>柱・花崗岩張</v>
          </cell>
          <cell r="C739" t="str">
            <v>厚25mm・ジェットバーナー</v>
          </cell>
          <cell r="D739" t="str">
            <v>㎡</v>
          </cell>
          <cell r="E739">
            <v>30300</v>
          </cell>
          <cell r="F739" t="str">
            <v>P-70</v>
          </cell>
          <cell r="G739">
            <v>273081</v>
          </cell>
        </row>
        <row r="740">
          <cell r="A740">
            <v>243085</v>
          </cell>
          <cell r="B740" t="str">
            <v>柱・花崗岩張</v>
          </cell>
          <cell r="C740" t="str">
            <v>厚25mm・ジェット・コンクリート下地モルタル</v>
          </cell>
          <cell r="D740" t="str">
            <v>㎡</v>
          </cell>
          <cell r="E740">
            <v>33500</v>
          </cell>
          <cell r="F740" t="str">
            <v>P-70</v>
          </cell>
          <cell r="G740">
            <v>243085</v>
          </cell>
        </row>
        <row r="741">
          <cell r="A741">
            <v>243091</v>
          </cell>
          <cell r="B741" t="str">
            <v>幅木・花崗岩張</v>
          </cell>
          <cell r="C741" t="str">
            <v>厚20×120mm・本磨き</v>
          </cell>
          <cell r="D741" t="str">
            <v>ｍ</v>
          </cell>
          <cell r="E741">
            <v>5800</v>
          </cell>
          <cell r="F741" t="str">
            <v>P-70</v>
          </cell>
          <cell r="G741">
            <v>243091</v>
          </cell>
        </row>
        <row r="742">
          <cell r="A742">
            <v>243093</v>
          </cell>
          <cell r="B742" t="str">
            <v>幅木・花崗岩張</v>
          </cell>
          <cell r="C742" t="str">
            <v>厚20×120mm・本磨・コンクリート下地モルタル</v>
          </cell>
          <cell r="D742" t="str">
            <v>ｍ</v>
          </cell>
          <cell r="E742">
            <v>7290</v>
          </cell>
          <cell r="F742" t="str">
            <v>P-70</v>
          </cell>
          <cell r="G742">
            <v>243093</v>
          </cell>
        </row>
        <row r="743">
          <cell r="A743">
            <v>243095</v>
          </cell>
          <cell r="B743" t="str">
            <v>笠石・花崗岩張</v>
          </cell>
          <cell r="C743" t="str">
            <v>厚20×180mm</v>
          </cell>
          <cell r="D743" t="str">
            <v>ｍ</v>
          </cell>
          <cell r="E743">
            <v>9050</v>
          </cell>
          <cell r="F743" t="str">
            <v>P-70</v>
          </cell>
          <cell r="G743">
            <v>243095</v>
          </cell>
        </row>
        <row r="744">
          <cell r="A744">
            <v>243097</v>
          </cell>
          <cell r="B744" t="str">
            <v>笠石・花崗岩張</v>
          </cell>
          <cell r="C744" t="str">
            <v>厚20×180mm・コンクリート下地モルタル塗共</v>
          </cell>
          <cell r="D744" t="str">
            <v>ｍ</v>
          </cell>
          <cell r="E744">
            <v>10900</v>
          </cell>
          <cell r="F744" t="str">
            <v>P-70</v>
          </cell>
          <cell r="G744">
            <v>243097</v>
          </cell>
        </row>
        <row r="745">
          <cell r="A745">
            <v>243101</v>
          </cell>
          <cell r="B745" t="str">
            <v>床・大理石張</v>
          </cell>
          <cell r="C745" t="str">
            <v>厚25mm・本磨き</v>
          </cell>
          <cell r="D745" t="str">
            <v>㎡</v>
          </cell>
          <cell r="E745">
            <v>25300</v>
          </cell>
          <cell r="F745" t="str">
            <v>P-70</v>
          </cell>
          <cell r="G745">
            <v>243101</v>
          </cell>
        </row>
        <row r="746">
          <cell r="A746">
            <v>243105</v>
          </cell>
          <cell r="B746" t="str">
            <v>床・大理石張</v>
          </cell>
          <cell r="C746" t="str">
            <v>厚25mm・本磨き・コンクリート下地モルタル塗共</v>
          </cell>
          <cell r="D746" t="str">
            <v>㎡</v>
          </cell>
          <cell r="E746">
            <v>27300</v>
          </cell>
          <cell r="F746" t="str">
            <v>P-70</v>
          </cell>
          <cell r="G746">
            <v>243105</v>
          </cell>
        </row>
        <row r="747">
          <cell r="A747">
            <v>243111</v>
          </cell>
          <cell r="B747" t="str">
            <v>壁・大理石張</v>
          </cell>
          <cell r="C747" t="str">
            <v>厚25mm・本磨き</v>
          </cell>
          <cell r="D747" t="str">
            <v>㎡</v>
          </cell>
          <cell r="E747">
            <v>29800</v>
          </cell>
          <cell r="F747" t="str">
            <v>P-70</v>
          </cell>
          <cell r="G747">
            <v>243111</v>
          </cell>
        </row>
        <row r="748">
          <cell r="A748">
            <v>243115</v>
          </cell>
          <cell r="B748" t="str">
            <v>壁・大理石張</v>
          </cell>
          <cell r="C748" t="str">
            <v>厚25mm・本磨き・コンクリート下地モルタル塗共</v>
          </cell>
          <cell r="D748" t="str">
            <v>㎡</v>
          </cell>
          <cell r="E748">
            <v>33000</v>
          </cell>
          <cell r="F748" t="str">
            <v>P-70</v>
          </cell>
          <cell r="G748">
            <v>243115</v>
          </cell>
        </row>
        <row r="749">
          <cell r="A749">
            <v>243121</v>
          </cell>
          <cell r="B749" t="str">
            <v>柱・大理石張</v>
          </cell>
          <cell r="C749" t="str">
            <v>厚25mm・本磨き</v>
          </cell>
          <cell r="D749" t="str">
            <v>㎡</v>
          </cell>
          <cell r="E749">
            <v>30800</v>
          </cell>
          <cell r="F749" t="str">
            <v>P-70</v>
          </cell>
          <cell r="G749">
            <v>243121</v>
          </cell>
        </row>
        <row r="750">
          <cell r="A750">
            <v>243125</v>
          </cell>
          <cell r="B750" t="str">
            <v>柱・大理石張</v>
          </cell>
          <cell r="C750" t="str">
            <v>厚25mm・本磨き・コンクリート下地モルタル塗共</v>
          </cell>
          <cell r="D750" t="str">
            <v>㎡</v>
          </cell>
          <cell r="E750">
            <v>34000</v>
          </cell>
          <cell r="F750" t="str">
            <v>P-70</v>
          </cell>
          <cell r="G750">
            <v>243125</v>
          </cell>
        </row>
        <row r="751">
          <cell r="A751">
            <v>243161</v>
          </cell>
          <cell r="B751" t="str">
            <v>幅木・大理石張</v>
          </cell>
          <cell r="C751" t="str">
            <v>厚25×120mm・本磨き</v>
          </cell>
          <cell r="D751" t="str">
            <v>ｍ</v>
          </cell>
          <cell r="E751">
            <v>6540</v>
          </cell>
          <cell r="F751" t="str">
            <v>P-70</v>
          </cell>
          <cell r="G751">
            <v>243161</v>
          </cell>
        </row>
        <row r="752">
          <cell r="A752">
            <v>243165</v>
          </cell>
          <cell r="B752" t="str">
            <v>幅木・大理石張</v>
          </cell>
          <cell r="C752" t="str">
            <v>厚25×120mm・本磨・コンクリート下地モルタル</v>
          </cell>
          <cell r="D752" t="str">
            <v>ｍ</v>
          </cell>
          <cell r="E752">
            <v>6930</v>
          </cell>
          <cell r="F752" t="str">
            <v>P-70</v>
          </cell>
          <cell r="G752">
            <v>243165</v>
          </cell>
        </row>
        <row r="753">
          <cell r="A753">
            <v>243171</v>
          </cell>
          <cell r="B753" t="str">
            <v>昇り幅木・大理石張</v>
          </cell>
          <cell r="C753" t="str">
            <v>厚25×250mm・本磨き</v>
          </cell>
          <cell r="D753" t="str">
            <v>ｍ</v>
          </cell>
          <cell r="E753">
            <v>9370</v>
          </cell>
          <cell r="F753" t="str">
            <v>P-70</v>
          </cell>
          <cell r="G753">
            <v>243171</v>
          </cell>
        </row>
        <row r="754">
          <cell r="A754">
            <v>243175</v>
          </cell>
          <cell r="B754" t="str">
            <v>昇り幅木・大理石張</v>
          </cell>
          <cell r="C754" t="str">
            <v>厚25×250mm・本磨・コンクリート下地モルタル</v>
          </cell>
          <cell r="D754" t="str">
            <v>ｍ</v>
          </cell>
          <cell r="E754">
            <v>10100</v>
          </cell>
          <cell r="F754" t="str">
            <v>P-70</v>
          </cell>
          <cell r="G754">
            <v>243175</v>
          </cell>
        </row>
        <row r="755">
          <cell r="A755">
            <v>243181</v>
          </cell>
          <cell r="B755" t="str">
            <v>段型幅木・大理石張</v>
          </cell>
          <cell r="C755" t="str">
            <v>厚25×250mm・本磨き</v>
          </cell>
          <cell r="D755" t="str">
            <v>ｍ</v>
          </cell>
          <cell r="E755">
            <v>21400</v>
          </cell>
          <cell r="F755" t="str">
            <v>P-70</v>
          </cell>
          <cell r="G755">
            <v>243181</v>
          </cell>
        </row>
        <row r="756">
          <cell r="A756">
            <v>243185</v>
          </cell>
          <cell r="B756" t="str">
            <v>段型幅木・大理石張</v>
          </cell>
          <cell r="C756" t="str">
            <v>厚25×250mm・本磨・コンクリート下地モルタル</v>
          </cell>
          <cell r="D756" t="str">
            <v>ｍ</v>
          </cell>
          <cell r="E756">
            <v>22200</v>
          </cell>
          <cell r="F756" t="str">
            <v>P-70</v>
          </cell>
          <cell r="G756">
            <v>243185</v>
          </cell>
        </row>
        <row r="757">
          <cell r="A757">
            <v>243191</v>
          </cell>
          <cell r="B757" t="str">
            <v>ささら桁・大理石張</v>
          </cell>
          <cell r="C757" t="str">
            <v>厚25×350mm・本磨き</v>
          </cell>
          <cell r="D757" t="str">
            <v>ｍ</v>
          </cell>
          <cell r="E757">
            <v>23400</v>
          </cell>
          <cell r="F757" t="str">
            <v>P-70</v>
          </cell>
          <cell r="G757">
            <v>243191</v>
          </cell>
        </row>
        <row r="758">
          <cell r="A758">
            <v>243195</v>
          </cell>
          <cell r="B758" t="str">
            <v>ささら桁・大理石張</v>
          </cell>
          <cell r="C758" t="str">
            <v>厚25×350mm・本磨・コンクリート下地モルタル</v>
          </cell>
          <cell r="D758" t="str">
            <v>ｍ</v>
          </cell>
          <cell r="E758">
            <v>24500</v>
          </cell>
          <cell r="F758" t="str">
            <v>P-70</v>
          </cell>
          <cell r="G758">
            <v>243195</v>
          </cell>
        </row>
        <row r="759">
          <cell r="A759">
            <v>243201</v>
          </cell>
          <cell r="B759" t="str">
            <v>床・テラゾー張</v>
          </cell>
          <cell r="C759" t="str">
            <v>厚25mm・本磨き</v>
          </cell>
          <cell r="D759" t="str">
            <v>㎡</v>
          </cell>
          <cell r="E759">
            <v>22000</v>
          </cell>
          <cell r="F759" t="str">
            <v>P-70</v>
          </cell>
          <cell r="G759">
            <v>243201</v>
          </cell>
        </row>
        <row r="760">
          <cell r="A760">
            <v>243211</v>
          </cell>
          <cell r="B760" t="str">
            <v>床・テラゾー張</v>
          </cell>
          <cell r="C760" t="str">
            <v>厚25mm・本磨き・コンクリート下地モルタル塗共</v>
          </cell>
          <cell r="D760" t="str">
            <v>㎡</v>
          </cell>
          <cell r="E760">
            <v>24000</v>
          </cell>
          <cell r="F760" t="str">
            <v>P-70</v>
          </cell>
          <cell r="G760">
            <v>243211</v>
          </cell>
        </row>
        <row r="761">
          <cell r="A761">
            <v>243221</v>
          </cell>
          <cell r="B761" t="str">
            <v>壁・テラゾー張</v>
          </cell>
          <cell r="C761" t="str">
            <v>厚25mm・本磨き</v>
          </cell>
          <cell r="D761" t="str">
            <v>㎡</v>
          </cell>
          <cell r="E761">
            <v>24500</v>
          </cell>
          <cell r="F761" t="str">
            <v>P-70</v>
          </cell>
          <cell r="G761">
            <v>243221</v>
          </cell>
        </row>
        <row r="762">
          <cell r="A762">
            <v>243231</v>
          </cell>
          <cell r="B762" t="str">
            <v>壁・テラゾー張</v>
          </cell>
          <cell r="C762" t="str">
            <v>厚25mm・本磨き・コンクリート下地モルタル塗共</v>
          </cell>
          <cell r="D762" t="str">
            <v>㎡</v>
          </cell>
          <cell r="E762">
            <v>27700</v>
          </cell>
          <cell r="F762" t="str">
            <v>P-70</v>
          </cell>
          <cell r="G762">
            <v>243231</v>
          </cell>
        </row>
        <row r="763">
          <cell r="A763">
            <v>243241</v>
          </cell>
          <cell r="B763" t="str">
            <v>幅木・テラゾー張</v>
          </cell>
          <cell r="C763" t="str">
            <v>厚25×120mm以下</v>
          </cell>
          <cell r="D763" t="str">
            <v>ｍ</v>
          </cell>
          <cell r="E763">
            <v>6390</v>
          </cell>
          <cell r="F763" t="str">
            <v>P-70</v>
          </cell>
          <cell r="G763">
            <v>243241</v>
          </cell>
        </row>
        <row r="764">
          <cell r="A764">
            <v>243245</v>
          </cell>
          <cell r="B764" t="str">
            <v>幅木・テラゾー張</v>
          </cell>
          <cell r="C764" t="str">
            <v>厚25×120mm以下・コンクリート下地モルタル塗</v>
          </cell>
          <cell r="D764" t="str">
            <v>ｍ</v>
          </cell>
          <cell r="E764">
            <v>6780</v>
          </cell>
          <cell r="F764" t="str">
            <v>P-70</v>
          </cell>
          <cell r="G764">
            <v>243245</v>
          </cell>
        </row>
        <row r="765">
          <cell r="A765">
            <v>243251</v>
          </cell>
          <cell r="B765" t="str">
            <v>昇り幅木・テラゾー張</v>
          </cell>
          <cell r="C765" t="str">
            <v>厚25×120mm</v>
          </cell>
          <cell r="D765" t="str">
            <v>ｍ</v>
          </cell>
          <cell r="E765">
            <v>8490</v>
          </cell>
          <cell r="F765" t="str">
            <v>P-70</v>
          </cell>
          <cell r="G765">
            <v>243251</v>
          </cell>
        </row>
        <row r="766">
          <cell r="A766">
            <v>243255</v>
          </cell>
          <cell r="B766" t="str">
            <v>昇り幅木・テラゾー張</v>
          </cell>
          <cell r="C766" t="str">
            <v>厚25×120mm・コンクリート下地モルタル塗共</v>
          </cell>
          <cell r="D766" t="str">
            <v>ｍ</v>
          </cell>
          <cell r="E766">
            <v>8880</v>
          </cell>
          <cell r="F766" t="str">
            <v>P-70</v>
          </cell>
          <cell r="G766">
            <v>243255</v>
          </cell>
        </row>
        <row r="767">
          <cell r="A767">
            <v>243261</v>
          </cell>
          <cell r="B767" t="str">
            <v>ささら桁・テラゾー張</v>
          </cell>
          <cell r="C767" t="str">
            <v>厚25×400mm</v>
          </cell>
          <cell r="D767" t="str">
            <v>ｍ</v>
          </cell>
          <cell r="E767">
            <v>18100</v>
          </cell>
          <cell r="F767" t="str">
            <v>P-70</v>
          </cell>
          <cell r="G767">
            <v>243261</v>
          </cell>
        </row>
        <row r="768">
          <cell r="A768">
            <v>243265</v>
          </cell>
          <cell r="B768" t="str">
            <v>ささら桁・テラゾー張</v>
          </cell>
          <cell r="C768" t="str">
            <v>厚25×400mm・コンクリート下地モルタル塗共</v>
          </cell>
          <cell r="D768" t="str">
            <v>ｍ</v>
          </cell>
          <cell r="E768">
            <v>19400</v>
          </cell>
          <cell r="F768" t="str">
            <v>P-70</v>
          </cell>
          <cell r="G768">
            <v>243265</v>
          </cell>
        </row>
        <row r="769">
          <cell r="A769">
            <v>243271</v>
          </cell>
          <cell r="B769" t="str">
            <v>笠石・テラゾー張</v>
          </cell>
          <cell r="C769" t="str">
            <v>厚25×150mm</v>
          </cell>
          <cell r="D769" t="str">
            <v>ｍ</v>
          </cell>
          <cell r="E769">
            <v>12000</v>
          </cell>
          <cell r="F769" t="str">
            <v>P-70</v>
          </cell>
          <cell r="G769">
            <v>243271</v>
          </cell>
        </row>
        <row r="770">
          <cell r="A770">
            <v>243275</v>
          </cell>
          <cell r="B770" t="str">
            <v>笠石・テラゾー張</v>
          </cell>
          <cell r="C770" t="str">
            <v>厚25×150mm・コンクリート下地モルタル塗共</v>
          </cell>
          <cell r="D770" t="str">
            <v>ｍ</v>
          </cell>
          <cell r="E770">
            <v>13900</v>
          </cell>
          <cell r="F770" t="str">
            <v>P-70</v>
          </cell>
          <cell r="G770">
            <v>243275</v>
          </cell>
        </row>
        <row r="771">
          <cell r="A771">
            <v>243301</v>
          </cell>
          <cell r="B771" t="str">
            <v>床・鉄平石張</v>
          </cell>
          <cell r="C771" t="str">
            <v>方形</v>
          </cell>
          <cell r="D771" t="str">
            <v>㎡</v>
          </cell>
          <cell r="E771">
            <v>23800</v>
          </cell>
          <cell r="F771" t="str">
            <v>P-71</v>
          </cell>
          <cell r="G771">
            <v>243301</v>
          </cell>
        </row>
        <row r="772">
          <cell r="A772">
            <v>243305</v>
          </cell>
          <cell r="B772" t="str">
            <v>床・鉄平石張</v>
          </cell>
          <cell r="C772" t="str">
            <v>方形・コンクリート下地モルタル塗共</v>
          </cell>
          <cell r="D772" t="str">
            <v>㎡</v>
          </cell>
          <cell r="E772">
            <v>25800</v>
          </cell>
          <cell r="F772" t="str">
            <v>P-71</v>
          </cell>
          <cell r="G772">
            <v>243305</v>
          </cell>
        </row>
        <row r="773">
          <cell r="A773">
            <v>243311</v>
          </cell>
          <cell r="B773" t="str">
            <v>床・鉄平石張</v>
          </cell>
          <cell r="C773" t="str">
            <v>乱形</v>
          </cell>
          <cell r="D773" t="str">
            <v>㎡</v>
          </cell>
          <cell r="E773">
            <v>18600</v>
          </cell>
          <cell r="F773" t="str">
            <v>P-71</v>
          </cell>
          <cell r="G773">
            <v>243311</v>
          </cell>
        </row>
        <row r="774">
          <cell r="A774">
            <v>243315</v>
          </cell>
          <cell r="B774" t="str">
            <v>床・鉄平石張</v>
          </cell>
          <cell r="C774" t="str">
            <v>乱形・コンクリート下地モルタル塗共</v>
          </cell>
          <cell r="D774" t="str">
            <v>㎡</v>
          </cell>
          <cell r="E774">
            <v>20600</v>
          </cell>
          <cell r="F774" t="str">
            <v>P-71</v>
          </cell>
          <cell r="G774">
            <v>243315</v>
          </cell>
        </row>
        <row r="775">
          <cell r="A775">
            <v>243321</v>
          </cell>
          <cell r="B775" t="str">
            <v>壁・鉄平石張</v>
          </cell>
          <cell r="C775" t="str">
            <v>方形</v>
          </cell>
          <cell r="D775" t="str">
            <v>㎡</v>
          </cell>
          <cell r="E775">
            <v>26800</v>
          </cell>
          <cell r="F775" t="str">
            <v>P-71</v>
          </cell>
          <cell r="G775">
            <v>243321</v>
          </cell>
        </row>
        <row r="776">
          <cell r="A776">
            <v>243325</v>
          </cell>
          <cell r="B776" t="str">
            <v>壁・鉄平石張</v>
          </cell>
          <cell r="C776" t="str">
            <v>方形・コンクリート下地モルタル塗共</v>
          </cell>
          <cell r="D776" t="str">
            <v>㎡</v>
          </cell>
          <cell r="E776">
            <v>30000</v>
          </cell>
          <cell r="F776" t="str">
            <v>P-71</v>
          </cell>
          <cell r="G776">
            <v>243325</v>
          </cell>
        </row>
        <row r="777">
          <cell r="A777">
            <v>243331</v>
          </cell>
          <cell r="B777" t="str">
            <v>壁・鉄平石張</v>
          </cell>
          <cell r="C777" t="str">
            <v>乱形</v>
          </cell>
          <cell r="D777" t="str">
            <v>㎡</v>
          </cell>
          <cell r="E777">
            <v>21500</v>
          </cell>
          <cell r="F777" t="str">
            <v>P-71</v>
          </cell>
          <cell r="G777">
            <v>243331</v>
          </cell>
        </row>
        <row r="778">
          <cell r="A778">
            <v>243335</v>
          </cell>
          <cell r="B778" t="str">
            <v>壁・鉄平石張</v>
          </cell>
          <cell r="C778" t="str">
            <v>乱形・コンクリート下地モルタル塗共</v>
          </cell>
          <cell r="D778" t="str">
            <v>㎡</v>
          </cell>
          <cell r="E778">
            <v>24700</v>
          </cell>
          <cell r="F778" t="str">
            <v>P-71</v>
          </cell>
          <cell r="G778">
            <v>243335</v>
          </cell>
        </row>
        <row r="779">
          <cell r="A779">
            <v>243341</v>
          </cell>
          <cell r="B779" t="str">
            <v>壁・鉄平石張</v>
          </cell>
          <cell r="C779" t="str">
            <v>小口張り</v>
          </cell>
          <cell r="D779" t="str">
            <v>㎡</v>
          </cell>
          <cell r="E779">
            <v>36000</v>
          </cell>
          <cell r="F779" t="str">
            <v>P-71</v>
          </cell>
          <cell r="G779">
            <v>243341</v>
          </cell>
        </row>
        <row r="780">
          <cell r="A780">
            <v>243345</v>
          </cell>
          <cell r="B780" t="str">
            <v>壁・鉄平石張</v>
          </cell>
          <cell r="C780" t="str">
            <v>小口張り・コンクリート下地モルタル塗共</v>
          </cell>
          <cell r="D780" t="str">
            <v>㎡</v>
          </cell>
          <cell r="E780">
            <v>39200</v>
          </cell>
          <cell r="F780" t="str">
            <v>P-71</v>
          </cell>
          <cell r="G780">
            <v>243345</v>
          </cell>
        </row>
        <row r="781">
          <cell r="A781">
            <v>243401</v>
          </cell>
          <cell r="B781" t="str">
            <v>ネオパリエ</v>
          </cell>
          <cell r="C781" t="str">
            <v>厚15・標準色</v>
          </cell>
          <cell r="D781" t="str">
            <v>㎡</v>
          </cell>
          <cell r="E781">
            <v>42800</v>
          </cell>
          <cell r="F781" t="str">
            <v>P-71</v>
          </cell>
          <cell r="G781">
            <v>243401</v>
          </cell>
        </row>
        <row r="782">
          <cell r="A782">
            <v>243411</v>
          </cell>
          <cell r="B782" t="str">
            <v>ネオパリエ</v>
          </cell>
          <cell r="C782" t="str">
            <v>厚15・標準色・下地ならしモルタル共</v>
          </cell>
          <cell r="D782" t="str">
            <v>㎡</v>
          </cell>
          <cell r="E782">
            <v>46000</v>
          </cell>
          <cell r="F782" t="str">
            <v>P-71</v>
          </cell>
          <cell r="G782">
            <v>243411</v>
          </cell>
        </row>
        <row r="783">
          <cell r="A783">
            <v>243421</v>
          </cell>
          <cell r="B783" t="str">
            <v>洗面所甲板</v>
          </cell>
          <cell r="C783" t="str">
            <v>大理石・600×20×1500・本磨き・上</v>
          </cell>
          <cell r="D783" t="str">
            <v>ヶ所</v>
          </cell>
          <cell r="E783">
            <v>94800</v>
          </cell>
          <cell r="F783" t="str">
            <v>P-71</v>
          </cell>
          <cell r="G783">
            <v>243421</v>
          </cell>
        </row>
        <row r="784">
          <cell r="A784">
            <v>243431</v>
          </cell>
          <cell r="B784" t="str">
            <v>洗面所甲板</v>
          </cell>
          <cell r="C784" t="str">
            <v>大理石・600×20×1500・本磨き・中</v>
          </cell>
          <cell r="D784" t="str">
            <v>ヶ所</v>
          </cell>
          <cell r="E784">
            <v>81800</v>
          </cell>
          <cell r="F784" t="str">
            <v>P-71</v>
          </cell>
          <cell r="G784">
            <v>243431</v>
          </cell>
        </row>
        <row r="785">
          <cell r="A785">
            <v>243441</v>
          </cell>
          <cell r="B785" t="str">
            <v>洗面所甲板</v>
          </cell>
          <cell r="C785" t="str">
            <v>大理石・600×20×1500・本磨き・並</v>
          </cell>
          <cell r="D785" t="str">
            <v>ヶ所</v>
          </cell>
          <cell r="E785">
            <v>68800</v>
          </cell>
          <cell r="F785" t="str">
            <v>P-71</v>
          </cell>
          <cell r="G785">
            <v>243441</v>
          </cell>
        </row>
        <row r="786">
          <cell r="A786">
            <v>243451</v>
          </cell>
          <cell r="B786" t="str">
            <v>便所スクリーン</v>
          </cell>
          <cell r="C786" t="str">
            <v>テラゾブロック・厚40</v>
          </cell>
          <cell r="D786" t="str">
            <v>㎡</v>
          </cell>
          <cell r="E786">
            <v>33400</v>
          </cell>
          <cell r="F786" t="str">
            <v>P-71</v>
          </cell>
          <cell r="G786">
            <v>243451</v>
          </cell>
        </row>
        <row r="787">
          <cell r="A787">
            <v>243461</v>
          </cell>
          <cell r="B787" t="str">
            <v>棚板</v>
          </cell>
          <cell r="C787" t="str">
            <v>テラゾブロック・厚25・幅150以下</v>
          </cell>
          <cell r="D787" t="str">
            <v>ｍ</v>
          </cell>
          <cell r="E787">
            <v>10000</v>
          </cell>
          <cell r="F787" t="str">
            <v>P-71</v>
          </cell>
          <cell r="G787">
            <v>243461</v>
          </cell>
        </row>
        <row r="788">
          <cell r="A788">
            <v>243701</v>
          </cell>
          <cell r="B788" t="str">
            <v>石敷き</v>
          </cell>
          <cell r="C788" t="str">
            <v>琉球石灰岩・乱形・厚30</v>
          </cell>
          <cell r="D788" t="str">
            <v>㎡</v>
          </cell>
          <cell r="E788">
            <v>13200</v>
          </cell>
          <cell r="F788" t="str">
            <v>P-71</v>
          </cell>
          <cell r="G788">
            <v>243701</v>
          </cell>
        </row>
        <row r="789">
          <cell r="A789">
            <v>243705</v>
          </cell>
          <cell r="B789" t="str">
            <v>石敷き</v>
          </cell>
          <cell r="C789" t="str">
            <v>栗石・乱形</v>
          </cell>
          <cell r="D789" t="str">
            <v>㎡</v>
          </cell>
          <cell r="E789">
            <v>13200</v>
          </cell>
          <cell r="F789" t="str">
            <v>P-71</v>
          </cell>
          <cell r="G789">
            <v>243705</v>
          </cell>
        </row>
        <row r="790">
          <cell r="A790">
            <v>243711</v>
          </cell>
          <cell r="B790" t="str">
            <v>石積み</v>
          </cell>
          <cell r="C790" t="str">
            <v>琉球石灰岩・雑積・200角</v>
          </cell>
          <cell r="D790" t="str">
            <v>㎡</v>
          </cell>
          <cell r="E790">
            <v>37000</v>
          </cell>
          <cell r="F790" t="str">
            <v>P-71</v>
          </cell>
          <cell r="G790">
            <v>243711</v>
          </cell>
        </row>
        <row r="791">
          <cell r="A791">
            <v>243715</v>
          </cell>
          <cell r="B791" t="str">
            <v>石積み</v>
          </cell>
          <cell r="C791" t="str">
            <v>栗石・雑積・200角</v>
          </cell>
          <cell r="D791" t="str">
            <v>㎡</v>
          </cell>
          <cell r="E791">
            <v>37000</v>
          </cell>
          <cell r="F791" t="str">
            <v>P-71</v>
          </cell>
          <cell r="G791">
            <v>243715</v>
          </cell>
        </row>
        <row r="792">
          <cell r="A792">
            <v>243721</v>
          </cell>
          <cell r="B792" t="str">
            <v>石積み</v>
          </cell>
          <cell r="C792" t="str">
            <v>琉球石灰岩・相方積・200角</v>
          </cell>
          <cell r="D792" t="str">
            <v>㎡</v>
          </cell>
          <cell r="E792">
            <v>46300</v>
          </cell>
          <cell r="F792" t="str">
            <v>P-71</v>
          </cell>
          <cell r="G792">
            <v>243721</v>
          </cell>
        </row>
        <row r="793">
          <cell r="A793">
            <v>243725</v>
          </cell>
          <cell r="B793" t="str">
            <v>石積み</v>
          </cell>
          <cell r="C793" t="str">
            <v>栗石・相方積・200角</v>
          </cell>
          <cell r="D793" t="str">
            <v>㎡</v>
          </cell>
          <cell r="E793">
            <v>46300</v>
          </cell>
          <cell r="F793" t="str">
            <v>P-71</v>
          </cell>
          <cell r="G793">
            <v>243725</v>
          </cell>
        </row>
        <row r="794">
          <cell r="A794">
            <v>244001</v>
          </cell>
          <cell r="B794" t="str">
            <v>床・磁器質タイル</v>
          </cell>
          <cell r="C794" t="str">
            <v>無釉・100角</v>
          </cell>
          <cell r="D794" t="str">
            <v>㎡</v>
          </cell>
          <cell r="E794">
            <v>7880</v>
          </cell>
          <cell r="F794" t="str">
            <v>P-72</v>
          </cell>
          <cell r="G794">
            <v>244001</v>
          </cell>
        </row>
        <row r="795">
          <cell r="A795">
            <v>244005</v>
          </cell>
          <cell r="B795" t="str">
            <v>床・磁器質タイル</v>
          </cell>
          <cell r="C795" t="str">
            <v>無釉・100角・ラワン合板・ラス共・(木造用)</v>
          </cell>
          <cell r="D795" t="str">
            <v>㎡</v>
          </cell>
          <cell r="E795">
            <v>16500</v>
          </cell>
          <cell r="F795" t="str">
            <v>P-72</v>
          </cell>
          <cell r="G795">
            <v>244005</v>
          </cell>
        </row>
        <row r="796">
          <cell r="A796">
            <v>244011</v>
          </cell>
          <cell r="B796" t="str">
            <v>床・磁器質タイル</v>
          </cell>
          <cell r="C796" t="str">
            <v>無釉・100角・コンクリート下地・モルタル塗共</v>
          </cell>
          <cell r="D796" t="str">
            <v>㎡</v>
          </cell>
          <cell r="E796">
            <v>10200</v>
          </cell>
          <cell r="F796" t="str">
            <v>P-72</v>
          </cell>
          <cell r="G796">
            <v>244011</v>
          </cell>
        </row>
        <row r="797">
          <cell r="A797">
            <v>244013</v>
          </cell>
          <cell r="B797" t="str">
            <v>床・磁器質タイル</v>
          </cell>
          <cell r="C797" t="str">
            <v>無釉・100角・束立て床組・ラワン合板・ラス共</v>
          </cell>
          <cell r="D797" t="str">
            <v>㎡</v>
          </cell>
          <cell r="E797">
            <v>24300</v>
          </cell>
          <cell r="F797" t="str">
            <v>P-72</v>
          </cell>
          <cell r="G797">
            <v>244013</v>
          </cell>
        </row>
        <row r="798">
          <cell r="A798">
            <v>244016</v>
          </cell>
          <cell r="B798" t="str">
            <v>床・磁器質タイル</v>
          </cell>
          <cell r="C798" t="str">
            <v>無釉・100角・ころばし床組・ラワン合板・ラス共</v>
          </cell>
          <cell r="D798" t="str">
            <v>㎡</v>
          </cell>
          <cell r="E798">
            <v>19700</v>
          </cell>
          <cell r="F798" t="str">
            <v>P-72</v>
          </cell>
          <cell r="G798">
            <v>244016</v>
          </cell>
        </row>
        <row r="799">
          <cell r="A799">
            <v>244021</v>
          </cell>
          <cell r="B799" t="str">
            <v>床・磁器質タイル</v>
          </cell>
          <cell r="C799" t="str">
            <v>無釉・108角</v>
          </cell>
          <cell r="D799" t="str">
            <v>㎡</v>
          </cell>
          <cell r="E799">
            <v>8500</v>
          </cell>
          <cell r="F799" t="str">
            <v>P-72</v>
          </cell>
          <cell r="G799">
            <v>244021</v>
          </cell>
        </row>
        <row r="800">
          <cell r="A800">
            <v>244025</v>
          </cell>
          <cell r="B800" t="str">
            <v>床・磁器質タイル</v>
          </cell>
          <cell r="C800" t="str">
            <v>無釉・108角・ラワン合板・ラス共・(木造用)</v>
          </cell>
          <cell r="D800" t="str">
            <v>㎡</v>
          </cell>
          <cell r="E800">
            <v>17100</v>
          </cell>
          <cell r="F800" t="str">
            <v>P-72</v>
          </cell>
          <cell r="G800">
            <v>244025</v>
          </cell>
        </row>
        <row r="801">
          <cell r="A801">
            <v>244031</v>
          </cell>
          <cell r="B801" t="str">
            <v>床・磁器質タイル</v>
          </cell>
          <cell r="C801" t="str">
            <v>無釉・108角・コンクリート下地・モルタル塗共</v>
          </cell>
          <cell r="D801" t="str">
            <v>㎡</v>
          </cell>
          <cell r="E801">
            <v>10800</v>
          </cell>
          <cell r="F801" t="str">
            <v>P-72</v>
          </cell>
          <cell r="G801">
            <v>244031</v>
          </cell>
        </row>
        <row r="802">
          <cell r="A802">
            <v>244033</v>
          </cell>
          <cell r="B802" t="str">
            <v>床・磁器質タイル</v>
          </cell>
          <cell r="C802" t="str">
            <v>無釉・108角・束立て床組・ラワン合板・ラス共</v>
          </cell>
          <cell r="D802" t="str">
            <v>㎡</v>
          </cell>
          <cell r="E802">
            <v>24900</v>
          </cell>
          <cell r="F802" t="str">
            <v>P-72</v>
          </cell>
          <cell r="G802">
            <v>244033</v>
          </cell>
        </row>
        <row r="803">
          <cell r="A803">
            <v>244036</v>
          </cell>
          <cell r="B803" t="str">
            <v>床・磁器質タイル</v>
          </cell>
          <cell r="C803" t="str">
            <v>無釉・108角・ころばし床組・ラワン合板・ラス共</v>
          </cell>
          <cell r="D803" t="str">
            <v>㎡</v>
          </cell>
          <cell r="E803">
            <v>20400</v>
          </cell>
          <cell r="F803" t="str">
            <v>P-72</v>
          </cell>
          <cell r="G803">
            <v>244036</v>
          </cell>
        </row>
        <row r="804">
          <cell r="A804">
            <v>244041</v>
          </cell>
          <cell r="B804" t="str">
            <v>床・磁器質タイル</v>
          </cell>
          <cell r="C804" t="str">
            <v>無釉・150角</v>
          </cell>
          <cell r="D804" t="str">
            <v>㎡</v>
          </cell>
          <cell r="E804">
            <v>9430</v>
          </cell>
          <cell r="F804" t="str">
            <v>P-72</v>
          </cell>
          <cell r="G804">
            <v>244041</v>
          </cell>
        </row>
        <row r="805">
          <cell r="A805">
            <v>244045</v>
          </cell>
          <cell r="B805" t="str">
            <v>床・磁器質タイル</v>
          </cell>
          <cell r="C805" t="str">
            <v>無釉・150角・ラワン合板・ラス共・(木造用)</v>
          </cell>
          <cell r="D805" t="str">
            <v>㎡</v>
          </cell>
          <cell r="E805">
            <v>18100</v>
          </cell>
          <cell r="F805" t="str">
            <v>P-72</v>
          </cell>
          <cell r="G805">
            <v>244045</v>
          </cell>
        </row>
        <row r="806">
          <cell r="A806">
            <v>244051</v>
          </cell>
          <cell r="B806" t="str">
            <v>床・磁器質タイル</v>
          </cell>
          <cell r="C806" t="str">
            <v>無釉・150角・コンクリート下地・モルタル塗共</v>
          </cell>
          <cell r="D806" t="str">
            <v>㎡</v>
          </cell>
          <cell r="E806">
            <v>11800</v>
          </cell>
          <cell r="F806" t="str">
            <v>P-72</v>
          </cell>
          <cell r="G806">
            <v>244051</v>
          </cell>
        </row>
        <row r="807">
          <cell r="A807">
            <v>244053</v>
          </cell>
          <cell r="B807" t="str">
            <v>床・磁器質タイル</v>
          </cell>
          <cell r="C807" t="str">
            <v>無釉・150角・束立て床組・ラワン合板・ラス共</v>
          </cell>
          <cell r="D807" t="str">
            <v>㎡</v>
          </cell>
          <cell r="E807">
            <v>25900</v>
          </cell>
          <cell r="F807" t="str">
            <v>P-72</v>
          </cell>
          <cell r="G807">
            <v>244053</v>
          </cell>
        </row>
        <row r="808">
          <cell r="A808">
            <v>244056</v>
          </cell>
          <cell r="B808" t="str">
            <v>床・磁器質タイル</v>
          </cell>
          <cell r="C808" t="str">
            <v>無釉・150角・ころばし床組・ラワン合板・ラス共</v>
          </cell>
          <cell r="D808" t="str">
            <v>㎡</v>
          </cell>
          <cell r="E808">
            <v>21300</v>
          </cell>
          <cell r="F808" t="str">
            <v>P-72</v>
          </cell>
          <cell r="G808">
            <v>244056</v>
          </cell>
        </row>
        <row r="809">
          <cell r="A809">
            <v>244061</v>
          </cell>
          <cell r="B809" t="str">
            <v>床・磁器質タイル</v>
          </cell>
          <cell r="C809" t="str">
            <v>無釉・200×100・二丁掛</v>
          </cell>
          <cell r="D809" t="str">
            <v>㎡</v>
          </cell>
          <cell r="E809">
            <v>10200</v>
          </cell>
          <cell r="F809" t="str">
            <v>P-72</v>
          </cell>
          <cell r="G809">
            <v>244061</v>
          </cell>
        </row>
        <row r="810">
          <cell r="A810">
            <v>244065</v>
          </cell>
          <cell r="B810" t="str">
            <v>床・磁器質タイル</v>
          </cell>
          <cell r="C810" t="str">
            <v>無釉・200×100・ラワン合板ラス共・(木造用)</v>
          </cell>
          <cell r="D810" t="str">
            <v>㎡</v>
          </cell>
          <cell r="E810">
            <v>18800</v>
          </cell>
          <cell r="F810" t="str">
            <v>P-72</v>
          </cell>
          <cell r="G810">
            <v>244065</v>
          </cell>
        </row>
        <row r="811">
          <cell r="A811">
            <v>244071</v>
          </cell>
          <cell r="B811" t="str">
            <v>床・磁器質タイル</v>
          </cell>
          <cell r="C811" t="str">
            <v>無釉・200×100・コンクリート下地モルタル塗</v>
          </cell>
          <cell r="D811" t="str">
            <v>㎡</v>
          </cell>
          <cell r="E811">
            <v>12500</v>
          </cell>
          <cell r="F811" t="str">
            <v>P-72</v>
          </cell>
          <cell r="G811">
            <v>244071</v>
          </cell>
        </row>
        <row r="812">
          <cell r="A812">
            <v>244073</v>
          </cell>
          <cell r="B812" t="str">
            <v>床・磁器質タイル</v>
          </cell>
          <cell r="C812" t="str">
            <v>無釉・200×100・束立て床組・ラワン合板ラス共</v>
          </cell>
          <cell r="D812" t="str">
            <v>㎡</v>
          </cell>
          <cell r="E812">
            <v>26600</v>
          </cell>
          <cell r="F812" t="str">
            <v>P-72</v>
          </cell>
          <cell r="G812">
            <v>244073</v>
          </cell>
        </row>
        <row r="813">
          <cell r="A813">
            <v>244076</v>
          </cell>
          <cell r="B813" t="str">
            <v>床・磁器質タイル</v>
          </cell>
          <cell r="C813" t="str">
            <v>無釉・200×100・ころばし床組・ラワン合板ラス共</v>
          </cell>
          <cell r="D813" t="str">
            <v>㎡</v>
          </cell>
          <cell r="E813">
            <v>22100</v>
          </cell>
          <cell r="F813" t="str">
            <v>P-72</v>
          </cell>
          <cell r="G813">
            <v>244076</v>
          </cell>
        </row>
        <row r="814">
          <cell r="A814">
            <v>244081</v>
          </cell>
          <cell r="B814" t="str">
            <v>床・磁器質タイル</v>
          </cell>
          <cell r="C814" t="str">
            <v>無釉・200角</v>
          </cell>
          <cell r="D814" t="str">
            <v>㎡</v>
          </cell>
          <cell r="E814">
            <v>10400</v>
          </cell>
          <cell r="F814" t="str">
            <v>P-72</v>
          </cell>
          <cell r="G814">
            <v>244081</v>
          </cell>
        </row>
        <row r="815">
          <cell r="A815">
            <v>244085</v>
          </cell>
          <cell r="B815" t="str">
            <v>床・磁器質タイル</v>
          </cell>
          <cell r="C815" t="str">
            <v>無釉・200角・ラワン合板・ラス共・(木造用)</v>
          </cell>
          <cell r="D815" t="str">
            <v>㎡</v>
          </cell>
          <cell r="E815">
            <v>19000</v>
          </cell>
          <cell r="F815" t="str">
            <v>P-72</v>
          </cell>
          <cell r="G815">
            <v>244085</v>
          </cell>
        </row>
        <row r="816">
          <cell r="A816">
            <v>244091</v>
          </cell>
          <cell r="B816" t="str">
            <v>床・磁器質タイル</v>
          </cell>
          <cell r="C816" t="str">
            <v>無釉・200角・コンクリート下地・モルタル塗共</v>
          </cell>
          <cell r="D816" t="str">
            <v>㎡</v>
          </cell>
          <cell r="E816">
            <v>12700</v>
          </cell>
          <cell r="F816" t="str">
            <v>P-72</v>
          </cell>
          <cell r="G816">
            <v>244091</v>
          </cell>
        </row>
        <row r="817">
          <cell r="A817">
            <v>244093</v>
          </cell>
          <cell r="B817" t="str">
            <v>床・磁器質タイル</v>
          </cell>
          <cell r="C817" t="str">
            <v>無釉・200角・束立て床組・ラワン合板・ラス共</v>
          </cell>
          <cell r="D817" t="str">
            <v>㎡</v>
          </cell>
          <cell r="E817">
            <v>26800</v>
          </cell>
          <cell r="F817" t="str">
            <v>P-72</v>
          </cell>
          <cell r="G817">
            <v>244093</v>
          </cell>
        </row>
        <row r="818">
          <cell r="A818">
            <v>244096</v>
          </cell>
          <cell r="B818" t="str">
            <v>床・磁器質タイル</v>
          </cell>
          <cell r="C818" t="str">
            <v>無釉・200角・ころばし床組・ラワン合板・ラス共</v>
          </cell>
          <cell r="D818" t="str">
            <v>㎡</v>
          </cell>
          <cell r="E818">
            <v>22300</v>
          </cell>
          <cell r="F818" t="str">
            <v>P-72</v>
          </cell>
          <cell r="G818">
            <v>244096</v>
          </cell>
        </row>
        <row r="819">
          <cell r="A819">
            <v>244101</v>
          </cell>
          <cell r="B819" t="str">
            <v>床・磁器質タイル</v>
          </cell>
          <cell r="C819" t="str">
            <v>施釉・100角</v>
          </cell>
          <cell r="D819" t="str">
            <v>㎡</v>
          </cell>
          <cell r="E819">
            <v>9350</v>
          </cell>
          <cell r="F819" t="str">
            <v>P-72</v>
          </cell>
          <cell r="G819">
            <v>244101</v>
          </cell>
        </row>
        <row r="820">
          <cell r="A820">
            <v>244105</v>
          </cell>
          <cell r="B820" t="str">
            <v>床・磁器質タイル</v>
          </cell>
          <cell r="C820" t="str">
            <v>施釉・100角・ラワン合板・ラス共・(木造用)</v>
          </cell>
          <cell r="D820" t="str">
            <v>㎡</v>
          </cell>
          <cell r="E820">
            <v>18000</v>
          </cell>
          <cell r="F820" t="str">
            <v>P-72</v>
          </cell>
          <cell r="G820">
            <v>244105</v>
          </cell>
        </row>
        <row r="821">
          <cell r="A821">
            <v>244111</v>
          </cell>
          <cell r="B821" t="str">
            <v>床・磁器質タイル</v>
          </cell>
          <cell r="C821" t="str">
            <v>施釉・100角・コンクリート下地・モルタル塗共</v>
          </cell>
          <cell r="D821" t="str">
            <v>㎡</v>
          </cell>
          <cell r="E821">
            <v>11700</v>
          </cell>
          <cell r="F821" t="str">
            <v>P-72</v>
          </cell>
          <cell r="G821">
            <v>244111</v>
          </cell>
        </row>
        <row r="822">
          <cell r="A822">
            <v>244113</v>
          </cell>
          <cell r="B822" t="str">
            <v>床・磁器質タイル</v>
          </cell>
          <cell r="C822" t="str">
            <v>施釉・100角・束立て床組・ラワン合板・ラス共</v>
          </cell>
          <cell r="D822" t="str">
            <v>㎡</v>
          </cell>
          <cell r="E822">
            <v>25800</v>
          </cell>
          <cell r="F822" t="str">
            <v>P-72</v>
          </cell>
          <cell r="G822">
            <v>244113</v>
          </cell>
        </row>
        <row r="823">
          <cell r="A823">
            <v>244116</v>
          </cell>
          <cell r="B823" t="str">
            <v>床・磁器質タイル</v>
          </cell>
          <cell r="C823" t="str">
            <v>施釉・100角・ころばし床組・ラワン合板・ラス共</v>
          </cell>
          <cell r="D823" t="str">
            <v>㎡</v>
          </cell>
          <cell r="E823">
            <v>21200</v>
          </cell>
          <cell r="F823" t="str">
            <v>P-72</v>
          </cell>
          <cell r="G823">
            <v>244116</v>
          </cell>
        </row>
        <row r="824">
          <cell r="A824">
            <v>244121</v>
          </cell>
          <cell r="B824" t="str">
            <v>床・磁器質タイル</v>
          </cell>
          <cell r="C824" t="str">
            <v>施釉・150角</v>
          </cell>
          <cell r="D824" t="str">
            <v>㎡</v>
          </cell>
          <cell r="E824">
            <v>10400</v>
          </cell>
          <cell r="F824" t="str">
            <v>P-72</v>
          </cell>
          <cell r="G824">
            <v>244121</v>
          </cell>
        </row>
        <row r="825">
          <cell r="A825">
            <v>244125</v>
          </cell>
          <cell r="B825" t="str">
            <v>床・磁器質タイル</v>
          </cell>
          <cell r="C825" t="str">
            <v>施釉・150角・ラワン合板・ラス共・(木造用)</v>
          </cell>
          <cell r="D825" t="str">
            <v>㎡</v>
          </cell>
          <cell r="E825">
            <v>19000</v>
          </cell>
          <cell r="F825" t="str">
            <v>P-72</v>
          </cell>
          <cell r="G825">
            <v>244125</v>
          </cell>
        </row>
        <row r="826">
          <cell r="A826">
            <v>244131</v>
          </cell>
          <cell r="B826" t="str">
            <v>床・磁器質タイル</v>
          </cell>
          <cell r="C826" t="str">
            <v>施釉・150角・コンクリート下地・モルタル塗共</v>
          </cell>
          <cell r="D826" t="str">
            <v>㎡</v>
          </cell>
          <cell r="E826">
            <v>12700</v>
          </cell>
          <cell r="F826" t="str">
            <v>P-72</v>
          </cell>
          <cell r="G826">
            <v>244131</v>
          </cell>
        </row>
        <row r="827">
          <cell r="A827">
            <v>244133</v>
          </cell>
          <cell r="B827" t="str">
            <v>床・磁器質タイル</v>
          </cell>
          <cell r="C827" t="str">
            <v>施釉・150角・束立て床組・ラワン合板・ラス共</v>
          </cell>
          <cell r="D827" t="str">
            <v>㎡</v>
          </cell>
          <cell r="E827">
            <v>26800</v>
          </cell>
          <cell r="F827" t="str">
            <v>P-72</v>
          </cell>
          <cell r="G827">
            <v>244133</v>
          </cell>
        </row>
        <row r="828">
          <cell r="A828">
            <v>244136</v>
          </cell>
          <cell r="B828" t="str">
            <v>床・磁器質タイル</v>
          </cell>
          <cell r="C828" t="str">
            <v>施釉・150角・ころばし床組・ラワン合板・ラス共</v>
          </cell>
          <cell r="D828" t="str">
            <v>㎡</v>
          </cell>
          <cell r="E828">
            <v>22300</v>
          </cell>
          <cell r="F828" t="str">
            <v>P-72</v>
          </cell>
          <cell r="G828">
            <v>244136</v>
          </cell>
        </row>
        <row r="829">
          <cell r="A829">
            <v>244141</v>
          </cell>
          <cell r="B829" t="str">
            <v>床・磁器質タイル</v>
          </cell>
          <cell r="C829" t="str">
            <v>施釉・200×100・二丁掛</v>
          </cell>
          <cell r="D829" t="str">
            <v>㎡</v>
          </cell>
          <cell r="E829">
            <v>10000</v>
          </cell>
          <cell r="F829" t="str">
            <v>P-72</v>
          </cell>
          <cell r="G829">
            <v>244141</v>
          </cell>
        </row>
        <row r="830">
          <cell r="A830">
            <v>244145</v>
          </cell>
          <cell r="B830" t="str">
            <v>床・磁器質タイル</v>
          </cell>
          <cell r="C830" t="str">
            <v>施釉・200×100・ラワン合板ラス共・(木造用)</v>
          </cell>
          <cell r="D830" t="str">
            <v>㎡</v>
          </cell>
          <cell r="E830">
            <v>18600</v>
          </cell>
          <cell r="F830" t="str">
            <v>P-72</v>
          </cell>
          <cell r="G830">
            <v>244145</v>
          </cell>
        </row>
        <row r="831">
          <cell r="A831">
            <v>244151</v>
          </cell>
          <cell r="B831" t="str">
            <v>床・磁器質タイル</v>
          </cell>
          <cell r="C831" t="str">
            <v>施釉・200×100・コンクリート下地モルタル塗共</v>
          </cell>
          <cell r="D831" t="str">
            <v>㎡</v>
          </cell>
          <cell r="E831">
            <v>12300</v>
          </cell>
          <cell r="F831" t="str">
            <v>P-72</v>
          </cell>
          <cell r="G831">
            <v>244151</v>
          </cell>
        </row>
        <row r="832">
          <cell r="A832">
            <v>244153</v>
          </cell>
          <cell r="B832" t="str">
            <v>床・磁器質タイル</v>
          </cell>
          <cell r="C832" t="str">
            <v>施釉・200×100・束立て床組・ラワン合板ラス共</v>
          </cell>
          <cell r="D832" t="str">
            <v>㎡</v>
          </cell>
          <cell r="E832">
            <v>26400</v>
          </cell>
          <cell r="F832" t="str">
            <v>P-72</v>
          </cell>
          <cell r="G832">
            <v>244153</v>
          </cell>
        </row>
        <row r="833">
          <cell r="A833">
            <v>244156</v>
          </cell>
          <cell r="B833" t="str">
            <v>床・磁器質タイル</v>
          </cell>
          <cell r="C833" t="str">
            <v>施釉・200×100・ころばし床組・ラワン合板ラス共</v>
          </cell>
          <cell r="D833" t="str">
            <v>㎡</v>
          </cell>
          <cell r="E833">
            <v>21900</v>
          </cell>
          <cell r="F833" t="str">
            <v>P-72</v>
          </cell>
          <cell r="G833">
            <v>244156</v>
          </cell>
        </row>
        <row r="834">
          <cell r="A834">
            <v>244161</v>
          </cell>
          <cell r="B834" t="str">
            <v>床・磁器質タイル</v>
          </cell>
          <cell r="C834" t="str">
            <v>施釉・200角</v>
          </cell>
          <cell r="D834" t="str">
            <v>㎡</v>
          </cell>
          <cell r="E834">
            <v>10600</v>
          </cell>
          <cell r="F834" t="str">
            <v>P-72</v>
          </cell>
          <cell r="G834">
            <v>244161</v>
          </cell>
        </row>
        <row r="835">
          <cell r="A835">
            <v>244165</v>
          </cell>
          <cell r="B835" t="str">
            <v>床・磁器質タイル</v>
          </cell>
          <cell r="C835" t="str">
            <v>施釉・200角・ラワン合板・ラス共・(木造用)</v>
          </cell>
          <cell r="D835" t="str">
            <v>㎡</v>
          </cell>
          <cell r="E835">
            <v>19200</v>
          </cell>
          <cell r="F835" t="str">
            <v>P-72</v>
          </cell>
          <cell r="G835">
            <v>244165</v>
          </cell>
        </row>
        <row r="836">
          <cell r="A836">
            <v>244171</v>
          </cell>
          <cell r="B836" t="str">
            <v>床・磁器質タイル</v>
          </cell>
          <cell r="C836" t="str">
            <v>施釉・200角・コンクリート下地・モルタル塗共</v>
          </cell>
          <cell r="D836" t="str">
            <v>㎡</v>
          </cell>
          <cell r="E836">
            <v>12900</v>
          </cell>
          <cell r="F836" t="str">
            <v>P-72</v>
          </cell>
          <cell r="G836">
            <v>244171</v>
          </cell>
        </row>
        <row r="837">
          <cell r="A837">
            <v>244173</v>
          </cell>
          <cell r="B837" t="str">
            <v>床・磁器質タイル</v>
          </cell>
          <cell r="C837" t="str">
            <v>施釉・200角・束立て床組・ラワン合板・ラス共</v>
          </cell>
          <cell r="D837" t="str">
            <v>㎡</v>
          </cell>
          <cell r="E837">
            <v>27000</v>
          </cell>
          <cell r="F837" t="str">
            <v>P-72</v>
          </cell>
          <cell r="G837">
            <v>244173</v>
          </cell>
        </row>
        <row r="838">
          <cell r="A838">
            <v>244176</v>
          </cell>
          <cell r="B838" t="str">
            <v>床・磁器質タイル</v>
          </cell>
          <cell r="C838" t="str">
            <v>施釉・200角・ころばし床組・ラワン合板・ラス共</v>
          </cell>
          <cell r="D838" t="str">
            <v>㎡</v>
          </cell>
          <cell r="E838">
            <v>22500</v>
          </cell>
          <cell r="F838" t="str">
            <v>P-72</v>
          </cell>
          <cell r="G838">
            <v>244176</v>
          </cell>
        </row>
        <row r="839">
          <cell r="A839">
            <v>244201</v>
          </cell>
          <cell r="B839" t="str">
            <v>床・せっ器質タイル</v>
          </cell>
          <cell r="C839" t="str">
            <v>施釉・100角</v>
          </cell>
          <cell r="D839" t="str">
            <v>㎡</v>
          </cell>
          <cell r="E839">
            <v>9820</v>
          </cell>
          <cell r="F839" t="str">
            <v>P-72</v>
          </cell>
          <cell r="G839">
            <v>244201</v>
          </cell>
        </row>
        <row r="840">
          <cell r="A840">
            <v>244205</v>
          </cell>
          <cell r="B840" t="str">
            <v>床・せっ器質タイル</v>
          </cell>
          <cell r="C840" t="str">
            <v>施釉・100角・ラワン合板・ラス共・(木造用)</v>
          </cell>
          <cell r="D840" t="str">
            <v>㎡</v>
          </cell>
          <cell r="E840">
            <v>18500</v>
          </cell>
          <cell r="F840" t="str">
            <v>P-72</v>
          </cell>
          <cell r="G840">
            <v>244205</v>
          </cell>
        </row>
        <row r="841">
          <cell r="A841">
            <v>244211</v>
          </cell>
          <cell r="B841" t="str">
            <v>床・せっ器質タイル</v>
          </cell>
          <cell r="C841" t="str">
            <v>施釉・100角・コンクリート下地・モルタル塗共</v>
          </cell>
          <cell r="D841" t="str">
            <v>㎡</v>
          </cell>
          <cell r="E841">
            <v>12100</v>
          </cell>
          <cell r="F841" t="str">
            <v>P-72</v>
          </cell>
          <cell r="G841">
            <v>244211</v>
          </cell>
        </row>
        <row r="842">
          <cell r="A842">
            <v>244213</v>
          </cell>
          <cell r="B842" t="str">
            <v>床・せっ器質タイル</v>
          </cell>
          <cell r="C842" t="str">
            <v>施釉・100角・束立て床組・ラワン合板・ラス共</v>
          </cell>
          <cell r="D842" t="str">
            <v>㎡</v>
          </cell>
          <cell r="E842">
            <v>26200</v>
          </cell>
          <cell r="F842" t="str">
            <v>P-73</v>
          </cell>
          <cell r="G842">
            <v>244213</v>
          </cell>
        </row>
        <row r="843">
          <cell r="A843">
            <v>244216</v>
          </cell>
          <cell r="B843" t="str">
            <v>床・せっ器質タイル</v>
          </cell>
          <cell r="C843" t="str">
            <v>施釉・100角・ころばし床組・ラワン合板・ラス共</v>
          </cell>
          <cell r="D843" t="str">
            <v>㎡</v>
          </cell>
          <cell r="E843">
            <v>21700</v>
          </cell>
          <cell r="F843" t="str">
            <v>P-73</v>
          </cell>
          <cell r="G843">
            <v>244216</v>
          </cell>
        </row>
        <row r="844">
          <cell r="A844">
            <v>244221</v>
          </cell>
          <cell r="B844" t="str">
            <v>床・せっ器質タイル</v>
          </cell>
          <cell r="C844" t="str">
            <v>施釉・150角</v>
          </cell>
          <cell r="D844" t="str">
            <v>㎡</v>
          </cell>
          <cell r="E844">
            <v>10900</v>
          </cell>
          <cell r="F844" t="str">
            <v>P-73</v>
          </cell>
          <cell r="G844">
            <v>244221</v>
          </cell>
        </row>
        <row r="845">
          <cell r="A845">
            <v>244225</v>
          </cell>
          <cell r="B845" t="str">
            <v>床・せっ器質タイル</v>
          </cell>
          <cell r="C845" t="str">
            <v>施釉・150角・ラワン合板・ラス共・(木造用)</v>
          </cell>
          <cell r="D845" t="str">
            <v>㎡</v>
          </cell>
          <cell r="E845">
            <v>19500</v>
          </cell>
          <cell r="F845" t="str">
            <v>P-73</v>
          </cell>
          <cell r="G845">
            <v>244225</v>
          </cell>
        </row>
        <row r="846">
          <cell r="A846">
            <v>244231</v>
          </cell>
          <cell r="B846" t="str">
            <v>床・せっ器質タイル</v>
          </cell>
          <cell r="C846" t="str">
            <v>施釉・150角・コンクリート下地・モルタル塗共</v>
          </cell>
          <cell r="D846" t="str">
            <v>㎡</v>
          </cell>
          <cell r="E846">
            <v>13200</v>
          </cell>
          <cell r="F846" t="str">
            <v>P-73</v>
          </cell>
          <cell r="G846">
            <v>244231</v>
          </cell>
        </row>
        <row r="847">
          <cell r="A847">
            <v>244233</v>
          </cell>
          <cell r="B847" t="str">
            <v>床・せっ器質タイル</v>
          </cell>
          <cell r="C847" t="str">
            <v>施釉・150角・束立て床組・ラワン合板・ラス共</v>
          </cell>
          <cell r="D847" t="str">
            <v>㎡</v>
          </cell>
          <cell r="E847">
            <v>27300</v>
          </cell>
          <cell r="F847" t="str">
            <v>P-73</v>
          </cell>
          <cell r="G847">
            <v>244233</v>
          </cell>
        </row>
        <row r="848">
          <cell r="A848">
            <v>244236</v>
          </cell>
          <cell r="B848" t="str">
            <v>床・せっ器質タイル</v>
          </cell>
          <cell r="C848" t="str">
            <v>施釉・150角・ころばし床組・ラワン合板・ラス共</v>
          </cell>
          <cell r="D848" t="str">
            <v>㎡</v>
          </cell>
          <cell r="E848">
            <v>22800</v>
          </cell>
          <cell r="F848" t="str">
            <v>P-73</v>
          </cell>
          <cell r="G848">
            <v>244236</v>
          </cell>
        </row>
        <row r="849">
          <cell r="A849">
            <v>244241</v>
          </cell>
          <cell r="B849" t="str">
            <v>床・せっ器質タイル</v>
          </cell>
          <cell r="C849" t="str">
            <v>施釉・200角</v>
          </cell>
          <cell r="D849" t="str">
            <v>㎡</v>
          </cell>
          <cell r="E849">
            <v>12300</v>
          </cell>
          <cell r="F849" t="str">
            <v>P-73</v>
          </cell>
          <cell r="G849">
            <v>244241</v>
          </cell>
        </row>
        <row r="850">
          <cell r="A850">
            <v>244245</v>
          </cell>
          <cell r="B850" t="str">
            <v>床・せっ器質タイル</v>
          </cell>
          <cell r="C850" t="str">
            <v>施釉・200角・ラワン合板・ラス共・(木造用)</v>
          </cell>
          <cell r="D850" t="str">
            <v>㎡</v>
          </cell>
          <cell r="E850">
            <v>20900</v>
          </cell>
          <cell r="F850" t="str">
            <v>P-73</v>
          </cell>
          <cell r="G850">
            <v>244245</v>
          </cell>
        </row>
        <row r="851">
          <cell r="A851">
            <v>244251</v>
          </cell>
          <cell r="B851" t="str">
            <v>床・せっ器質タイル</v>
          </cell>
          <cell r="C851" t="str">
            <v>施釉・200角・コンクリート下地・モルタル塗共</v>
          </cell>
          <cell r="D851" t="str">
            <v>㎡</v>
          </cell>
          <cell r="E851">
            <v>14600</v>
          </cell>
          <cell r="F851" t="str">
            <v>P-73</v>
          </cell>
          <cell r="G851">
            <v>244251</v>
          </cell>
        </row>
        <row r="852">
          <cell r="A852">
            <v>244253</v>
          </cell>
          <cell r="B852" t="str">
            <v>床・せっ器質タイル</v>
          </cell>
          <cell r="C852" t="str">
            <v>施釉・200角・束立て床組・ラワン合板・ラス共</v>
          </cell>
          <cell r="D852" t="str">
            <v>㎡</v>
          </cell>
          <cell r="E852">
            <v>28700</v>
          </cell>
          <cell r="F852" t="str">
            <v>P-73</v>
          </cell>
          <cell r="G852">
            <v>244253</v>
          </cell>
        </row>
        <row r="853">
          <cell r="A853">
            <v>244256</v>
          </cell>
          <cell r="B853" t="str">
            <v>床・せっ器質タイル</v>
          </cell>
          <cell r="C853" t="str">
            <v>施釉・200角・ころばし床組・ラワン合板・ラス共</v>
          </cell>
          <cell r="D853" t="str">
            <v>㎡</v>
          </cell>
          <cell r="E853">
            <v>24200</v>
          </cell>
          <cell r="F853" t="str">
            <v>P-73</v>
          </cell>
          <cell r="G853">
            <v>244256</v>
          </cell>
        </row>
        <row r="854">
          <cell r="A854">
            <v>244261</v>
          </cell>
          <cell r="B854" t="str">
            <v>床・せっ器質タイル</v>
          </cell>
          <cell r="C854" t="str">
            <v>[れんが調]・150角</v>
          </cell>
          <cell r="D854" t="str">
            <v>㎡</v>
          </cell>
          <cell r="E854">
            <v>9740</v>
          </cell>
          <cell r="F854" t="str">
            <v>P-73</v>
          </cell>
          <cell r="G854">
            <v>244261</v>
          </cell>
        </row>
        <row r="855">
          <cell r="A855">
            <v>244265</v>
          </cell>
          <cell r="B855" t="str">
            <v>床・せっ器質タイル</v>
          </cell>
          <cell r="C855" t="str">
            <v>[れんが調]・150角・ラワン合板・ラス共・(木造用)</v>
          </cell>
          <cell r="D855" t="str">
            <v>㎡</v>
          </cell>
          <cell r="E855">
            <v>18400</v>
          </cell>
          <cell r="F855" t="str">
            <v>P-73</v>
          </cell>
          <cell r="G855">
            <v>244265</v>
          </cell>
        </row>
        <row r="856">
          <cell r="A856">
            <v>244271</v>
          </cell>
          <cell r="B856" t="str">
            <v>床・せっ器質タイル</v>
          </cell>
          <cell r="C856" t="str">
            <v>[れんが調]・150角・コンクリート・モルタル塗</v>
          </cell>
          <cell r="D856" t="str">
            <v>㎡</v>
          </cell>
          <cell r="E856">
            <v>12100</v>
          </cell>
          <cell r="F856" t="str">
            <v>P-73</v>
          </cell>
          <cell r="G856">
            <v>244271</v>
          </cell>
        </row>
        <row r="857">
          <cell r="A857">
            <v>244273</v>
          </cell>
          <cell r="B857" t="str">
            <v>床・せっ器質タイル</v>
          </cell>
          <cell r="C857" t="str">
            <v>[れんが調]・150角・束立て床組・ラワン合板ラス共</v>
          </cell>
          <cell r="D857" t="str">
            <v>㎡</v>
          </cell>
          <cell r="E857">
            <v>26200</v>
          </cell>
          <cell r="F857" t="str">
            <v>P-73</v>
          </cell>
          <cell r="G857">
            <v>244273</v>
          </cell>
        </row>
        <row r="858">
          <cell r="A858">
            <v>244276</v>
          </cell>
          <cell r="B858" t="str">
            <v>床・せっ器質タイル</v>
          </cell>
          <cell r="C858" t="str">
            <v>[れんが調]・150角・ころばし床組・ラワン合板ラス共</v>
          </cell>
          <cell r="D858" t="str">
            <v>㎡</v>
          </cell>
          <cell r="E858">
            <v>21600</v>
          </cell>
          <cell r="F858" t="str">
            <v>P-73</v>
          </cell>
          <cell r="G858">
            <v>244276</v>
          </cell>
        </row>
        <row r="859">
          <cell r="A859">
            <v>244281</v>
          </cell>
          <cell r="B859" t="str">
            <v>床・せっ器質タイル</v>
          </cell>
          <cell r="C859" t="str">
            <v>[れんが調]・200×100</v>
          </cell>
          <cell r="D859" t="str">
            <v>㎡</v>
          </cell>
          <cell r="E859">
            <v>9160</v>
          </cell>
          <cell r="F859" t="str">
            <v>P-73</v>
          </cell>
          <cell r="G859">
            <v>244281</v>
          </cell>
        </row>
        <row r="860">
          <cell r="A860">
            <v>244285</v>
          </cell>
          <cell r="B860" t="str">
            <v>床・せっ器質タイル</v>
          </cell>
          <cell r="C860" t="str">
            <v>[れんが調]・200×100・ラワンラス共・(木造用)</v>
          </cell>
          <cell r="D860" t="str">
            <v>㎡</v>
          </cell>
          <cell r="E860">
            <v>17800</v>
          </cell>
          <cell r="F860" t="str">
            <v>P-73</v>
          </cell>
          <cell r="G860">
            <v>244285</v>
          </cell>
        </row>
        <row r="861">
          <cell r="A861">
            <v>244291</v>
          </cell>
          <cell r="B861" t="str">
            <v>床・せっ器質タイル</v>
          </cell>
          <cell r="C861" t="str">
            <v>[れんが調]・200×100・コンクリート・モルタル塗</v>
          </cell>
          <cell r="D861" t="str">
            <v>㎡</v>
          </cell>
          <cell r="E861">
            <v>11500</v>
          </cell>
          <cell r="F861" t="str">
            <v>P-73</v>
          </cell>
          <cell r="G861">
            <v>244291</v>
          </cell>
        </row>
        <row r="862">
          <cell r="A862">
            <v>244293</v>
          </cell>
          <cell r="B862" t="str">
            <v>床・せっ器質タイル</v>
          </cell>
          <cell r="C862" t="str">
            <v>[れんが調]・200×100・束床ラワン合板ラス共</v>
          </cell>
          <cell r="D862" t="str">
            <v>㎡</v>
          </cell>
          <cell r="E862">
            <v>25600</v>
          </cell>
          <cell r="F862" t="str">
            <v>P-73</v>
          </cell>
          <cell r="G862">
            <v>244293</v>
          </cell>
        </row>
        <row r="863">
          <cell r="A863">
            <v>244296</v>
          </cell>
          <cell r="B863" t="str">
            <v>床・せっ器質タイル</v>
          </cell>
          <cell r="C863" t="str">
            <v>[れんが調]・200×100・ころばし床ラワンラス共</v>
          </cell>
          <cell r="D863" t="str">
            <v>㎡</v>
          </cell>
          <cell r="E863">
            <v>21000</v>
          </cell>
          <cell r="F863" t="str">
            <v>P-73</v>
          </cell>
          <cell r="G863">
            <v>244296</v>
          </cell>
        </row>
        <row r="864">
          <cell r="A864">
            <v>244301</v>
          </cell>
          <cell r="B864" t="str">
            <v>床・磁器質モザイクタイル</v>
          </cell>
          <cell r="C864" t="str">
            <v>施釉・25角</v>
          </cell>
          <cell r="D864" t="str">
            <v>㎡</v>
          </cell>
          <cell r="E864">
            <v>6660</v>
          </cell>
          <cell r="F864" t="str">
            <v>P-73</v>
          </cell>
          <cell r="G864">
            <v>244301</v>
          </cell>
        </row>
        <row r="865">
          <cell r="A865">
            <v>244305</v>
          </cell>
          <cell r="B865" t="str">
            <v>床・磁器質モザイクタイル</v>
          </cell>
          <cell r="C865" t="str">
            <v>施釉・25角・ラワン合板・ラス共・(木造用)</v>
          </cell>
          <cell r="D865" t="str">
            <v>㎡</v>
          </cell>
          <cell r="E865">
            <v>15300</v>
          </cell>
          <cell r="F865" t="str">
            <v>P-73</v>
          </cell>
          <cell r="G865">
            <v>244305</v>
          </cell>
        </row>
        <row r="866">
          <cell r="A866">
            <v>244311</v>
          </cell>
          <cell r="B866" t="str">
            <v>床・磁器質モザイクタイル</v>
          </cell>
          <cell r="C866" t="str">
            <v>施釉・25角・コンクリート下地・モルタル塗共</v>
          </cell>
          <cell r="D866" t="str">
            <v>㎡</v>
          </cell>
          <cell r="E866">
            <v>9030</v>
          </cell>
          <cell r="F866" t="str">
            <v>P-73</v>
          </cell>
          <cell r="G866">
            <v>244311</v>
          </cell>
        </row>
        <row r="867">
          <cell r="A867">
            <v>244313</v>
          </cell>
          <cell r="B867" t="str">
            <v>床・磁器質モザイクタイル</v>
          </cell>
          <cell r="C867" t="str">
            <v>施釉・25角・束立て床組・ラワン合板・ラス共</v>
          </cell>
          <cell r="D867" t="str">
            <v>㎡</v>
          </cell>
          <cell r="E867">
            <v>23100</v>
          </cell>
          <cell r="F867" t="str">
            <v>P-73</v>
          </cell>
          <cell r="G867">
            <v>244313</v>
          </cell>
        </row>
        <row r="868">
          <cell r="A868">
            <v>244316</v>
          </cell>
          <cell r="B868" t="str">
            <v>床・磁器質モザイクタイル</v>
          </cell>
          <cell r="C868" t="str">
            <v>施釉・25角・ころばし床組・ラワン合板・ラス共</v>
          </cell>
          <cell r="D868" t="str">
            <v>㎡</v>
          </cell>
          <cell r="E868">
            <v>18500</v>
          </cell>
          <cell r="F868" t="str">
            <v>P-73</v>
          </cell>
          <cell r="G868">
            <v>244316</v>
          </cell>
        </row>
        <row r="869">
          <cell r="A869">
            <v>244321</v>
          </cell>
          <cell r="B869" t="str">
            <v>床・磁器質モザイクタイル</v>
          </cell>
          <cell r="C869" t="str">
            <v>施釉・50角</v>
          </cell>
          <cell r="D869" t="str">
            <v>㎡</v>
          </cell>
          <cell r="E869">
            <v>7030</v>
          </cell>
          <cell r="F869" t="str">
            <v>P-73</v>
          </cell>
          <cell r="G869">
            <v>244321</v>
          </cell>
        </row>
        <row r="870">
          <cell r="A870">
            <v>244325</v>
          </cell>
          <cell r="B870" t="str">
            <v>床・磁器質モザイクタイル</v>
          </cell>
          <cell r="C870" t="str">
            <v>施釉・50角・ラワン合板・ラス共（木造用）</v>
          </cell>
          <cell r="D870" t="str">
            <v>㎡</v>
          </cell>
          <cell r="E870">
            <v>15700</v>
          </cell>
          <cell r="F870" t="str">
            <v>P-73</v>
          </cell>
          <cell r="G870">
            <v>244325</v>
          </cell>
        </row>
        <row r="871">
          <cell r="A871">
            <v>244331</v>
          </cell>
          <cell r="B871" t="str">
            <v>床・磁器質モザイクタイル</v>
          </cell>
          <cell r="C871" t="str">
            <v>施釉・50角・コンクリート下地・モルタル塗共</v>
          </cell>
          <cell r="D871" t="str">
            <v>㎡</v>
          </cell>
          <cell r="E871">
            <v>9400</v>
          </cell>
          <cell r="F871" t="str">
            <v>P-73</v>
          </cell>
          <cell r="G871">
            <v>244331</v>
          </cell>
        </row>
        <row r="872">
          <cell r="A872">
            <v>244333</v>
          </cell>
          <cell r="B872" t="str">
            <v>床・磁器質モザイクタイル</v>
          </cell>
          <cell r="C872" t="str">
            <v>施釉・50角・束立て床組・ラワン合板・ラス共</v>
          </cell>
          <cell r="D872" t="str">
            <v>㎡</v>
          </cell>
          <cell r="E872">
            <v>23500</v>
          </cell>
          <cell r="F872" t="str">
            <v>P-73</v>
          </cell>
          <cell r="G872">
            <v>244333</v>
          </cell>
        </row>
        <row r="873">
          <cell r="A873">
            <v>244336</v>
          </cell>
          <cell r="B873" t="str">
            <v>床・磁器質モザイクタイル</v>
          </cell>
          <cell r="C873" t="str">
            <v>施釉・50角・ころばし床組・ラワン合板・ラス共</v>
          </cell>
          <cell r="D873" t="str">
            <v>㎡</v>
          </cell>
          <cell r="E873">
            <v>18900</v>
          </cell>
          <cell r="F873" t="str">
            <v>P-73</v>
          </cell>
          <cell r="G873">
            <v>244336</v>
          </cell>
        </row>
        <row r="874">
          <cell r="A874">
            <v>244341</v>
          </cell>
          <cell r="B874" t="str">
            <v>床・磁器質モザイクタイル</v>
          </cell>
          <cell r="C874" t="str">
            <v>無釉・50角</v>
          </cell>
          <cell r="D874" t="str">
            <v>㎡</v>
          </cell>
          <cell r="E874">
            <v>6920</v>
          </cell>
          <cell r="F874" t="str">
            <v>P-73</v>
          </cell>
          <cell r="G874">
            <v>244341</v>
          </cell>
        </row>
        <row r="875">
          <cell r="A875">
            <v>244345</v>
          </cell>
          <cell r="B875" t="str">
            <v>床・磁器質モザイクタイル</v>
          </cell>
          <cell r="C875" t="str">
            <v>無釉・50角・ラワン合板・ラス共</v>
          </cell>
          <cell r="D875" t="str">
            <v>㎡</v>
          </cell>
          <cell r="E875">
            <v>15600</v>
          </cell>
          <cell r="F875" t="str">
            <v>P-73</v>
          </cell>
          <cell r="G875">
            <v>244345</v>
          </cell>
        </row>
        <row r="876">
          <cell r="A876">
            <v>244351</v>
          </cell>
          <cell r="B876" t="str">
            <v>床・磁器質モザイクタイル</v>
          </cell>
          <cell r="C876" t="str">
            <v>無釉・50角・コンクリート下地・モルタル塗共</v>
          </cell>
          <cell r="D876" t="str">
            <v>㎡</v>
          </cell>
          <cell r="E876">
            <v>9290</v>
          </cell>
          <cell r="F876" t="str">
            <v>P-73</v>
          </cell>
          <cell r="G876">
            <v>244351</v>
          </cell>
        </row>
        <row r="877">
          <cell r="A877">
            <v>244353</v>
          </cell>
          <cell r="B877" t="str">
            <v>床・磁器質モザイクタイル</v>
          </cell>
          <cell r="C877" t="str">
            <v>無釉・50角・束立て床組・ラワン合板・ラス共</v>
          </cell>
          <cell r="D877" t="str">
            <v>㎡</v>
          </cell>
          <cell r="E877">
            <v>23300</v>
          </cell>
          <cell r="F877" t="str">
            <v>P-73</v>
          </cell>
          <cell r="G877">
            <v>244353</v>
          </cell>
        </row>
        <row r="878">
          <cell r="A878">
            <v>244356</v>
          </cell>
          <cell r="B878" t="str">
            <v>床・磁器質モザイクタイル</v>
          </cell>
          <cell r="C878" t="str">
            <v>無釉・50角・ころばし床組・ラワン合板・ラス共</v>
          </cell>
          <cell r="D878" t="str">
            <v>㎡</v>
          </cell>
          <cell r="E878">
            <v>18800</v>
          </cell>
          <cell r="F878" t="str">
            <v>P-73</v>
          </cell>
          <cell r="G878">
            <v>244356</v>
          </cell>
        </row>
        <row r="879">
          <cell r="A879">
            <v>244401</v>
          </cell>
          <cell r="B879" t="str">
            <v>内装・陶器質タイル</v>
          </cell>
          <cell r="C879" t="str">
            <v>施釉・100角</v>
          </cell>
          <cell r="D879" t="str">
            <v>㎡</v>
          </cell>
          <cell r="E879">
            <v>5240</v>
          </cell>
          <cell r="F879" t="str">
            <v>P-73</v>
          </cell>
          <cell r="G879">
            <v>244401</v>
          </cell>
        </row>
        <row r="880">
          <cell r="A880">
            <v>244405</v>
          </cell>
          <cell r="B880" t="str">
            <v>内装・陶器質タイル</v>
          </cell>
          <cell r="C880" t="str">
            <v>施釉・100角・ラワン合板・ラス共・(木造用)</v>
          </cell>
          <cell r="D880" t="str">
            <v>㎡</v>
          </cell>
          <cell r="E880">
            <v>14100</v>
          </cell>
          <cell r="F880" t="str">
            <v>P-73</v>
          </cell>
          <cell r="G880">
            <v>244405</v>
          </cell>
        </row>
        <row r="881">
          <cell r="A881">
            <v>244411</v>
          </cell>
          <cell r="B881" t="str">
            <v>内装・陶器質タイル</v>
          </cell>
          <cell r="C881" t="str">
            <v>施釉・100角・RC・ブロック・ALC下地</v>
          </cell>
          <cell r="D881" t="str">
            <v>㎡</v>
          </cell>
          <cell r="E881">
            <v>7520</v>
          </cell>
          <cell r="F881" t="str">
            <v>P-73</v>
          </cell>
          <cell r="G881">
            <v>244411</v>
          </cell>
        </row>
        <row r="882">
          <cell r="A882">
            <v>244413</v>
          </cell>
          <cell r="B882" t="str">
            <v>内装・陶器質タイル</v>
          </cell>
          <cell r="C882" t="str">
            <v>施釉・100角・木造胴縁組・ラワン合板・ラス共</v>
          </cell>
          <cell r="D882" t="str">
            <v>㎡</v>
          </cell>
          <cell r="E882">
            <v>15900</v>
          </cell>
          <cell r="F882" t="str">
            <v>P-73</v>
          </cell>
          <cell r="G882">
            <v>244413</v>
          </cell>
        </row>
        <row r="883">
          <cell r="A883">
            <v>244421</v>
          </cell>
          <cell r="B883" t="str">
            <v>内装・陶器質タイル</v>
          </cell>
          <cell r="C883" t="str">
            <v>施釉・108角</v>
          </cell>
          <cell r="D883" t="str">
            <v>㎡</v>
          </cell>
          <cell r="E883">
            <v>4780</v>
          </cell>
          <cell r="F883" t="str">
            <v>P-73</v>
          </cell>
          <cell r="G883">
            <v>244421</v>
          </cell>
        </row>
        <row r="884">
          <cell r="A884">
            <v>244425</v>
          </cell>
          <cell r="B884" t="str">
            <v>内装・陶器質タイル</v>
          </cell>
          <cell r="C884" t="str">
            <v>施釉・108角・ラワン合板・ラス共・(木造用)</v>
          </cell>
          <cell r="D884" t="str">
            <v>㎡</v>
          </cell>
          <cell r="E884">
            <v>13700</v>
          </cell>
          <cell r="F884" t="str">
            <v>P-73</v>
          </cell>
          <cell r="G884">
            <v>244425</v>
          </cell>
        </row>
        <row r="885">
          <cell r="A885">
            <v>244431</v>
          </cell>
          <cell r="B885" t="str">
            <v>内装・陶器質タイル</v>
          </cell>
          <cell r="C885" t="str">
            <v>施釉・108角・RC・ブロック・ALC下地</v>
          </cell>
          <cell r="D885" t="str">
            <v>㎡</v>
          </cell>
          <cell r="E885">
            <v>7060</v>
          </cell>
          <cell r="F885" t="str">
            <v>P-73</v>
          </cell>
          <cell r="G885">
            <v>244431</v>
          </cell>
        </row>
        <row r="886">
          <cell r="A886">
            <v>244433</v>
          </cell>
          <cell r="B886" t="str">
            <v>内装・陶器質タイル</v>
          </cell>
          <cell r="C886" t="str">
            <v>施釉・108角・木造胴縁組・ラワン合板・ラス共</v>
          </cell>
          <cell r="D886" t="str">
            <v>㎡</v>
          </cell>
          <cell r="E886">
            <v>15400</v>
          </cell>
          <cell r="F886" t="str">
            <v>P-73</v>
          </cell>
          <cell r="G886">
            <v>244433</v>
          </cell>
        </row>
        <row r="887">
          <cell r="A887">
            <v>244501</v>
          </cell>
          <cell r="B887" t="str">
            <v>内装・デザインタイル</v>
          </cell>
          <cell r="C887" t="str">
            <v>陶器質・施釉・100角</v>
          </cell>
          <cell r="D887" t="str">
            <v>㎡</v>
          </cell>
          <cell r="E887">
            <v>5760</v>
          </cell>
          <cell r="F887" t="str">
            <v>P-73</v>
          </cell>
          <cell r="G887">
            <v>244501</v>
          </cell>
        </row>
        <row r="888">
          <cell r="A888">
            <v>244505</v>
          </cell>
          <cell r="B888" t="str">
            <v>内装・デザインタイル</v>
          </cell>
          <cell r="C888" t="str">
            <v>陶器質施釉・100角・ラワン合板ラス共(木造用)</v>
          </cell>
          <cell r="D888" t="str">
            <v>㎡</v>
          </cell>
          <cell r="E888">
            <v>14700</v>
          </cell>
          <cell r="F888" t="str">
            <v>P-73</v>
          </cell>
          <cell r="G888">
            <v>244505</v>
          </cell>
        </row>
        <row r="889">
          <cell r="A889">
            <v>244511</v>
          </cell>
          <cell r="B889" t="str">
            <v>内装・デザインタイル</v>
          </cell>
          <cell r="C889" t="str">
            <v>陶器質施釉・100角・RC・ブロック・ALC下地</v>
          </cell>
          <cell r="D889" t="str">
            <v>㎡</v>
          </cell>
          <cell r="E889">
            <v>8040</v>
          </cell>
          <cell r="F889" t="str">
            <v>P-73</v>
          </cell>
          <cell r="G889">
            <v>244511</v>
          </cell>
        </row>
        <row r="890">
          <cell r="A890">
            <v>244513</v>
          </cell>
          <cell r="B890" t="str">
            <v>内装・デザインタイル</v>
          </cell>
          <cell r="C890" t="str">
            <v>陶器質施釉・100角・木造胴縁組・合板・ラス共</v>
          </cell>
          <cell r="D890" t="str">
            <v>㎡</v>
          </cell>
          <cell r="E890">
            <v>16400</v>
          </cell>
          <cell r="F890" t="str">
            <v>P-74</v>
          </cell>
          <cell r="G890">
            <v>244513</v>
          </cell>
        </row>
        <row r="891">
          <cell r="A891">
            <v>244521</v>
          </cell>
          <cell r="B891" t="str">
            <v>内装・デザインタイル</v>
          </cell>
          <cell r="C891" t="str">
            <v>陶器質・施釉・150角</v>
          </cell>
          <cell r="D891" t="str">
            <v>㎡</v>
          </cell>
          <cell r="E891">
            <v>6910</v>
          </cell>
          <cell r="F891" t="str">
            <v>P-74</v>
          </cell>
          <cell r="G891">
            <v>244521</v>
          </cell>
        </row>
        <row r="892">
          <cell r="A892">
            <v>244525</v>
          </cell>
          <cell r="B892" t="str">
            <v>内装・デザインタイル</v>
          </cell>
          <cell r="C892" t="str">
            <v>陶器質・施釉・150角・ラワン合板ラス共(木造用)</v>
          </cell>
          <cell r="D892" t="str">
            <v>㎡</v>
          </cell>
          <cell r="E892">
            <v>15800</v>
          </cell>
          <cell r="F892" t="str">
            <v>P-74</v>
          </cell>
          <cell r="G892">
            <v>244525</v>
          </cell>
        </row>
        <row r="893">
          <cell r="A893">
            <v>244531</v>
          </cell>
          <cell r="B893" t="str">
            <v>内装・デザインタイル</v>
          </cell>
          <cell r="C893" t="str">
            <v>陶器質・施釉・150角・RC・ブロック・ALC下地</v>
          </cell>
          <cell r="D893" t="str">
            <v>㎡</v>
          </cell>
          <cell r="E893">
            <v>9190</v>
          </cell>
          <cell r="F893" t="str">
            <v>P-74</v>
          </cell>
          <cell r="G893">
            <v>244531</v>
          </cell>
        </row>
        <row r="894">
          <cell r="A894">
            <v>244533</v>
          </cell>
          <cell r="B894" t="str">
            <v>内装・デザインタイル</v>
          </cell>
          <cell r="C894" t="str">
            <v>陶器質・施釉・150角・木造胴縁組・合板・ラス共</v>
          </cell>
          <cell r="D894" t="str">
            <v>㎡</v>
          </cell>
          <cell r="E894">
            <v>17600</v>
          </cell>
          <cell r="F894" t="str">
            <v>P-74</v>
          </cell>
          <cell r="G894">
            <v>244533</v>
          </cell>
        </row>
        <row r="895">
          <cell r="A895">
            <v>244541</v>
          </cell>
          <cell r="B895" t="str">
            <v>内装・デザインタイル</v>
          </cell>
          <cell r="C895" t="str">
            <v>陶器質・施釉・200×100</v>
          </cell>
          <cell r="D895" t="str">
            <v>㎡</v>
          </cell>
          <cell r="E895">
            <v>8200</v>
          </cell>
          <cell r="F895" t="str">
            <v>P-74</v>
          </cell>
          <cell r="G895">
            <v>244541</v>
          </cell>
        </row>
        <row r="896">
          <cell r="A896">
            <v>244545</v>
          </cell>
          <cell r="B896" t="str">
            <v>内装・デザインタイル</v>
          </cell>
          <cell r="C896" t="str">
            <v>陶器質・施釉・200×100・ラワン合板ラス共(木造用)</v>
          </cell>
          <cell r="D896" t="str">
            <v>㎡</v>
          </cell>
          <cell r="E896">
            <v>17100</v>
          </cell>
          <cell r="F896" t="str">
            <v>P-74</v>
          </cell>
          <cell r="G896">
            <v>244545</v>
          </cell>
        </row>
        <row r="897">
          <cell r="A897">
            <v>244551</v>
          </cell>
          <cell r="B897" t="str">
            <v>内装・デザインタイル</v>
          </cell>
          <cell r="C897" t="str">
            <v>陶器質・施釉・200×100・RC・ブロック・ALC</v>
          </cell>
          <cell r="D897" t="str">
            <v>㎡</v>
          </cell>
          <cell r="E897">
            <v>10400</v>
          </cell>
          <cell r="F897" t="str">
            <v>P-74</v>
          </cell>
          <cell r="G897">
            <v>244551</v>
          </cell>
        </row>
        <row r="898">
          <cell r="A898">
            <v>244553</v>
          </cell>
          <cell r="B898" t="str">
            <v>内装・デザインタイル</v>
          </cell>
          <cell r="C898" t="str">
            <v>陶器質・施釉・200×100・木造胴縁組・合板・ラス共</v>
          </cell>
          <cell r="D898" t="str">
            <v>㎡</v>
          </cell>
          <cell r="E898">
            <v>18900</v>
          </cell>
          <cell r="F898" t="str">
            <v>P-74</v>
          </cell>
          <cell r="G898">
            <v>244553</v>
          </cell>
        </row>
        <row r="899">
          <cell r="A899">
            <v>244561</v>
          </cell>
          <cell r="B899" t="str">
            <v>内装・デザインタイル</v>
          </cell>
          <cell r="C899" t="str">
            <v>陶器質・施釉・200角</v>
          </cell>
          <cell r="D899" t="str">
            <v>㎡</v>
          </cell>
          <cell r="E899">
            <v>8920</v>
          </cell>
          <cell r="F899" t="str">
            <v>P-74</v>
          </cell>
          <cell r="G899">
            <v>244561</v>
          </cell>
        </row>
        <row r="900">
          <cell r="A900">
            <v>244565</v>
          </cell>
          <cell r="B900" t="str">
            <v>内装・デザインタイル</v>
          </cell>
          <cell r="C900" t="str">
            <v>陶器質・施釉・200角・ラワン合板ラス共(木造用)</v>
          </cell>
          <cell r="D900" t="str">
            <v>㎡</v>
          </cell>
          <cell r="E900">
            <v>17800</v>
          </cell>
          <cell r="F900" t="str">
            <v>P-74</v>
          </cell>
          <cell r="G900">
            <v>244565</v>
          </cell>
        </row>
        <row r="901">
          <cell r="A901">
            <v>244571</v>
          </cell>
          <cell r="B901" t="str">
            <v>内装・デザインタイル</v>
          </cell>
          <cell r="C901" t="str">
            <v>陶器質・施釉・200角・RC・ブロック・ALC</v>
          </cell>
          <cell r="D901" t="str">
            <v>㎡</v>
          </cell>
          <cell r="E901">
            <v>11200</v>
          </cell>
          <cell r="F901" t="str">
            <v>P-74</v>
          </cell>
          <cell r="G901">
            <v>244571</v>
          </cell>
        </row>
        <row r="902">
          <cell r="A902">
            <v>244573</v>
          </cell>
          <cell r="B902" t="str">
            <v>内装・デザインタイル</v>
          </cell>
          <cell r="C902" t="str">
            <v>陶器質・施釉・200角・木造胴縁組・合板・ラス共</v>
          </cell>
          <cell r="D902" t="str">
            <v>㎡</v>
          </cell>
          <cell r="E902">
            <v>19600</v>
          </cell>
          <cell r="F902" t="str">
            <v>P-74</v>
          </cell>
          <cell r="G902">
            <v>244573</v>
          </cell>
        </row>
        <row r="903">
          <cell r="A903">
            <v>244601</v>
          </cell>
          <cell r="B903" t="str">
            <v>外装・磁器質タイル</v>
          </cell>
          <cell r="C903" t="str">
            <v>施釉・小口平・(108×60)</v>
          </cell>
          <cell r="D903" t="str">
            <v>㎡</v>
          </cell>
          <cell r="E903">
            <v>8830</v>
          </cell>
          <cell r="F903" t="str">
            <v>P-74</v>
          </cell>
          <cell r="G903">
            <v>244601</v>
          </cell>
        </row>
        <row r="904">
          <cell r="A904">
            <v>244605</v>
          </cell>
          <cell r="B904" t="str">
            <v>外装・磁器質タイル</v>
          </cell>
          <cell r="C904" t="str">
            <v>施釉・小口平・木摺・ラス共・(木造用)</v>
          </cell>
          <cell r="D904" t="str">
            <v>㎡</v>
          </cell>
          <cell r="E904">
            <v>16900</v>
          </cell>
          <cell r="F904" t="str">
            <v>P-74</v>
          </cell>
          <cell r="G904">
            <v>244605</v>
          </cell>
        </row>
        <row r="905">
          <cell r="A905">
            <v>244611</v>
          </cell>
          <cell r="B905" t="str">
            <v>外装・磁器質タイル</v>
          </cell>
          <cell r="C905" t="str">
            <v>施釉・小口平・コンクリート下地・モルタル塗共</v>
          </cell>
          <cell r="D905" t="str">
            <v>㎡</v>
          </cell>
          <cell r="E905">
            <v>11100</v>
          </cell>
          <cell r="F905" t="str">
            <v>P-74</v>
          </cell>
          <cell r="G905">
            <v>244611</v>
          </cell>
        </row>
        <row r="906">
          <cell r="A906">
            <v>244621</v>
          </cell>
          <cell r="B906" t="str">
            <v>外装・磁器質タイル</v>
          </cell>
          <cell r="C906" t="str">
            <v>施釉・二丁掛平・(227×60)</v>
          </cell>
          <cell r="D906" t="str">
            <v>㎡</v>
          </cell>
          <cell r="E906">
            <v>9680</v>
          </cell>
          <cell r="F906" t="str">
            <v>P-74</v>
          </cell>
          <cell r="G906">
            <v>244621</v>
          </cell>
        </row>
        <row r="907">
          <cell r="A907">
            <v>244625</v>
          </cell>
          <cell r="B907" t="str">
            <v>外装・磁器質タイル</v>
          </cell>
          <cell r="C907" t="str">
            <v>施釉・二丁掛・木摺・ラス共・(木造用)</v>
          </cell>
          <cell r="D907" t="str">
            <v>㎡</v>
          </cell>
          <cell r="E907">
            <v>17800</v>
          </cell>
          <cell r="F907" t="str">
            <v>P-74</v>
          </cell>
          <cell r="G907">
            <v>244625</v>
          </cell>
        </row>
        <row r="908">
          <cell r="A908">
            <v>244631</v>
          </cell>
          <cell r="B908" t="str">
            <v>外装・磁器質タイル</v>
          </cell>
          <cell r="C908" t="str">
            <v>施釉・二丁掛平・コンクリート下地・モルタル塗共</v>
          </cell>
          <cell r="D908" t="str">
            <v>㎡</v>
          </cell>
          <cell r="E908">
            <v>11900</v>
          </cell>
          <cell r="F908" t="str">
            <v>P-74</v>
          </cell>
          <cell r="G908">
            <v>244631</v>
          </cell>
        </row>
        <row r="909">
          <cell r="A909">
            <v>244651</v>
          </cell>
          <cell r="B909" t="str">
            <v>外装・せっ器質タイル</v>
          </cell>
          <cell r="C909" t="str">
            <v>[れんが調]・小口平・(108×60)</v>
          </cell>
          <cell r="D909" t="str">
            <v>㎡</v>
          </cell>
          <cell r="E909">
            <v>9280</v>
          </cell>
          <cell r="F909" t="str">
            <v>P-74</v>
          </cell>
          <cell r="G909">
            <v>244651</v>
          </cell>
        </row>
        <row r="910">
          <cell r="A910">
            <v>244655</v>
          </cell>
          <cell r="B910" t="str">
            <v>外装・せっ器質タイル</v>
          </cell>
          <cell r="C910" t="str">
            <v>[れんが調]・小口平・木摺・ラス共・(木造用)</v>
          </cell>
          <cell r="D910" t="str">
            <v>㎡</v>
          </cell>
          <cell r="E910">
            <v>17400</v>
          </cell>
          <cell r="F910" t="str">
            <v>P-74</v>
          </cell>
          <cell r="G910">
            <v>244655</v>
          </cell>
        </row>
        <row r="911">
          <cell r="A911">
            <v>244661</v>
          </cell>
          <cell r="B911" t="str">
            <v>外装・せっ器質タイル</v>
          </cell>
          <cell r="C911" t="str">
            <v>[れんが調]・小口平・RC・ブロック・ALC板</v>
          </cell>
          <cell r="D911" t="str">
            <v>㎡</v>
          </cell>
          <cell r="E911">
            <v>11500</v>
          </cell>
          <cell r="F911" t="str">
            <v>P-74</v>
          </cell>
          <cell r="G911">
            <v>244661</v>
          </cell>
        </row>
        <row r="912">
          <cell r="A912">
            <v>244671</v>
          </cell>
          <cell r="B912" t="str">
            <v>外装・せっ器質タイル</v>
          </cell>
          <cell r="C912" t="str">
            <v>[れんが調]・二丁掛平・(227×60)</v>
          </cell>
          <cell r="D912" t="str">
            <v>㎡</v>
          </cell>
          <cell r="E912">
            <v>9680</v>
          </cell>
          <cell r="F912" t="str">
            <v>P-74</v>
          </cell>
          <cell r="G912">
            <v>244671</v>
          </cell>
        </row>
        <row r="913">
          <cell r="A913">
            <v>244675</v>
          </cell>
          <cell r="B913" t="str">
            <v>外装・せっ器質タイル</v>
          </cell>
          <cell r="C913" t="str">
            <v>[れんが調]・二丁掛・木摺・ラス共</v>
          </cell>
          <cell r="D913" t="str">
            <v>㎡</v>
          </cell>
          <cell r="E913">
            <v>17800</v>
          </cell>
          <cell r="F913" t="str">
            <v>P-74</v>
          </cell>
          <cell r="G913">
            <v>244675</v>
          </cell>
        </row>
        <row r="914">
          <cell r="A914">
            <v>244681</v>
          </cell>
          <cell r="B914" t="str">
            <v>外装・せっ器質タイル</v>
          </cell>
          <cell r="C914" t="str">
            <v>[れんが調]・二丁掛平・RC・ブロック・ALC</v>
          </cell>
          <cell r="D914" t="str">
            <v>㎡</v>
          </cell>
          <cell r="E914">
            <v>11900</v>
          </cell>
          <cell r="F914" t="str">
            <v>P-74</v>
          </cell>
          <cell r="G914">
            <v>244681</v>
          </cell>
        </row>
        <row r="915">
          <cell r="A915">
            <v>244701</v>
          </cell>
          <cell r="B915" t="str">
            <v>内装磁器質モザイクタイル</v>
          </cell>
          <cell r="C915" t="str">
            <v>施釉・25角</v>
          </cell>
          <cell r="D915" t="str">
            <v>㎡</v>
          </cell>
          <cell r="E915">
            <v>7070</v>
          </cell>
          <cell r="F915" t="str">
            <v>P-74</v>
          </cell>
          <cell r="G915">
            <v>244701</v>
          </cell>
        </row>
        <row r="916">
          <cell r="A916">
            <v>244705</v>
          </cell>
          <cell r="B916" t="str">
            <v>内装磁器質モザイクタイル</v>
          </cell>
          <cell r="C916" t="str">
            <v>施釉・25角・ラワン合板・ラス共(木造用)</v>
          </cell>
          <cell r="D916" t="str">
            <v>㎡</v>
          </cell>
          <cell r="E916">
            <v>16000</v>
          </cell>
          <cell r="F916" t="str">
            <v>P-74</v>
          </cell>
          <cell r="G916">
            <v>244705</v>
          </cell>
        </row>
        <row r="917">
          <cell r="A917">
            <v>244711</v>
          </cell>
          <cell r="B917" t="str">
            <v>内装磁器質モザイクタイル</v>
          </cell>
          <cell r="C917" t="str">
            <v>施釉・25角・RC・ブロック・ALC下地</v>
          </cell>
          <cell r="D917" t="str">
            <v>㎡</v>
          </cell>
          <cell r="E917">
            <v>9350</v>
          </cell>
          <cell r="F917" t="str">
            <v>P-74</v>
          </cell>
          <cell r="G917">
            <v>244711</v>
          </cell>
        </row>
        <row r="918">
          <cell r="A918">
            <v>244713</v>
          </cell>
          <cell r="B918" t="str">
            <v>内装磁器質モザイクタイル</v>
          </cell>
          <cell r="C918" t="str">
            <v>施釉・25角・木造胴縁組・ラワン合板・ラス共</v>
          </cell>
          <cell r="D918" t="str">
            <v>㎡</v>
          </cell>
          <cell r="E918">
            <v>17700</v>
          </cell>
          <cell r="F918" t="str">
            <v>P-74</v>
          </cell>
          <cell r="G918">
            <v>244713</v>
          </cell>
        </row>
        <row r="919">
          <cell r="A919">
            <v>244721</v>
          </cell>
          <cell r="B919" t="str">
            <v>内装磁器質モザイクタイル</v>
          </cell>
          <cell r="C919" t="str">
            <v>施釉・50角</v>
          </cell>
          <cell r="D919" t="str">
            <v>㎡</v>
          </cell>
          <cell r="E919">
            <v>7930</v>
          </cell>
          <cell r="F919" t="str">
            <v>P-74</v>
          </cell>
          <cell r="G919">
            <v>244721</v>
          </cell>
        </row>
        <row r="920">
          <cell r="A920">
            <v>244725</v>
          </cell>
          <cell r="B920" t="str">
            <v>内装磁器質モザイクタイル</v>
          </cell>
          <cell r="C920" t="str">
            <v>施釉・50角・ラワン合板・ラス共(木造用)</v>
          </cell>
          <cell r="D920" t="str">
            <v>㎡</v>
          </cell>
          <cell r="E920">
            <v>16800</v>
          </cell>
          <cell r="F920" t="str">
            <v>P-74</v>
          </cell>
          <cell r="G920">
            <v>244725</v>
          </cell>
        </row>
        <row r="921">
          <cell r="A921">
            <v>244731</v>
          </cell>
          <cell r="B921" t="str">
            <v>内装磁器質モザイクタイル</v>
          </cell>
          <cell r="C921" t="str">
            <v>施釉・50角・RC・ブロック・ALC下地</v>
          </cell>
          <cell r="D921" t="str">
            <v>㎡</v>
          </cell>
          <cell r="E921">
            <v>10200</v>
          </cell>
          <cell r="F921" t="str">
            <v>P-74</v>
          </cell>
          <cell r="G921">
            <v>244731</v>
          </cell>
        </row>
        <row r="922">
          <cell r="A922">
            <v>244733</v>
          </cell>
          <cell r="B922" t="str">
            <v>内装磁器質モザイクタイル</v>
          </cell>
          <cell r="C922" t="str">
            <v>施釉・50角・木造胴縁組・ラワン合板・ラス共</v>
          </cell>
          <cell r="D922" t="str">
            <v>㎡</v>
          </cell>
          <cell r="E922">
            <v>18600</v>
          </cell>
          <cell r="F922" t="str">
            <v>P-74</v>
          </cell>
          <cell r="G922">
            <v>244733</v>
          </cell>
        </row>
        <row r="923">
          <cell r="A923">
            <v>244751</v>
          </cell>
          <cell r="B923" t="str">
            <v>外装磁器質モザイクタイル</v>
          </cell>
          <cell r="C923" t="str">
            <v>施釉・50角</v>
          </cell>
          <cell r="D923" t="str">
            <v>㎡</v>
          </cell>
          <cell r="E923">
            <v>7670</v>
          </cell>
          <cell r="F923" t="str">
            <v>P-74</v>
          </cell>
          <cell r="G923">
            <v>244751</v>
          </cell>
        </row>
        <row r="924">
          <cell r="A924">
            <v>244755</v>
          </cell>
          <cell r="B924" t="str">
            <v>外装磁器質モザイクタイル</v>
          </cell>
          <cell r="C924" t="str">
            <v>施釉・50角・木摺・ラス共・(木造用)</v>
          </cell>
          <cell r="D924" t="str">
            <v>㎡</v>
          </cell>
          <cell r="E924">
            <v>15800</v>
          </cell>
          <cell r="F924" t="str">
            <v>P-74</v>
          </cell>
          <cell r="G924">
            <v>244755</v>
          </cell>
        </row>
        <row r="925">
          <cell r="A925">
            <v>244761</v>
          </cell>
          <cell r="B925" t="str">
            <v>外装磁器質モザイクタイル</v>
          </cell>
          <cell r="C925" t="str">
            <v>施釉・50角・RC・ブロック・ALC下地</v>
          </cell>
          <cell r="D925" t="str">
            <v>㎡</v>
          </cell>
          <cell r="E925">
            <v>9950</v>
          </cell>
          <cell r="F925" t="str">
            <v>P-74</v>
          </cell>
          <cell r="G925">
            <v>244761</v>
          </cell>
        </row>
        <row r="926">
          <cell r="A926">
            <v>244771</v>
          </cell>
          <cell r="B926" t="str">
            <v>外装磁器質モザイクタイル</v>
          </cell>
          <cell r="C926" t="str">
            <v>無釉・50角</v>
          </cell>
          <cell r="D926" t="str">
            <v>㎡</v>
          </cell>
          <cell r="E926">
            <v>7800</v>
          </cell>
          <cell r="F926" t="str">
            <v>P-74</v>
          </cell>
          <cell r="G926">
            <v>244771</v>
          </cell>
        </row>
        <row r="927">
          <cell r="A927">
            <v>244775</v>
          </cell>
          <cell r="B927" t="str">
            <v>外装磁器質モザイクタイル</v>
          </cell>
          <cell r="C927" t="str">
            <v>無釉・50角・木摺・ラス共・(木造用)</v>
          </cell>
          <cell r="D927" t="str">
            <v>㎡</v>
          </cell>
          <cell r="E927">
            <v>15900</v>
          </cell>
          <cell r="F927" t="str">
            <v>P-74</v>
          </cell>
          <cell r="G927">
            <v>244775</v>
          </cell>
        </row>
        <row r="928">
          <cell r="A928">
            <v>244781</v>
          </cell>
          <cell r="B928" t="str">
            <v>外装磁器質モザイクタイル</v>
          </cell>
          <cell r="C928" t="str">
            <v>無釉・50角・RC・ブロック・ALC下地</v>
          </cell>
          <cell r="D928" t="str">
            <v>㎡</v>
          </cell>
          <cell r="E928">
            <v>10000</v>
          </cell>
          <cell r="F928" t="str">
            <v>P-74</v>
          </cell>
          <cell r="G928">
            <v>244781</v>
          </cell>
        </row>
        <row r="929">
          <cell r="A929">
            <v>244801</v>
          </cell>
          <cell r="B929" t="str">
            <v>外装・磁器質タイル</v>
          </cell>
          <cell r="C929" t="str">
            <v>施釉・小口曲・90°コーナー</v>
          </cell>
          <cell r="D929" t="str">
            <v>ｍ</v>
          </cell>
          <cell r="E929">
            <v>2850</v>
          </cell>
          <cell r="F929" t="str">
            <v>P-74</v>
          </cell>
          <cell r="G929">
            <v>244801</v>
          </cell>
        </row>
        <row r="930">
          <cell r="A930">
            <v>244805</v>
          </cell>
          <cell r="B930" t="str">
            <v>外装・磁器質タイル</v>
          </cell>
          <cell r="C930" t="str">
            <v>施釉・二丁掛曲・90°コーナー</v>
          </cell>
          <cell r="D930" t="str">
            <v>ｍ</v>
          </cell>
          <cell r="E930">
            <v>4970</v>
          </cell>
          <cell r="F930" t="str">
            <v>P-74</v>
          </cell>
          <cell r="G930">
            <v>244805</v>
          </cell>
        </row>
        <row r="931">
          <cell r="A931">
            <v>244811</v>
          </cell>
          <cell r="B931" t="str">
            <v>外装・せっ器質タイル</v>
          </cell>
          <cell r="C931" t="str">
            <v>無釉・れんが調・小口曲・90°コーナー</v>
          </cell>
          <cell r="D931" t="str">
            <v>ｍ</v>
          </cell>
          <cell r="E931">
            <v>3020</v>
          </cell>
          <cell r="F931" t="str">
            <v>P-74</v>
          </cell>
          <cell r="G931">
            <v>244811</v>
          </cell>
        </row>
        <row r="932">
          <cell r="A932">
            <v>244815</v>
          </cell>
          <cell r="B932" t="str">
            <v>外装・せっ器質タイル</v>
          </cell>
          <cell r="C932" t="str">
            <v>無釉・二丁掛曲・90°コーナー</v>
          </cell>
          <cell r="D932" t="str">
            <v>ｍ</v>
          </cell>
          <cell r="E932">
            <v>4470</v>
          </cell>
          <cell r="F932" t="str">
            <v>P-74</v>
          </cell>
          <cell r="G932">
            <v>244815</v>
          </cell>
        </row>
        <row r="933">
          <cell r="A933">
            <v>244821</v>
          </cell>
          <cell r="B933" t="str">
            <v>外装・モザイクタイル</v>
          </cell>
          <cell r="C933" t="str">
            <v>磁器質・施釉・二丁掛曲・90°コーナー</v>
          </cell>
          <cell r="D933" t="str">
            <v>ｍ</v>
          </cell>
          <cell r="E933">
            <v>3470</v>
          </cell>
          <cell r="F933" t="str">
            <v>P-74</v>
          </cell>
          <cell r="G933">
            <v>244821</v>
          </cell>
        </row>
        <row r="934">
          <cell r="A934">
            <v>244851</v>
          </cell>
          <cell r="B934" t="str">
            <v>階段・磁器質タイル</v>
          </cell>
          <cell r="C934" t="str">
            <v>無釉・段鼻・100×100</v>
          </cell>
          <cell r="D934" t="str">
            <v>㎡</v>
          </cell>
          <cell r="E934">
            <v>16400</v>
          </cell>
          <cell r="F934" t="str">
            <v>P-74</v>
          </cell>
          <cell r="G934">
            <v>244851</v>
          </cell>
        </row>
        <row r="935">
          <cell r="A935">
            <v>244861</v>
          </cell>
          <cell r="B935" t="str">
            <v>階段・磁器質タイル</v>
          </cell>
          <cell r="C935" t="str">
            <v>施釉・垂れ付段鼻・100×100</v>
          </cell>
          <cell r="D935" t="str">
            <v>㎡</v>
          </cell>
          <cell r="E935">
            <v>18500</v>
          </cell>
          <cell r="F935" t="str">
            <v>P-74</v>
          </cell>
          <cell r="G935">
            <v>244861</v>
          </cell>
        </row>
        <row r="936">
          <cell r="A936">
            <v>244871</v>
          </cell>
          <cell r="B936" t="str">
            <v>階段・せっ器質タイル</v>
          </cell>
          <cell r="C936" t="str">
            <v>無釉・れんが調・垂れ付段鼻・150×150</v>
          </cell>
          <cell r="D936" t="str">
            <v>㎡</v>
          </cell>
          <cell r="E936">
            <v>25200</v>
          </cell>
          <cell r="F936" t="str">
            <v>P-74</v>
          </cell>
          <cell r="G936">
            <v>244871</v>
          </cell>
        </row>
        <row r="937">
          <cell r="A937">
            <v>245001</v>
          </cell>
          <cell r="B937" t="str">
            <v>モルタル</v>
          </cell>
          <cell r="C937" t="str">
            <v>1:3</v>
          </cell>
          <cell r="D937" t="str">
            <v>m3</v>
          </cell>
          <cell r="E937">
            <v>21900</v>
          </cell>
          <cell r="F937" t="str">
            <v>P-75</v>
          </cell>
          <cell r="G937">
            <v>245001</v>
          </cell>
        </row>
        <row r="938">
          <cell r="A938">
            <v>245002</v>
          </cell>
          <cell r="B938" t="str">
            <v>モルタル</v>
          </cell>
          <cell r="C938" t="str">
            <v>1:2</v>
          </cell>
          <cell r="D938" t="str">
            <v>m3</v>
          </cell>
          <cell r="E938">
            <v>24800</v>
          </cell>
          <cell r="F938" t="str">
            <v>P-75</v>
          </cell>
          <cell r="G938">
            <v>245002</v>
          </cell>
        </row>
        <row r="939">
          <cell r="A939">
            <v>245011</v>
          </cell>
          <cell r="B939" t="str">
            <v>メタルラス(平)張</v>
          </cell>
          <cell r="C939" t="str">
            <v>㎡</v>
          </cell>
          <cell r="D939" t="str">
            <v>㎡</v>
          </cell>
          <cell r="E939">
            <v>1280</v>
          </cell>
          <cell r="F939" t="str">
            <v>P-75</v>
          </cell>
          <cell r="G939">
            <v>245011</v>
          </cell>
        </row>
        <row r="940">
          <cell r="A940">
            <v>245015</v>
          </cell>
          <cell r="B940" t="str">
            <v>ワイヤーラス[菱型]張</v>
          </cell>
          <cell r="C940" t="str">
            <v>㎡</v>
          </cell>
          <cell r="D940" t="str">
            <v>㎡</v>
          </cell>
          <cell r="E940">
            <v>2270</v>
          </cell>
          <cell r="F940" t="str">
            <v>P-75</v>
          </cell>
          <cell r="G940">
            <v>245015</v>
          </cell>
        </row>
        <row r="941">
          <cell r="A941">
            <v>245021</v>
          </cell>
          <cell r="B941" t="str">
            <v>リブラス張</v>
          </cell>
          <cell r="C941" t="str">
            <v>下地木造の場合</v>
          </cell>
          <cell r="D941" t="str">
            <v>㎡</v>
          </cell>
          <cell r="E941">
            <v>940</v>
          </cell>
          <cell r="F941" t="str">
            <v>P-75</v>
          </cell>
          <cell r="G941">
            <v>245021</v>
          </cell>
        </row>
        <row r="942">
          <cell r="A942">
            <v>245025</v>
          </cell>
          <cell r="B942" t="str">
            <v>リブラス張</v>
          </cell>
          <cell r="C942" t="str">
            <v>下地鉄骨の場合</v>
          </cell>
          <cell r="D942" t="str">
            <v>㎡</v>
          </cell>
          <cell r="E942">
            <v>1390</v>
          </cell>
          <cell r="F942" t="str">
            <v>P-75</v>
          </cell>
          <cell r="G942">
            <v>245025</v>
          </cell>
        </row>
        <row r="943">
          <cell r="A943">
            <v>245035</v>
          </cell>
          <cell r="B943" t="str">
            <v>ラスコスリ</v>
          </cell>
          <cell r="C943" t="str">
            <v>塗厚10mm</v>
          </cell>
          <cell r="D943" t="str">
            <v>㎡</v>
          </cell>
          <cell r="E943">
            <v>1580</v>
          </cell>
          <cell r="F943" t="str">
            <v>P-75</v>
          </cell>
          <cell r="G943">
            <v>245035</v>
          </cell>
        </row>
        <row r="944">
          <cell r="A944">
            <v>245051</v>
          </cell>
          <cell r="B944" t="str">
            <v>床・コンクリート仕上げ</v>
          </cell>
          <cell r="C944" t="str">
            <v>直均し・薄物仕上げ</v>
          </cell>
          <cell r="D944" t="str">
            <v>㎡</v>
          </cell>
          <cell r="E944">
            <v>740</v>
          </cell>
          <cell r="F944" t="str">
            <v>P-75</v>
          </cell>
          <cell r="G944">
            <v>245051</v>
          </cell>
        </row>
        <row r="945">
          <cell r="A945">
            <v>245055</v>
          </cell>
          <cell r="B945" t="str">
            <v>床・コンクリート仕上げ</v>
          </cell>
          <cell r="C945" t="str">
            <v>直均し・厚物仕上げ</v>
          </cell>
          <cell r="D945" t="str">
            <v>㎡</v>
          </cell>
          <cell r="E945">
            <v>520</v>
          </cell>
          <cell r="F945" t="str">
            <v>P-75</v>
          </cell>
          <cell r="G945">
            <v>245055</v>
          </cell>
        </row>
        <row r="946">
          <cell r="A946">
            <v>245061</v>
          </cell>
          <cell r="B946" t="str">
            <v>セメントノロ引き</v>
          </cell>
          <cell r="C946" t="str">
            <v>打放コンクリート面補修</v>
          </cell>
          <cell r="D946" t="str">
            <v>㎡</v>
          </cell>
          <cell r="E946">
            <v>570</v>
          </cell>
          <cell r="F946" t="str">
            <v>P-75</v>
          </cell>
          <cell r="G946">
            <v>245061</v>
          </cell>
        </row>
        <row r="947">
          <cell r="A947">
            <v>245081</v>
          </cell>
          <cell r="B947" t="str">
            <v>石こうラスボード張</v>
          </cell>
          <cell r="C947" t="str">
            <v>厚9.5mm・直張</v>
          </cell>
          <cell r="D947" t="str">
            <v>㎡</v>
          </cell>
          <cell r="E947">
            <v>1040</v>
          </cell>
          <cell r="F947" t="str">
            <v>P-75</v>
          </cell>
          <cell r="G947">
            <v>245081</v>
          </cell>
        </row>
        <row r="948">
          <cell r="A948">
            <v>245101</v>
          </cell>
          <cell r="B948" t="str">
            <v>床・モルタル塗</v>
          </cell>
          <cell r="C948" t="str">
            <v>厚30mm</v>
          </cell>
          <cell r="D948" t="str">
            <v>㎡</v>
          </cell>
          <cell r="E948">
            <v>2060</v>
          </cell>
          <cell r="F948" t="str">
            <v>P-75</v>
          </cell>
          <cell r="G948">
            <v>245101</v>
          </cell>
        </row>
        <row r="949">
          <cell r="A949">
            <v>245103</v>
          </cell>
          <cell r="B949" t="str">
            <v>床・モルタル塗</v>
          </cell>
          <cell r="C949" t="str">
            <v>厚30mm・ラワン合板・ラス共</v>
          </cell>
          <cell r="D949" t="str">
            <v>㎡</v>
          </cell>
          <cell r="E949">
            <v>8380</v>
          </cell>
          <cell r="F949" t="str">
            <v>P-75</v>
          </cell>
          <cell r="G949">
            <v>245103</v>
          </cell>
        </row>
        <row r="950">
          <cell r="A950">
            <v>245105</v>
          </cell>
          <cell r="B950" t="str">
            <v>床・モルタル塗</v>
          </cell>
          <cell r="C950" t="str">
            <v>厚30mm・束立て床組・ラワン合板・ラス共</v>
          </cell>
          <cell r="D950" t="str">
            <v>㎡</v>
          </cell>
          <cell r="E950">
            <v>16100</v>
          </cell>
          <cell r="F950" t="str">
            <v>P-75</v>
          </cell>
          <cell r="G950">
            <v>245105</v>
          </cell>
        </row>
        <row r="951">
          <cell r="A951">
            <v>245107</v>
          </cell>
          <cell r="B951" t="str">
            <v>床・モルタル塗</v>
          </cell>
          <cell r="C951" t="str">
            <v>厚30mm・ころばし床組・ラワン合板・ラス共</v>
          </cell>
          <cell r="D951" t="str">
            <v>㎡</v>
          </cell>
          <cell r="E951">
            <v>11500</v>
          </cell>
          <cell r="F951" t="str">
            <v>P-75</v>
          </cell>
          <cell r="G951">
            <v>245107</v>
          </cell>
        </row>
        <row r="952">
          <cell r="A952">
            <v>245111</v>
          </cell>
          <cell r="B952" t="str">
            <v>床・モルタル塗</v>
          </cell>
          <cell r="C952" t="str">
            <v>厚37mm・タイル下地</v>
          </cell>
          <cell r="D952" t="str">
            <v>㎡</v>
          </cell>
          <cell r="E952">
            <v>2370</v>
          </cell>
          <cell r="F952" t="str">
            <v>P-75</v>
          </cell>
          <cell r="G952">
            <v>245111</v>
          </cell>
        </row>
        <row r="953">
          <cell r="A953">
            <v>245121</v>
          </cell>
          <cell r="B953" t="str">
            <v>床・モルタル塗</v>
          </cell>
          <cell r="C953" t="str">
            <v>厚28mm・(ビニール系床材下地)</v>
          </cell>
          <cell r="D953" t="str">
            <v>㎡</v>
          </cell>
          <cell r="E953">
            <v>1960</v>
          </cell>
          <cell r="F953" t="str">
            <v>P-75</v>
          </cell>
          <cell r="G953">
            <v>245121</v>
          </cell>
        </row>
        <row r="954">
          <cell r="A954">
            <v>245123</v>
          </cell>
          <cell r="B954" t="str">
            <v>床・モルタル塗</v>
          </cell>
          <cell r="C954" t="str">
            <v>厚28mm・(ビニール系床材下地)合板・ラス共</v>
          </cell>
          <cell r="D954" t="str">
            <v>㎡</v>
          </cell>
          <cell r="E954">
            <v>8280</v>
          </cell>
          <cell r="F954" t="str">
            <v>P-75</v>
          </cell>
          <cell r="G954">
            <v>245123</v>
          </cell>
        </row>
        <row r="955">
          <cell r="A955">
            <v>245125</v>
          </cell>
          <cell r="B955" t="str">
            <v>床・モルタル塗</v>
          </cell>
          <cell r="C955" t="str">
            <v>厚28mm・(ビニール系床材下地)束立・合板・ラス共</v>
          </cell>
          <cell r="D955" t="str">
            <v>㎡</v>
          </cell>
          <cell r="E955">
            <v>16000</v>
          </cell>
          <cell r="F955" t="str">
            <v>P-75</v>
          </cell>
          <cell r="G955">
            <v>245125</v>
          </cell>
        </row>
        <row r="956">
          <cell r="A956">
            <v>245127</v>
          </cell>
          <cell r="B956" t="str">
            <v>床・モルタル塗</v>
          </cell>
          <cell r="C956" t="str">
            <v>厚28mm・(ビニール系床材下地)ころばし合板・ラス共</v>
          </cell>
          <cell r="D956" t="str">
            <v>㎡</v>
          </cell>
          <cell r="E956">
            <v>11400</v>
          </cell>
          <cell r="F956" t="str">
            <v>P-75</v>
          </cell>
          <cell r="G956">
            <v>245127</v>
          </cell>
        </row>
        <row r="957">
          <cell r="A957">
            <v>245131</v>
          </cell>
          <cell r="B957" t="str">
            <v>床・モルタル塗</v>
          </cell>
          <cell r="C957" t="str">
            <v>厚18mm・防水下地</v>
          </cell>
          <cell r="D957" t="str">
            <v>㎡</v>
          </cell>
          <cell r="E957">
            <v>1490</v>
          </cell>
          <cell r="F957" t="str">
            <v>P-75</v>
          </cell>
          <cell r="G957">
            <v>245131</v>
          </cell>
        </row>
        <row r="958">
          <cell r="A958">
            <v>245135</v>
          </cell>
          <cell r="B958" t="str">
            <v>布基礎天端モルタル塗</v>
          </cell>
          <cell r="C958" t="str">
            <v>㎡</v>
          </cell>
          <cell r="D958" t="str">
            <v>㎡</v>
          </cell>
          <cell r="E958">
            <v>2020</v>
          </cell>
          <cell r="F958" t="str">
            <v>P-75</v>
          </cell>
          <cell r="G958">
            <v>245135</v>
          </cell>
        </row>
        <row r="959">
          <cell r="A959">
            <v>245141</v>
          </cell>
          <cell r="B959" t="str">
            <v>床・色モルタル塗</v>
          </cell>
          <cell r="C959" t="str">
            <v>厚30mm・緑色</v>
          </cell>
          <cell r="D959" t="str">
            <v>㎡</v>
          </cell>
          <cell r="E959">
            <v>3240</v>
          </cell>
          <cell r="F959" t="str">
            <v>P-75</v>
          </cell>
          <cell r="G959">
            <v>245141</v>
          </cell>
        </row>
        <row r="960">
          <cell r="A960">
            <v>245143</v>
          </cell>
          <cell r="B960" t="str">
            <v>床・色モルタル塗</v>
          </cell>
          <cell r="C960" t="str">
            <v>厚30mm・緑色・ラワン合板・ラス共</v>
          </cell>
          <cell r="D960" t="str">
            <v>㎡</v>
          </cell>
          <cell r="E960">
            <v>9560</v>
          </cell>
          <cell r="F960" t="str">
            <v>P-75</v>
          </cell>
          <cell r="G960">
            <v>245143</v>
          </cell>
        </row>
        <row r="961">
          <cell r="A961">
            <v>245145</v>
          </cell>
          <cell r="B961" t="str">
            <v>床・色モルタル塗</v>
          </cell>
          <cell r="C961" t="str">
            <v>厚30mm・緑色・束立て床組・ラワン合板・ラス共</v>
          </cell>
          <cell r="D961" t="str">
            <v>㎡</v>
          </cell>
          <cell r="E961">
            <v>17300</v>
          </cell>
          <cell r="F961" t="str">
            <v>P-75</v>
          </cell>
          <cell r="G961">
            <v>245145</v>
          </cell>
        </row>
        <row r="962">
          <cell r="A962">
            <v>245147</v>
          </cell>
          <cell r="B962" t="str">
            <v>床・色モルタル塗</v>
          </cell>
          <cell r="C962" t="str">
            <v>厚30mm・緑色・ころばし床組・ラワン合板・ラス共</v>
          </cell>
          <cell r="D962" t="str">
            <v>㎡</v>
          </cell>
          <cell r="E962">
            <v>12700</v>
          </cell>
          <cell r="F962" t="str">
            <v>P-75</v>
          </cell>
          <cell r="G962">
            <v>245147</v>
          </cell>
        </row>
        <row r="963">
          <cell r="A963">
            <v>245151</v>
          </cell>
          <cell r="B963" t="str">
            <v>床・色モルタル塗</v>
          </cell>
          <cell r="C963" t="str">
            <v>厚30mm・一般色</v>
          </cell>
          <cell r="D963" t="str">
            <v>㎡</v>
          </cell>
          <cell r="E963">
            <v>3220</v>
          </cell>
          <cell r="F963" t="str">
            <v>P-75</v>
          </cell>
          <cell r="G963">
            <v>245151</v>
          </cell>
        </row>
        <row r="964">
          <cell r="A964">
            <v>245153</v>
          </cell>
          <cell r="B964" t="str">
            <v>床・色モルタル塗</v>
          </cell>
          <cell r="C964" t="str">
            <v>厚30mm・一般色・ラワン合板・ラス共</v>
          </cell>
          <cell r="D964" t="str">
            <v>㎡</v>
          </cell>
          <cell r="E964">
            <v>9540</v>
          </cell>
          <cell r="F964" t="str">
            <v>P-75</v>
          </cell>
          <cell r="G964">
            <v>245153</v>
          </cell>
        </row>
        <row r="965">
          <cell r="A965">
            <v>245155</v>
          </cell>
          <cell r="B965" t="str">
            <v>床・色モルタル塗</v>
          </cell>
          <cell r="C965" t="str">
            <v>厚30mm・一般色・束立て床組・ラワン合板・ラス共</v>
          </cell>
          <cell r="D965" t="str">
            <v>㎡</v>
          </cell>
          <cell r="E965">
            <v>17300</v>
          </cell>
          <cell r="F965" t="str">
            <v>P-75</v>
          </cell>
          <cell r="G965">
            <v>245155</v>
          </cell>
        </row>
        <row r="966">
          <cell r="A966">
            <v>245157</v>
          </cell>
          <cell r="B966" t="str">
            <v>床・色モルタル塗</v>
          </cell>
          <cell r="C966" t="str">
            <v>厚30mm・一般色・ころばし床組・合板・ラス共</v>
          </cell>
          <cell r="D966" t="str">
            <v>㎡</v>
          </cell>
          <cell r="E966">
            <v>12700</v>
          </cell>
          <cell r="F966" t="str">
            <v>P-75</v>
          </cell>
          <cell r="G966">
            <v>245157</v>
          </cell>
        </row>
        <row r="967">
          <cell r="A967">
            <v>245161</v>
          </cell>
          <cell r="B967" t="str">
            <v>床・防水モルタル塗</v>
          </cell>
          <cell r="C967" t="str">
            <v>厚30mm</v>
          </cell>
          <cell r="D967" t="str">
            <v>㎡</v>
          </cell>
          <cell r="E967">
            <v>2280</v>
          </cell>
          <cell r="F967" t="str">
            <v>P-75</v>
          </cell>
          <cell r="G967">
            <v>245161</v>
          </cell>
        </row>
        <row r="968">
          <cell r="A968">
            <v>245163</v>
          </cell>
          <cell r="B968" t="str">
            <v>床・防水モルタル塗</v>
          </cell>
          <cell r="C968" t="str">
            <v>厚30mm・ラワン合板・ラス共・</v>
          </cell>
          <cell r="D968" t="str">
            <v>㎡</v>
          </cell>
          <cell r="E968">
            <v>8600</v>
          </cell>
          <cell r="F968" t="str">
            <v>P-75</v>
          </cell>
          <cell r="G968">
            <v>245163</v>
          </cell>
        </row>
        <row r="969">
          <cell r="A969">
            <v>245165</v>
          </cell>
          <cell r="B969" t="str">
            <v>床・防水モルタル塗</v>
          </cell>
          <cell r="C969" t="str">
            <v>厚30mm・束立て床組・ラワン合板・ラス共</v>
          </cell>
          <cell r="D969" t="str">
            <v>㎡</v>
          </cell>
          <cell r="E969">
            <v>16300</v>
          </cell>
          <cell r="F969" t="str">
            <v>P-75</v>
          </cell>
          <cell r="G969">
            <v>245165</v>
          </cell>
        </row>
        <row r="970">
          <cell r="A970">
            <v>245167</v>
          </cell>
          <cell r="B970" t="str">
            <v>床・防水モルタル塗</v>
          </cell>
          <cell r="C970" t="str">
            <v>厚30mm・ころばし床組・ラワン合板・ラス共</v>
          </cell>
          <cell r="D970" t="str">
            <v>㎡</v>
          </cell>
          <cell r="E970">
            <v>11800</v>
          </cell>
          <cell r="F970" t="str">
            <v>P-75</v>
          </cell>
          <cell r="G970">
            <v>245167</v>
          </cell>
        </row>
        <row r="971">
          <cell r="A971">
            <v>245201</v>
          </cell>
          <cell r="B971" t="str">
            <v>床・人造石研出</v>
          </cell>
          <cell r="C971" t="str">
            <v>厚30mm</v>
          </cell>
          <cell r="D971" t="str">
            <v>㎡</v>
          </cell>
          <cell r="E971">
            <v>11000</v>
          </cell>
          <cell r="F971" t="str">
            <v>P-75</v>
          </cell>
          <cell r="G971">
            <v>245201</v>
          </cell>
        </row>
        <row r="972">
          <cell r="A972">
            <v>245203</v>
          </cell>
          <cell r="B972" t="str">
            <v>床・人造石研出</v>
          </cell>
          <cell r="C972" t="str">
            <v>厚30mm・ラワン合板・ラス共</v>
          </cell>
          <cell r="D972" t="str">
            <v>㎡</v>
          </cell>
          <cell r="E972">
            <v>17300</v>
          </cell>
          <cell r="F972" t="str">
            <v>P-75</v>
          </cell>
          <cell r="G972">
            <v>245203</v>
          </cell>
        </row>
        <row r="973">
          <cell r="A973">
            <v>245205</v>
          </cell>
          <cell r="B973" t="str">
            <v>床・人造石研出</v>
          </cell>
          <cell r="C973" t="str">
            <v>厚30mm・束立て床組・ラワン合板・ラス共</v>
          </cell>
          <cell r="D973" t="str">
            <v>㎡</v>
          </cell>
          <cell r="E973">
            <v>25100</v>
          </cell>
          <cell r="F973" t="str">
            <v>P-75</v>
          </cell>
          <cell r="G973">
            <v>245205</v>
          </cell>
        </row>
        <row r="974">
          <cell r="A974">
            <v>245207</v>
          </cell>
          <cell r="B974" t="str">
            <v>床・人造石研出</v>
          </cell>
          <cell r="C974" t="str">
            <v>厚30mm・ころばし床組・ラワン合板・ラス共</v>
          </cell>
          <cell r="D974" t="str">
            <v>㎡</v>
          </cell>
          <cell r="E974">
            <v>20500</v>
          </cell>
          <cell r="F974" t="str">
            <v>P-75</v>
          </cell>
          <cell r="G974">
            <v>245207</v>
          </cell>
        </row>
        <row r="975">
          <cell r="A975">
            <v>245211</v>
          </cell>
          <cell r="B975" t="str">
            <v>床・豆砂利洗出</v>
          </cell>
          <cell r="C975" t="str">
            <v>厚30mm</v>
          </cell>
          <cell r="D975" t="str">
            <v>㎡</v>
          </cell>
          <cell r="E975">
            <v>11200</v>
          </cell>
          <cell r="F975" t="str">
            <v>P-75</v>
          </cell>
          <cell r="G975">
            <v>245211</v>
          </cell>
        </row>
        <row r="976">
          <cell r="A976">
            <v>245213</v>
          </cell>
          <cell r="B976" t="str">
            <v>床・豆砂利洗出</v>
          </cell>
          <cell r="C976" t="str">
            <v>厚30mm・ラワン合板・ラス共</v>
          </cell>
          <cell r="D976" t="str">
            <v>㎡</v>
          </cell>
          <cell r="E976">
            <v>17500</v>
          </cell>
          <cell r="F976" t="str">
            <v>P-75</v>
          </cell>
          <cell r="G976">
            <v>245213</v>
          </cell>
        </row>
        <row r="977">
          <cell r="A977">
            <v>245215</v>
          </cell>
          <cell r="B977" t="str">
            <v>床・豆砂利洗出</v>
          </cell>
          <cell r="C977" t="str">
            <v>厚30mm・束立て床組・ラワン合板・ラス共</v>
          </cell>
          <cell r="D977" t="str">
            <v>㎡</v>
          </cell>
          <cell r="E977">
            <v>25300</v>
          </cell>
          <cell r="F977" t="str">
            <v>P-75</v>
          </cell>
          <cell r="G977">
            <v>245215</v>
          </cell>
        </row>
        <row r="978">
          <cell r="A978">
            <v>245217</v>
          </cell>
          <cell r="B978" t="str">
            <v>床・豆砂利洗出</v>
          </cell>
          <cell r="C978" t="str">
            <v>厚30mm・ころばし床組・ラワン合板・ラス共</v>
          </cell>
          <cell r="D978" t="str">
            <v>㎡</v>
          </cell>
          <cell r="E978">
            <v>20700</v>
          </cell>
          <cell r="F978" t="str">
            <v>P-75</v>
          </cell>
          <cell r="G978">
            <v>245217</v>
          </cell>
        </row>
        <row r="979">
          <cell r="A979">
            <v>245221</v>
          </cell>
          <cell r="B979" t="str">
            <v>床・現場テラゾー</v>
          </cell>
          <cell r="C979" t="str">
            <v>厚30mm</v>
          </cell>
          <cell r="D979" t="str">
            <v>㎡</v>
          </cell>
          <cell r="E979">
            <v>17600</v>
          </cell>
          <cell r="F979" t="str">
            <v>P-75</v>
          </cell>
          <cell r="G979">
            <v>245221</v>
          </cell>
        </row>
        <row r="980">
          <cell r="A980">
            <v>245223</v>
          </cell>
          <cell r="B980" t="str">
            <v>床・現場テラゾー</v>
          </cell>
          <cell r="C980" t="str">
            <v>厚30mm・ラワン合板・ラス共</v>
          </cell>
          <cell r="D980" t="str">
            <v>㎡</v>
          </cell>
          <cell r="E980">
            <v>23900</v>
          </cell>
          <cell r="F980" t="str">
            <v>P-75</v>
          </cell>
          <cell r="G980">
            <v>245223</v>
          </cell>
        </row>
        <row r="981">
          <cell r="A981">
            <v>245225</v>
          </cell>
          <cell r="B981" t="str">
            <v>床・現場テラゾー</v>
          </cell>
          <cell r="C981" t="str">
            <v>厚30mm・束立て床組・ラワン合板・ラス共</v>
          </cell>
          <cell r="D981" t="str">
            <v>㎡</v>
          </cell>
          <cell r="E981">
            <v>31700</v>
          </cell>
          <cell r="F981" t="str">
            <v>P-75</v>
          </cell>
          <cell r="G981">
            <v>245225</v>
          </cell>
        </row>
        <row r="982">
          <cell r="A982">
            <v>245227</v>
          </cell>
          <cell r="B982" t="str">
            <v>床・現場テラゾー</v>
          </cell>
          <cell r="C982" t="str">
            <v>厚30mm・ころばし床組・ラワン合板・ラス共</v>
          </cell>
          <cell r="D982" t="str">
            <v>㎡</v>
          </cell>
          <cell r="E982">
            <v>27100</v>
          </cell>
          <cell r="F982" t="str">
            <v>P-75</v>
          </cell>
          <cell r="G982">
            <v>245227</v>
          </cell>
        </row>
        <row r="983">
          <cell r="A983">
            <v>245231</v>
          </cell>
          <cell r="B983" t="str">
            <v>床・パーライトモルタル塗</v>
          </cell>
          <cell r="C983" t="str">
            <v>(屋上)厚30mm</v>
          </cell>
          <cell r="D983" t="str">
            <v>㎡</v>
          </cell>
          <cell r="E983">
            <v>2530</v>
          </cell>
          <cell r="F983" t="str">
            <v>P-75</v>
          </cell>
          <cell r="G983">
            <v>245231</v>
          </cell>
        </row>
        <row r="984">
          <cell r="A984">
            <v>245241</v>
          </cell>
          <cell r="B984" t="str">
            <v>階段モルタル塗</v>
          </cell>
          <cell r="C984" t="str">
            <v>ビニル系床材下地･踏面･蹴込面</v>
          </cell>
          <cell r="D984" t="str">
            <v>㎡</v>
          </cell>
          <cell r="E984">
            <v>4810</v>
          </cell>
          <cell r="F984" t="str">
            <v>P-75</v>
          </cell>
          <cell r="G984">
            <v>245241</v>
          </cell>
        </row>
        <row r="985">
          <cell r="A985">
            <v>245243</v>
          </cell>
          <cell r="B985" t="str">
            <v>階段モルタル塗</v>
          </cell>
          <cell r="C985" t="str">
            <v>仕上･踏面･蹴込面</v>
          </cell>
          <cell r="D985" t="str">
            <v>㎡</v>
          </cell>
          <cell r="E985">
            <v>4950</v>
          </cell>
          <cell r="F985" t="str">
            <v>P-76</v>
          </cell>
          <cell r="G985">
            <v>245243</v>
          </cell>
        </row>
        <row r="986">
          <cell r="A986">
            <v>245301</v>
          </cell>
          <cell r="B986" t="str">
            <v>外壁・モルタル塗はけ引き</v>
          </cell>
          <cell r="C986" t="str">
            <v>厚25mm</v>
          </cell>
          <cell r="D986" t="str">
            <v>㎡</v>
          </cell>
          <cell r="E986">
            <v>3360</v>
          </cell>
          <cell r="F986" t="str">
            <v>P-76</v>
          </cell>
          <cell r="G986">
            <v>245301</v>
          </cell>
        </row>
        <row r="987">
          <cell r="A987">
            <v>245303</v>
          </cell>
          <cell r="B987" t="str">
            <v>外壁・モルタル塗はけ引き</v>
          </cell>
          <cell r="C987" t="str">
            <v>厚25mm･木摺･ワイヤーラス共</v>
          </cell>
          <cell r="D987" t="str">
            <v>㎡</v>
          </cell>
          <cell r="E987">
            <v>9230</v>
          </cell>
          <cell r="F987" t="str">
            <v>P-76</v>
          </cell>
          <cell r="G987">
            <v>245303</v>
          </cell>
        </row>
        <row r="988">
          <cell r="A988">
            <v>245305</v>
          </cell>
          <cell r="B988" t="str">
            <v>外壁・モルタル塗はけ引き</v>
          </cell>
          <cell r="C988" t="str">
            <v>厚25mm･メタルラス共</v>
          </cell>
          <cell r="D988" t="str">
            <v>㎡</v>
          </cell>
          <cell r="E988">
            <v>6220</v>
          </cell>
          <cell r="F988" t="str">
            <v>P-76</v>
          </cell>
          <cell r="G988">
            <v>245305</v>
          </cell>
        </row>
        <row r="989">
          <cell r="A989">
            <v>245307</v>
          </cell>
          <cell r="B989" t="str">
            <v>外壁・モルタル塗はけ引き</v>
          </cell>
          <cell r="C989" t="str">
            <v>厚25mm・リブラス共</v>
          </cell>
          <cell r="D989" t="str">
            <v>㎡</v>
          </cell>
          <cell r="E989">
            <v>6330</v>
          </cell>
          <cell r="F989" t="str">
            <v>P-76</v>
          </cell>
          <cell r="G989">
            <v>245307</v>
          </cell>
        </row>
        <row r="990">
          <cell r="A990">
            <v>245311</v>
          </cell>
          <cell r="B990" t="str">
            <v>外壁・モルタル塗金ごて</v>
          </cell>
          <cell r="C990" t="str">
            <v>厚25mm</v>
          </cell>
          <cell r="D990" t="str">
            <v>㎡</v>
          </cell>
          <cell r="E990">
            <v>3780</v>
          </cell>
          <cell r="F990" t="str">
            <v>P-76</v>
          </cell>
          <cell r="G990">
            <v>245311</v>
          </cell>
        </row>
        <row r="991">
          <cell r="A991">
            <v>245313</v>
          </cell>
          <cell r="B991" t="str">
            <v>外壁・モルタル塗金ごて</v>
          </cell>
          <cell r="C991" t="str">
            <v>厚25mm・木摺・ワイヤーラス共</v>
          </cell>
          <cell r="D991" t="str">
            <v>㎡</v>
          </cell>
          <cell r="E991">
            <v>9650</v>
          </cell>
          <cell r="F991" t="str">
            <v>P-76</v>
          </cell>
          <cell r="G991">
            <v>245313</v>
          </cell>
        </row>
        <row r="992">
          <cell r="A992">
            <v>245315</v>
          </cell>
          <cell r="B992" t="str">
            <v>外壁・モルタル塗金ごて</v>
          </cell>
          <cell r="C992" t="str">
            <v>厚25mm・メタルラス共</v>
          </cell>
          <cell r="D992" t="str">
            <v>㎡</v>
          </cell>
          <cell r="E992">
            <v>6640</v>
          </cell>
          <cell r="F992" t="str">
            <v>P-76</v>
          </cell>
          <cell r="G992">
            <v>245315</v>
          </cell>
        </row>
        <row r="993">
          <cell r="A993">
            <v>245317</v>
          </cell>
          <cell r="B993" t="str">
            <v>外壁・モルタル塗金ごて</v>
          </cell>
          <cell r="C993" t="str">
            <v>厚25mm・リブラス共</v>
          </cell>
          <cell r="D993" t="str">
            <v>㎡</v>
          </cell>
          <cell r="E993">
            <v>6750</v>
          </cell>
          <cell r="F993" t="str">
            <v>P-76</v>
          </cell>
          <cell r="G993">
            <v>245317</v>
          </cell>
        </row>
        <row r="994">
          <cell r="A994">
            <v>245321</v>
          </cell>
          <cell r="B994" t="str">
            <v>内壁・モルタル塗はけ引き</v>
          </cell>
          <cell r="C994" t="str">
            <v>厚20mm</v>
          </cell>
          <cell r="D994" t="str">
            <v>㎡</v>
          </cell>
          <cell r="E994">
            <v>2840</v>
          </cell>
          <cell r="F994" t="str">
            <v>P-76</v>
          </cell>
          <cell r="G994">
            <v>245321</v>
          </cell>
        </row>
        <row r="995">
          <cell r="A995">
            <v>245323</v>
          </cell>
          <cell r="B995" t="str">
            <v>内壁・モルタル塗はけ引き</v>
          </cell>
          <cell r="C995" t="str">
            <v>厚20mm・木摺・ワイヤーラス共</v>
          </cell>
          <cell r="D995" t="str">
            <v>㎡</v>
          </cell>
          <cell r="E995">
            <v>8710</v>
          </cell>
          <cell r="F995" t="str">
            <v>P-76</v>
          </cell>
          <cell r="G995">
            <v>245323</v>
          </cell>
        </row>
        <row r="996">
          <cell r="A996">
            <v>245325</v>
          </cell>
          <cell r="B996" t="str">
            <v>内壁・モルタル塗はけ引き</v>
          </cell>
          <cell r="C996" t="str">
            <v>厚20mm・メタルラス共</v>
          </cell>
          <cell r="D996" t="str">
            <v>㎡</v>
          </cell>
          <cell r="E996">
            <v>5700</v>
          </cell>
          <cell r="F996" t="str">
            <v>P-76</v>
          </cell>
          <cell r="G996">
            <v>245325</v>
          </cell>
        </row>
        <row r="997">
          <cell r="A997">
            <v>245327</v>
          </cell>
          <cell r="B997" t="str">
            <v>内壁・モルタル塗はけ引き</v>
          </cell>
          <cell r="C997" t="str">
            <v>厚20mm・リブラス共</v>
          </cell>
          <cell r="D997" t="str">
            <v>㎡</v>
          </cell>
          <cell r="E997">
            <v>5810</v>
          </cell>
          <cell r="F997" t="str">
            <v>P-76</v>
          </cell>
          <cell r="G997">
            <v>245327</v>
          </cell>
        </row>
        <row r="998">
          <cell r="A998">
            <v>245331</v>
          </cell>
          <cell r="B998" t="str">
            <v>内壁・モルタル塗金ごて</v>
          </cell>
          <cell r="C998" t="str">
            <v>厚20mm</v>
          </cell>
          <cell r="D998" t="str">
            <v>㎡</v>
          </cell>
          <cell r="E998">
            <v>3260</v>
          </cell>
          <cell r="F998" t="str">
            <v>P-76</v>
          </cell>
          <cell r="G998">
            <v>245331</v>
          </cell>
        </row>
        <row r="999">
          <cell r="A999">
            <v>245333</v>
          </cell>
          <cell r="B999" t="str">
            <v>内壁・モルタル塗金ごて</v>
          </cell>
          <cell r="C999" t="str">
            <v>厚20mm・木摺・ワイヤーラス共</v>
          </cell>
          <cell r="D999" t="str">
            <v>㎡</v>
          </cell>
          <cell r="E999">
            <v>9130</v>
          </cell>
          <cell r="F999" t="str">
            <v>P-76</v>
          </cell>
          <cell r="G999">
            <v>245333</v>
          </cell>
        </row>
        <row r="1000">
          <cell r="A1000">
            <v>245335</v>
          </cell>
          <cell r="B1000" t="str">
            <v>内壁・モルタル塗金ごて</v>
          </cell>
          <cell r="C1000" t="str">
            <v>厚20mm・メタルラス共</v>
          </cell>
          <cell r="D1000" t="str">
            <v>㎡</v>
          </cell>
          <cell r="E1000">
            <v>6120</v>
          </cell>
          <cell r="F1000" t="str">
            <v>P-76</v>
          </cell>
          <cell r="G1000">
            <v>245335</v>
          </cell>
        </row>
        <row r="1001">
          <cell r="A1001">
            <v>245337</v>
          </cell>
          <cell r="B1001" t="str">
            <v>内壁・モルタル塗金ごて</v>
          </cell>
          <cell r="C1001" t="str">
            <v>厚20mm・リブラス共</v>
          </cell>
          <cell r="D1001" t="str">
            <v>㎡</v>
          </cell>
          <cell r="E1001">
            <v>6230</v>
          </cell>
          <cell r="F1001" t="str">
            <v>P-76</v>
          </cell>
          <cell r="G1001">
            <v>245337</v>
          </cell>
        </row>
        <row r="1002">
          <cell r="A1002">
            <v>245341</v>
          </cell>
          <cell r="B1002" t="str">
            <v>壁・モルタル塗</v>
          </cell>
          <cell r="C1002" t="str">
            <v>厚17mm・タイル下地</v>
          </cell>
          <cell r="D1002" t="str">
            <v>㎡</v>
          </cell>
          <cell r="E1002">
            <v>2280</v>
          </cell>
          <cell r="F1002" t="str">
            <v>P-76</v>
          </cell>
          <cell r="G1002">
            <v>245341</v>
          </cell>
        </row>
        <row r="1003">
          <cell r="A1003">
            <v>245351</v>
          </cell>
          <cell r="B1003" t="str">
            <v>壁・防水下地モルタル塗</v>
          </cell>
          <cell r="C1003" t="str">
            <v>厚18mm・コンクリート・ブロック・ALC板下地</v>
          </cell>
          <cell r="D1003" t="str">
            <v>㎡</v>
          </cell>
          <cell r="E1003">
            <v>1490</v>
          </cell>
          <cell r="F1003" t="str">
            <v>P-76</v>
          </cell>
          <cell r="G1003">
            <v>245351</v>
          </cell>
        </row>
        <row r="1004">
          <cell r="A1004">
            <v>245361</v>
          </cell>
          <cell r="B1004" t="str">
            <v>外壁・色モルタル塗</v>
          </cell>
          <cell r="C1004" t="str">
            <v>厚25mm・一般色</v>
          </cell>
          <cell r="D1004" t="str">
            <v>㎡</v>
          </cell>
          <cell r="E1004">
            <v>3810</v>
          </cell>
          <cell r="F1004" t="str">
            <v>P-76</v>
          </cell>
          <cell r="G1004">
            <v>245361</v>
          </cell>
        </row>
        <row r="1005">
          <cell r="A1005">
            <v>245363</v>
          </cell>
          <cell r="B1005" t="str">
            <v>外壁・色モルタル塗</v>
          </cell>
          <cell r="C1005" t="str">
            <v>厚25mm・一般色・木摺・ワイヤーラス共</v>
          </cell>
          <cell r="D1005" t="str">
            <v>㎡</v>
          </cell>
          <cell r="E1005">
            <v>9680</v>
          </cell>
          <cell r="F1005" t="str">
            <v>P-76</v>
          </cell>
          <cell r="G1005">
            <v>245363</v>
          </cell>
        </row>
        <row r="1006">
          <cell r="A1006">
            <v>245365</v>
          </cell>
          <cell r="B1006" t="str">
            <v>外壁・色モルタル塗</v>
          </cell>
          <cell r="C1006" t="str">
            <v>厚25mm・一般色・メタルラス共</v>
          </cell>
          <cell r="D1006" t="str">
            <v>㎡</v>
          </cell>
          <cell r="E1006">
            <v>6670</v>
          </cell>
          <cell r="F1006" t="str">
            <v>P-76</v>
          </cell>
          <cell r="G1006">
            <v>245365</v>
          </cell>
        </row>
        <row r="1007">
          <cell r="A1007">
            <v>245367</v>
          </cell>
          <cell r="B1007" t="str">
            <v>外壁・色モルタル塗</v>
          </cell>
          <cell r="C1007" t="str">
            <v>厚25mm・一般色・リブラス共</v>
          </cell>
          <cell r="D1007" t="str">
            <v>㎡</v>
          </cell>
          <cell r="E1007">
            <v>6780</v>
          </cell>
          <cell r="F1007" t="str">
            <v>P-76</v>
          </cell>
          <cell r="G1007">
            <v>245367</v>
          </cell>
        </row>
        <row r="1008">
          <cell r="A1008">
            <v>245371</v>
          </cell>
          <cell r="B1008" t="str">
            <v>外壁・色モルタル塗</v>
          </cell>
          <cell r="C1008" t="str">
            <v>厚20mm・一般色・ラス下地仕上分</v>
          </cell>
          <cell r="D1008" t="str">
            <v>㎡</v>
          </cell>
          <cell r="E1008">
            <v>3500</v>
          </cell>
          <cell r="F1008" t="str">
            <v>P-76</v>
          </cell>
          <cell r="G1008">
            <v>245371</v>
          </cell>
        </row>
        <row r="1009">
          <cell r="A1009">
            <v>245373</v>
          </cell>
          <cell r="B1009" t="str">
            <v>外壁・色モルタル塗</v>
          </cell>
          <cell r="C1009" t="str">
            <v>厚20mm・一般色・木摺・ワイヤーラス共</v>
          </cell>
          <cell r="D1009" t="str">
            <v>㎡</v>
          </cell>
          <cell r="E1009">
            <v>9370</v>
          </cell>
          <cell r="F1009" t="str">
            <v>P-76</v>
          </cell>
          <cell r="G1009">
            <v>245373</v>
          </cell>
        </row>
        <row r="1010">
          <cell r="A1010">
            <v>245375</v>
          </cell>
          <cell r="B1010" t="str">
            <v>外壁・色モルタル塗</v>
          </cell>
          <cell r="C1010" t="str">
            <v>厚20mm・一般色・メタルラス共</v>
          </cell>
          <cell r="D1010" t="str">
            <v>㎡</v>
          </cell>
          <cell r="E1010">
            <v>6360</v>
          </cell>
          <cell r="F1010" t="str">
            <v>P-76</v>
          </cell>
          <cell r="G1010">
            <v>245375</v>
          </cell>
        </row>
        <row r="1011">
          <cell r="A1011">
            <v>245377</v>
          </cell>
          <cell r="B1011" t="str">
            <v>外壁・色モルタル塗</v>
          </cell>
          <cell r="C1011" t="str">
            <v>厚20mm・一般色・リブラス共</v>
          </cell>
          <cell r="D1011" t="str">
            <v>㎡</v>
          </cell>
          <cell r="E1011">
            <v>6470</v>
          </cell>
          <cell r="F1011" t="str">
            <v>P-76</v>
          </cell>
          <cell r="G1011">
            <v>245377</v>
          </cell>
        </row>
        <row r="1012">
          <cell r="A1012">
            <v>245381</v>
          </cell>
          <cell r="B1012" t="str">
            <v>防水モルタル塗</v>
          </cell>
          <cell r="C1012" t="str">
            <v>厚25mm</v>
          </cell>
          <cell r="D1012" t="str">
            <v>㎡</v>
          </cell>
          <cell r="E1012">
            <v>3470</v>
          </cell>
          <cell r="F1012" t="str">
            <v>P-76</v>
          </cell>
          <cell r="G1012">
            <v>245381</v>
          </cell>
        </row>
        <row r="1013">
          <cell r="A1013">
            <v>245401</v>
          </cell>
          <cell r="B1013" t="str">
            <v>壁・パーライトモルタル塗</v>
          </cell>
          <cell r="C1013" t="str">
            <v>厚25mm</v>
          </cell>
          <cell r="D1013" t="str">
            <v>㎡</v>
          </cell>
          <cell r="E1013">
            <v>3550</v>
          </cell>
          <cell r="F1013" t="str">
            <v>P-76</v>
          </cell>
          <cell r="G1013">
            <v>245401</v>
          </cell>
        </row>
        <row r="1014">
          <cell r="A1014">
            <v>245403</v>
          </cell>
          <cell r="B1014" t="str">
            <v>壁・パーライトモルタル塗</v>
          </cell>
          <cell r="C1014" t="str">
            <v>厚25mm・ラスボード共</v>
          </cell>
          <cell r="D1014" t="str">
            <v>㎡</v>
          </cell>
          <cell r="E1014">
            <v>4590</v>
          </cell>
          <cell r="F1014" t="str">
            <v>P-76</v>
          </cell>
          <cell r="G1014">
            <v>245403</v>
          </cell>
        </row>
        <row r="1015">
          <cell r="A1015">
            <v>245405</v>
          </cell>
          <cell r="B1015" t="str">
            <v>壁・パーライトモルタル塗</v>
          </cell>
          <cell r="C1015" t="str">
            <v>厚25mm・ラワン合板・ラス共</v>
          </cell>
          <cell r="D1015" t="str">
            <v>㎡</v>
          </cell>
          <cell r="E1015">
            <v>10100</v>
          </cell>
          <cell r="F1015" t="str">
            <v>P-76</v>
          </cell>
          <cell r="G1015">
            <v>245405</v>
          </cell>
        </row>
        <row r="1016">
          <cell r="A1016">
            <v>245411</v>
          </cell>
          <cell r="B1016" t="str">
            <v>壁・混合プラスター塗</v>
          </cell>
          <cell r="C1016" t="str">
            <v>厚20mm</v>
          </cell>
          <cell r="D1016" t="str">
            <v>㎡</v>
          </cell>
          <cell r="E1016">
            <v>4050</v>
          </cell>
          <cell r="F1016" t="str">
            <v>P-76</v>
          </cell>
          <cell r="G1016">
            <v>245411</v>
          </cell>
        </row>
        <row r="1017">
          <cell r="A1017">
            <v>245413</v>
          </cell>
          <cell r="B1017" t="str">
            <v>壁・混合プラスター塗</v>
          </cell>
          <cell r="C1017" t="str">
            <v>厚20mm・ラスボード共</v>
          </cell>
          <cell r="D1017" t="str">
            <v>㎡</v>
          </cell>
          <cell r="E1017">
            <v>5090</v>
          </cell>
          <cell r="F1017" t="str">
            <v>P-76</v>
          </cell>
          <cell r="G1017">
            <v>245413</v>
          </cell>
        </row>
        <row r="1018">
          <cell r="A1018">
            <v>245415</v>
          </cell>
          <cell r="B1018" t="str">
            <v>壁・混合プラスター塗</v>
          </cell>
          <cell r="C1018" t="str">
            <v>厚20mm・ラワン合板・ラス共</v>
          </cell>
          <cell r="D1018" t="str">
            <v>㎡</v>
          </cell>
          <cell r="E1018">
            <v>10600</v>
          </cell>
          <cell r="F1018" t="str">
            <v>P-76</v>
          </cell>
          <cell r="G1018">
            <v>245415</v>
          </cell>
        </row>
        <row r="1019">
          <cell r="A1019">
            <v>245421</v>
          </cell>
          <cell r="B1019" t="str">
            <v>壁・石こうプラスター塗</v>
          </cell>
          <cell r="C1019" t="str">
            <v>厚20mm</v>
          </cell>
          <cell r="D1019" t="str">
            <v>㎡</v>
          </cell>
          <cell r="E1019">
            <v>4050</v>
          </cell>
          <cell r="F1019" t="str">
            <v>P-76</v>
          </cell>
          <cell r="G1019">
            <v>245421</v>
          </cell>
        </row>
        <row r="1020">
          <cell r="A1020">
            <v>245423</v>
          </cell>
          <cell r="B1020" t="str">
            <v>壁・石こうプラスター塗</v>
          </cell>
          <cell r="C1020" t="str">
            <v>厚20mm・ラスボード共</v>
          </cell>
          <cell r="D1020" t="str">
            <v>㎡</v>
          </cell>
          <cell r="E1020">
            <v>5090</v>
          </cell>
          <cell r="F1020" t="str">
            <v>P-76</v>
          </cell>
          <cell r="G1020">
            <v>245423</v>
          </cell>
        </row>
        <row r="1021">
          <cell r="A1021">
            <v>245425</v>
          </cell>
          <cell r="B1021" t="str">
            <v>壁・石こうプラスター塗</v>
          </cell>
          <cell r="C1021" t="str">
            <v>厚20mm・ラワン合板・ラス共</v>
          </cell>
          <cell r="D1021" t="str">
            <v>㎡</v>
          </cell>
          <cell r="E1021">
            <v>10600</v>
          </cell>
          <cell r="F1021" t="str">
            <v>P-76</v>
          </cell>
          <cell r="G1021">
            <v>245425</v>
          </cell>
        </row>
        <row r="1022">
          <cell r="A1022">
            <v>245431</v>
          </cell>
          <cell r="B1022" t="str">
            <v>壁・パーライトプラスタ塗</v>
          </cell>
          <cell r="C1022" t="str">
            <v>厚25mm</v>
          </cell>
          <cell r="D1022" t="str">
            <v>㎡</v>
          </cell>
          <cell r="E1022">
            <v>4310</v>
          </cell>
          <cell r="F1022" t="str">
            <v>P-76</v>
          </cell>
          <cell r="G1022">
            <v>245431</v>
          </cell>
        </row>
        <row r="1023">
          <cell r="A1023">
            <v>245433</v>
          </cell>
          <cell r="B1023" t="str">
            <v>壁・パーライトプラスタ塗</v>
          </cell>
          <cell r="C1023" t="str">
            <v>厚25mm・ラスボード共</v>
          </cell>
          <cell r="D1023" t="str">
            <v>㎡</v>
          </cell>
          <cell r="E1023">
            <v>5350</v>
          </cell>
          <cell r="F1023" t="str">
            <v>P-76</v>
          </cell>
          <cell r="G1023">
            <v>245433</v>
          </cell>
        </row>
        <row r="1024">
          <cell r="A1024">
            <v>245435</v>
          </cell>
          <cell r="B1024" t="str">
            <v>壁・パーライトプラスタ塗</v>
          </cell>
          <cell r="C1024" t="str">
            <v>厚25mm・ラワン合板・ラス共</v>
          </cell>
          <cell r="D1024" t="str">
            <v>㎡</v>
          </cell>
          <cell r="E1024">
            <v>10900</v>
          </cell>
          <cell r="F1024" t="str">
            <v>P-76</v>
          </cell>
          <cell r="G1024">
            <v>245435</v>
          </cell>
        </row>
        <row r="1025">
          <cell r="A1025">
            <v>245441</v>
          </cell>
          <cell r="B1025" t="str">
            <v>壁・ドロマイトプラスタ塗</v>
          </cell>
          <cell r="C1025" t="str">
            <v>厚20mm</v>
          </cell>
          <cell r="D1025" t="str">
            <v>㎡</v>
          </cell>
          <cell r="E1025">
            <v>3530</v>
          </cell>
          <cell r="F1025" t="str">
            <v>P-76</v>
          </cell>
          <cell r="G1025">
            <v>245441</v>
          </cell>
        </row>
        <row r="1026">
          <cell r="A1026">
            <v>245443</v>
          </cell>
          <cell r="B1026" t="str">
            <v>壁・ドロマイトプラスタ塗</v>
          </cell>
          <cell r="C1026" t="str">
            <v>厚20mm・ラスボード共</v>
          </cell>
          <cell r="D1026" t="str">
            <v>㎡</v>
          </cell>
          <cell r="E1026">
            <v>4570</v>
          </cell>
          <cell r="F1026" t="str">
            <v>P-76</v>
          </cell>
          <cell r="G1026">
            <v>245443</v>
          </cell>
        </row>
        <row r="1027">
          <cell r="A1027">
            <v>245445</v>
          </cell>
          <cell r="B1027" t="str">
            <v>壁・ドロマイトプラスタ塗</v>
          </cell>
          <cell r="C1027" t="str">
            <v>厚20mm・ラワン合板・ラス共</v>
          </cell>
          <cell r="D1027" t="str">
            <v>㎡</v>
          </cell>
          <cell r="E1027">
            <v>10100</v>
          </cell>
          <cell r="F1027" t="str">
            <v>P-76</v>
          </cell>
          <cell r="G1027">
            <v>245445</v>
          </cell>
        </row>
        <row r="1028">
          <cell r="A1028">
            <v>245451</v>
          </cell>
          <cell r="B1028" t="str">
            <v>壁・ひる石プラスター塗</v>
          </cell>
          <cell r="C1028" t="str">
            <v>厚25mm</v>
          </cell>
          <cell r="D1028" t="str">
            <v>㎡</v>
          </cell>
          <cell r="E1028">
            <v>3080</v>
          </cell>
          <cell r="F1028" t="str">
            <v>P-76</v>
          </cell>
          <cell r="G1028">
            <v>245451</v>
          </cell>
        </row>
        <row r="1029">
          <cell r="A1029">
            <v>245453</v>
          </cell>
          <cell r="B1029" t="str">
            <v>壁・ひる石プラスター塗</v>
          </cell>
          <cell r="C1029" t="str">
            <v>厚25mm・ラスボード共</v>
          </cell>
          <cell r="D1029" t="str">
            <v>㎡</v>
          </cell>
          <cell r="E1029">
            <v>4120</v>
          </cell>
          <cell r="F1029" t="str">
            <v>P-76</v>
          </cell>
          <cell r="G1029">
            <v>245453</v>
          </cell>
        </row>
        <row r="1030">
          <cell r="A1030">
            <v>245455</v>
          </cell>
          <cell r="B1030" t="str">
            <v>壁・ひる石プラスター塗</v>
          </cell>
          <cell r="C1030" t="str">
            <v>厚25mm・ラワン合板・ラス共</v>
          </cell>
          <cell r="D1030" t="str">
            <v>㎡</v>
          </cell>
          <cell r="E1030">
            <v>9680</v>
          </cell>
          <cell r="F1030" t="str">
            <v>P-76</v>
          </cell>
          <cell r="G1030">
            <v>245455</v>
          </cell>
        </row>
        <row r="1031">
          <cell r="A1031">
            <v>245461</v>
          </cell>
          <cell r="B1031" t="str">
            <v>壁・人造石研出</v>
          </cell>
          <cell r="C1031" t="str">
            <v>厚25mm</v>
          </cell>
          <cell r="D1031" t="str">
            <v>㎡</v>
          </cell>
          <cell r="E1031">
            <v>13900</v>
          </cell>
          <cell r="F1031" t="str">
            <v>P-76</v>
          </cell>
          <cell r="G1031">
            <v>245461</v>
          </cell>
        </row>
        <row r="1032">
          <cell r="A1032">
            <v>245463</v>
          </cell>
          <cell r="B1032" t="str">
            <v>壁・人造石研出</v>
          </cell>
          <cell r="C1032" t="str">
            <v>厚25mm・ラワン合板・ラス共</v>
          </cell>
          <cell r="D1032" t="str">
            <v>㎡</v>
          </cell>
          <cell r="E1032">
            <v>20500</v>
          </cell>
          <cell r="F1032" t="str">
            <v>P-76</v>
          </cell>
          <cell r="G1032">
            <v>245463</v>
          </cell>
        </row>
        <row r="1033">
          <cell r="A1033">
            <v>245465</v>
          </cell>
          <cell r="B1033" t="str">
            <v>壁・人造石研出</v>
          </cell>
          <cell r="C1033" t="str">
            <v>厚25mm･リブラス共</v>
          </cell>
          <cell r="D1033" t="str">
            <v>㎡</v>
          </cell>
          <cell r="E1033">
            <v>16800</v>
          </cell>
          <cell r="F1033" t="str">
            <v>P-77</v>
          </cell>
          <cell r="G1033">
            <v>245465</v>
          </cell>
        </row>
        <row r="1034">
          <cell r="A1034">
            <v>245471</v>
          </cell>
          <cell r="B1034" t="str">
            <v>壁・人造石洗出</v>
          </cell>
          <cell r="C1034" t="str">
            <v>厚25mm</v>
          </cell>
          <cell r="D1034" t="str">
            <v>㎡</v>
          </cell>
          <cell r="E1034">
            <v>8080</v>
          </cell>
          <cell r="F1034" t="str">
            <v>P-77</v>
          </cell>
          <cell r="G1034">
            <v>245471</v>
          </cell>
        </row>
        <row r="1035">
          <cell r="A1035">
            <v>245473</v>
          </cell>
          <cell r="B1035" t="str">
            <v>壁・人造石洗出</v>
          </cell>
          <cell r="C1035" t="str">
            <v>厚25mm・ラワン合板・ラス共</v>
          </cell>
          <cell r="D1035" t="str">
            <v>㎡</v>
          </cell>
          <cell r="E1035">
            <v>14600</v>
          </cell>
          <cell r="F1035" t="str">
            <v>P-77</v>
          </cell>
          <cell r="G1035">
            <v>245473</v>
          </cell>
        </row>
        <row r="1036">
          <cell r="A1036">
            <v>245475</v>
          </cell>
          <cell r="B1036" t="str">
            <v>壁・人造石洗出</v>
          </cell>
          <cell r="C1036" t="str">
            <v>厚25mm･リブラス共</v>
          </cell>
          <cell r="D1036" t="str">
            <v>㎡</v>
          </cell>
          <cell r="E1036">
            <v>11000</v>
          </cell>
          <cell r="F1036" t="str">
            <v>P-77</v>
          </cell>
          <cell r="G1036">
            <v>245475</v>
          </cell>
        </row>
        <row r="1037">
          <cell r="A1037">
            <v>245481</v>
          </cell>
          <cell r="B1037" t="str">
            <v>壁・人造石小叩</v>
          </cell>
          <cell r="C1037" t="str">
            <v>厚40mm</v>
          </cell>
          <cell r="D1037" t="str">
            <v>㎡</v>
          </cell>
          <cell r="E1037">
            <v>20000</v>
          </cell>
          <cell r="F1037" t="str">
            <v>P-77</v>
          </cell>
          <cell r="G1037">
            <v>245481</v>
          </cell>
        </row>
        <row r="1038">
          <cell r="A1038">
            <v>245483</v>
          </cell>
          <cell r="B1038" t="str">
            <v>壁・人造石小叩</v>
          </cell>
          <cell r="C1038" t="str">
            <v>厚40mm・ラワン合板・ラス共</v>
          </cell>
          <cell r="D1038" t="str">
            <v>㎡</v>
          </cell>
          <cell r="E1038">
            <v>26600</v>
          </cell>
          <cell r="F1038" t="str">
            <v>P-77</v>
          </cell>
          <cell r="G1038">
            <v>245483</v>
          </cell>
        </row>
        <row r="1039">
          <cell r="A1039">
            <v>245485</v>
          </cell>
          <cell r="B1039" t="str">
            <v>壁・人造石小叩</v>
          </cell>
          <cell r="C1039" t="str">
            <v>厚40mm･リブラス共</v>
          </cell>
          <cell r="D1039" t="str">
            <v>㎡</v>
          </cell>
          <cell r="E1039">
            <v>22900</v>
          </cell>
          <cell r="F1039" t="str">
            <v>P-77</v>
          </cell>
          <cell r="G1039">
            <v>245485</v>
          </cell>
        </row>
        <row r="1040">
          <cell r="A1040">
            <v>245491</v>
          </cell>
          <cell r="B1040" t="str">
            <v>壁・リシンかき落し</v>
          </cell>
          <cell r="C1040" t="str">
            <v>厚25mm</v>
          </cell>
          <cell r="D1040" t="str">
            <v>㎡</v>
          </cell>
          <cell r="E1040">
            <v>6570</v>
          </cell>
          <cell r="F1040" t="str">
            <v>P-77</v>
          </cell>
          <cell r="G1040">
            <v>245491</v>
          </cell>
        </row>
        <row r="1041">
          <cell r="A1041">
            <v>245493</v>
          </cell>
          <cell r="B1041" t="str">
            <v>壁・リシンかき落し</v>
          </cell>
          <cell r="C1041" t="str">
            <v>厚25mm・ラワン合板・ラス共</v>
          </cell>
          <cell r="D1041" t="str">
            <v>㎡</v>
          </cell>
          <cell r="E1041">
            <v>13100</v>
          </cell>
          <cell r="F1041" t="str">
            <v>P-77</v>
          </cell>
          <cell r="G1041">
            <v>245493</v>
          </cell>
        </row>
        <row r="1042">
          <cell r="A1042">
            <v>245495</v>
          </cell>
          <cell r="B1042" t="str">
            <v>壁・リシンかき落し</v>
          </cell>
          <cell r="C1042" t="str">
            <v>厚25mm･リブラス共</v>
          </cell>
          <cell r="D1042" t="str">
            <v>㎡</v>
          </cell>
          <cell r="E1042">
            <v>9540</v>
          </cell>
          <cell r="F1042" t="str">
            <v>P-77</v>
          </cell>
          <cell r="G1042">
            <v>245495</v>
          </cell>
        </row>
        <row r="1043">
          <cell r="A1043">
            <v>245501</v>
          </cell>
          <cell r="B1043" t="str">
            <v>木舞かき</v>
          </cell>
          <cell r="C1043" t="str">
            <v>㎡</v>
          </cell>
          <cell r="D1043" t="str">
            <v>㎡</v>
          </cell>
          <cell r="E1043">
            <v>3650</v>
          </cell>
          <cell r="F1043" t="str">
            <v>P-77</v>
          </cell>
          <cell r="G1043">
            <v>245501</v>
          </cell>
        </row>
        <row r="1044">
          <cell r="A1044">
            <v>245503</v>
          </cell>
          <cell r="B1044" t="str">
            <v>荒壁</v>
          </cell>
          <cell r="C1044" t="str">
            <v>㎡</v>
          </cell>
          <cell r="D1044" t="str">
            <v>㎡</v>
          </cell>
          <cell r="E1044">
            <v>2190</v>
          </cell>
          <cell r="F1044" t="str">
            <v>P-77</v>
          </cell>
          <cell r="G1044">
            <v>245503</v>
          </cell>
        </row>
        <row r="1045">
          <cell r="A1045">
            <v>245505</v>
          </cell>
          <cell r="B1045" t="str">
            <v>荒壁裏返し</v>
          </cell>
          <cell r="C1045" t="str">
            <v>㎡</v>
          </cell>
          <cell r="D1045" t="str">
            <v>㎡</v>
          </cell>
          <cell r="E1045">
            <v>1930</v>
          </cell>
          <cell r="F1045" t="str">
            <v>P-77</v>
          </cell>
          <cell r="G1045">
            <v>245505</v>
          </cell>
        </row>
        <row r="1046">
          <cell r="A1046">
            <v>245507</v>
          </cell>
          <cell r="B1046" t="str">
            <v>むら直し中塗</v>
          </cell>
          <cell r="C1046" t="str">
            <v>㎡</v>
          </cell>
          <cell r="D1046" t="str">
            <v>㎡</v>
          </cell>
          <cell r="E1046">
            <v>2480</v>
          </cell>
          <cell r="F1046" t="str">
            <v>P-77</v>
          </cell>
          <cell r="G1046">
            <v>245507</v>
          </cell>
        </row>
        <row r="1047">
          <cell r="A1047">
            <v>245508</v>
          </cell>
          <cell r="B1047" t="str">
            <v>モルタル塗金ごて仕上</v>
          </cell>
          <cell r="C1047" t="str">
            <v>厚25mm</v>
          </cell>
          <cell r="D1047" t="str">
            <v>㎡</v>
          </cell>
          <cell r="E1047">
            <v>3780</v>
          </cell>
          <cell r="F1047" t="str">
            <v>P-77</v>
          </cell>
          <cell r="G1047">
            <v>245508</v>
          </cell>
        </row>
        <row r="1048">
          <cell r="A1048">
            <v>245511</v>
          </cell>
          <cell r="B1048" t="str">
            <v>新京壁(じゅらく)</v>
          </cell>
          <cell r="C1048" t="str">
            <v>仕上のみ</v>
          </cell>
          <cell r="D1048" t="str">
            <v>㎡</v>
          </cell>
          <cell r="E1048">
            <v>2480</v>
          </cell>
          <cell r="F1048" t="str">
            <v>P-77</v>
          </cell>
          <cell r="G1048">
            <v>245511</v>
          </cell>
        </row>
        <row r="1049">
          <cell r="A1049">
            <v>245513</v>
          </cell>
          <cell r="B1049" t="str">
            <v>新京壁(じゅらく)</v>
          </cell>
          <cell r="C1049" t="str">
            <v>木舞下地・中塗共・(片面)</v>
          </cell>
          <cell r="D1049" t="str">
            <v>㎡</v>
          </cell>
          <cell r="E1049">
            <v>12700</v>
          </cell>
          <cell r="F1049" t="str">
            <v>P-77</v>
          </cell>
          <cell r="G1049">
            <v>245513</v>
          </cell>
        </row>
        <row r="1050">
          <cell r="A1050">
            <v>245514</v>
          </cell>
          <cell r="B1050" t="str">
            <v>新京壁(じゅらく)</v>
          </cell>
          <cell r="C1050" t="str">
            <v>木舞下地・中塗共・(両面)</v>
          </cell>
          <cell r="D1050" t="str">
            <v>㎡</v>
          </cell>
          <cell r="E1050">
            <v>8970</v>
          </cell>
          <cell r="F1050" t="str">
            <v>P-77</v>
          </cell>
          <cell r="G1050">
            <v>245514</v>
          </cell>
        </row>
        <row r="1051">
          <cell r="A1051">
            <v>245515</v>
          </cell>
          <cell r="B1051" t="str">
            <v>新京壁(じゅらく)</v>
          </cell>
          <cell r="C1051" t="str">
            <v>ラスボード共</v>
          </cell>
          <cell r="D1051" t="str">
            <v>㎡</v>
          </cell>
          <cell r="E1051">
            <v>7570</v>
          </cell>
          <cell r="F1051" t="str">
            <v>P-77</v>
          </cell>
          <cell r="G1051">
            <v>245515</v>
          </cell>
        </row>
        <row r="1052">
          <cell r="A1052">
            <v>245521</v>
          </cell>
          <cell r="B1052" t="str">
            <v>砂壁</v>
          </cell>
          <cell r="C1052" t="str">
            <v>仕上のみ</v>
          </cell>
          <cell r="D1052" t="str">
            <v>㎡</v>
          </cell>
          <cell r="E1052">
            <v>2170</v>
          </cell>
          <cell r="F1052" t="str">
            <v>P-77</v>
          </cell>
          <cell r="G1052">
            <v>245521</v>
          </cell>
        </row>
        <row r="1053">
          <cell r="A1053">
            <v>245523</v>
          </cell>
          <cell r="B1053" t="str">
            <v>砂壁</v>
          </cell>
          <cell r="C1053" t="str">
            <v>木舞下地・中塗共・(片面)</v>
          </cell>
          <cell r="D1053" t="str">
            <v>㎡</v>
          </cell>
          <cell r="E1053">
            <v>12400</v>
          </cell>
          <cell r="F1053" t="str">
            <v>P-77</v>
          </cell>
          <cell r="G1053">
            <v>245523</v>
          </cell>
        </row>
        <row r="1054">
          <cell r="A1054">
            <v>245524</v>
          </cell>
          <cell r="B1054" t="str">
            <v>砂壁</v>
          </cell>
          <cell r="C1054" t="str">
            <v>木舞下地・中塗共・(両面)</v>
          </cell>
          <cell r="D1054" t="str">
            <v>㎡</v>
          </cell>
          <cell r="E1054">
            <v>8660</v>
          </cell>
          <cell r="F1054" t="str">
            <v>P-77</v>
          </cell>
          <cell r="G1054">
            <v>245524</v>
          </cell>
        </row>
        <row r="1055">
          <cell r="A1055">
            <v>245525</v>
          </cell>
          <cell r="B1055" t="str">
            <v>砂壁</v>
          </cell>
          <cell r="C1055" t="str">
            <v>ラスボード共</v>
          </cell>
          <cell r="D1055" t="str">
            <v>㎡</v>
          </cell>
          <cell r="E1055">
            <v>7260</v>
          </cell>
          <cell r="F1055" t="str">
            <v>P-77</v>
          </cell>
          <cell r="G1055">
            <v>245525</v>
          </cell>
        </row>
        <row r="1056">
          <cell r="A1056">
            <v>245531</v>
          </cell>
          <cell r="B1056" t="str">
            <v>大津壁</v>
          </cell>
          <cell r="C1056" t="str">
            <v>仕上のみ</v>
          </cell>
          <cell r="D1056" t="str">
            <v>㎡</v>
          </cell>
          <cell r="E1056">
            <v>2160</v>
          </cell>
          <cell r="F1056" t="str">
            <v>P-77</v>
          </cell>
          <cell r="G1056">
            <v>245531</v>
          </cell>
        </row>
        <row r="1057">
          <cell r="A1057">
            <v>245533</v>
          </cell>
          <cell r="B1057" t="str">
            <v>大津壁</v>
          </cell>
          <cell r="C1057" t="str">
            <v>木舞下地・中塗共・(片面)</v>
          </cell>
          <cell r="D1057" t="str">
            <v>㎡</v>
          </cell>
          <cell r="E1057">
            <v>12400</v>
          </cell>
          <cell r="F1057" t="str">
            <v>P-77</v>
          </cell>
          <cell r="G1057">
            <v>245533</v>
          </cell>
        </row>
        <row r="1058">
          <cell r="A1058">
            <v>245534</v>
          </cell>
          <cell r="B1058" t="str">
            <v>大津壁</v>
          </cell>
          <cell r="C1058" t="str">
            <v>木舞下地・中塗共・(両面)</v>
          </cell>
          <cell r="D1058" t="str">
            <v>㎡</v>
          </cell>
          <cell r="E1058">
            <v>8650</v>
          </cell>
          <cell r="F1058" t="str">
            <v>P-77</v>
          </cell>
          <cell r="G1058">
            <v>245534</v>
          </cell>
        </row>
        <row r="1059">
          <cell r="A1059">
            <v>245535</v>
          </cell>
          <cell r="B1059" t="str">
            <v>大津壁</v>
          </cell>
          <cell r="C1059" t="str">
            <v>ラスボード共</v>
          </cell>
          <cell r="D1059" t="str">
            <v>㎡</v>
          </cell>
          <cell r="E1059">
            <v>7250</v>
          </cell>
          <cell r="F1059" t="str">
            <v>P-77</v>
          </cell>
          <cell r="G1059">
            <v>245535</v>
          </cell>
        </row>
        <row r="1060">
          <cell r="A1060">
            <v>245541</v>
          </cell>
          <cell r="B1060" t="str">
            <v>しっくい壁</v>
          </cell>
          <cell r="C1060" t="str">
            <v>仕上のみ</v>
          </cell>
          <cell r="D1060" t="str">
            <v>㎡</v>
          </cell>
          <cell r="E1060">
            <v>2150</v>
          </cell>
          <cell r="F1060" t="str">
            <v>P-77</v>
          </cell>
          <cell r="G1060">
            <v>245541</v>
          </cell>
        </row>
        <row r="1061">
          <cell r="A1061">
            <v>245543</v>
          </cell>
          <cell r="B1061" t="str">
            <v>しっくい壁</v>
          </cell>
          <cell r="C1061" t="str">
            <v>木舞下地・中塗共・(片面)</v>
          </cell>
          <cell r="D1061" t="str">
            <v>㎡</v>
          </cell>
          <cell r="E1061">
            <v>12400</v>
          </cell>
          <cell r="F1061" t="str">
            <v>P-77</v>
          </cell>
          <cell r="G1061">
            <v>245543</v>
          </cell>
        </row>
        <row r="1062">
          <cell r="A1062">
            <v>245544</v>
          </cell>
          <cell r="B1062" t="str">
            <v>しっくい壁</v>
          </cell>
          <cell r="C1062" t="str">
            <v>木舞下地・中塗共・(両面)</v>
          </cell>
          <cell r="D1062" t="str">
            <v>㎡</v>
          </cell>
          <cell r="E1062">
            <v>8640</v>
          </cell>
          <cell r="F1062" t="str">
            <v>P-77</v>
          </cell>
          <cell r="G1062">
            <v>245544</v>
          </cell>
        </row>
        <row r="1063">
          <cell r="A1063">
            <v>245547</v>
          </cell>
          <cell r="B1063" t="str">
            <v>しっくい壁</v>
          </cell>
          <cell r="C1063" t="str">
            <v>ラスボード共</v>
          </cell>
          <cell r="D1063" t="str">
            <v>㎡</v>
          </cell>
          <cell r="E1063">
            <v>7240</v>
          </cell>
          <cell r="F1063" t="str">
            <v>P-77</v>
          </cell>
          <cell r="G1063">
            <v>245547</v>
          </cell>
        </row>
        <row r="1064">
          <cell r="A1064">
            <v>245550</v>
          </cell>
          <cell r="B1064" t="str">
            <v>繊維壁</v>
          </cell>
          <cell r="C1064" t="str">
            <v>仕上のみ</v>
          </cell>
          <cell r="D1064" t="str">
            <v>㎡</v>
          </cell>
          <cell r="E1064">
            <v>2480</v>
          </cell>
          <cell r="F1064" t="str">
            <v>P-77</v>
          </cell>
          <cell r="G1064">
            <v>245550</v>
          </cell>
        </row>
        <row r="1065">
          <cell r="A1065">
            <v>245551</v>
          </cell>
          <cell r="B1065" t="str">
            <v>繊維壁</v>
          </cell>
          <cell r="C1065" t="str">
            <v>ラスボード共</v>
          </cell>
          <cell r="D1065" t="str">
            <v>㎡</v>
          </cell>
          <cell r="E1065">
            <v>7570</v>
          </cell>
          <cell r="F1065" t="str">
            <v>P-77</v>
          </cell>
          <cell r="G1065">
            <v>245551</v>
          </cell>
        </row>
        <row r="1066">
          <cell r="A1066">
            <v>245553</v>
          </cell>
          <cell r="B1066" t="str">
            <v>繊維壁</v>
          </cell>
          <cell r="C1066" t="str">
            <v>木舞下地・中塗共・(片面)</v>
          </cell>
          <cell r="D1066" t="str">
            <v>㎡</v>
          </cell>
          <cell r="E1066">
            <v>12700</v>
          </cell>
          <cell r="F1066" t="str">
            <v>P-77</v>
          </cell>
          <cell r="G1066">
            <v>245553</v>
          </cell>
        </row>
        <row r="1067">
          <cell r="A1067">
            <v>245554</v>
          </cell>
          <cell r="B1067" t="str">
            <v>繊維壁</v>
          </cell>
          <cell r="C1067" t="str">
            <v>木舞下地・中塗共・(両面)</v>
          </cell>
          <cell r="D1067" t="str">
            <v>㎡</v>
          </cell>
          <cell r="E1067">
            <v>8970</v>
          </cell>
          <cell r="F1067" t="str">
            <v>P-77</v>
          </cell>
          <cell r="G1067">
            <v>245554</v>
          </cell>
        </row>
        <row r="1068">
          <cell r="A1068">
            <v>245561</v>
          </cell>
          <cell r="B1068" t="str">
            <v>土蔵荒壁塗</v>
          </cell>
          <cell r="C1068" t="str">
            <v>厚18～21ｃｍ</v>
          </cell>
          <cell r="D1068" t="str">
            <v>㎡</v>
          </cell>
          <cell r="E1068">
            <v>16800</v>
          </cell>
          <cell r="F1068" t="str">
            <v>P-77</v>
          </cell>
          <cell r="G1068">
            <v>245561</v>
          </cell>
        </row>
        <row r="1069">
          <cell r="A1069">
            <v>245562</v>
          </cell>
          <cell r="B1069" t="str">
            <v>土蔵荒壁塗</v>
          </cell>
          <cell r="C1069" t="str">
            <v>厚22～24ｃｍ</v>
          </cell>
          <cell r="D1069" t="str">
            <v>㎡</v>
          </cell>
          <cell r="E1069">
            <v>19200</v>
          </cell>
          <cell r="F1069" t="str">
            <v>P-77</v>
          </cell>
          <cell r="G1069">
            <v>245562</v>
          </cell>
        </row>
        <row r="1070">
          <cell r="A1070">
            <v>245563</v>
          </cell>
          <cell r="B1070" t="str">
            <v>土蔵荒壁塗</v>
          </cell>
          <cell r="C1070" t="str">
            <v>厚25～27ｃｍ</v>
          </cell>
          <cell r="D1070" t="str">
            <v>㎡</v>
          </cell>
          <cell r="E1070">
            <v>21200</v>
          </cell>
          <cell r="F1070" t="str">
            <v>P-77</v>
          </cell>
          <cell r="G1070">
            <v>245563</v>
          </cell>
        </row>
        <row r="1071">
          <cell r="A1071">
            <v>245564</v>
          </cell>
          <cell r="B1071" t="str">
            <v>土蔵荒壁塗</v>
          </cell>
          <cell r="C1071" t="str">
            <v>厚28～30ｃｍ</v>
          </cell>
          <cell r="D1071" t="str">
            <v>㎡</v>
          </cell>
          <cell r="E1071">
            <v>23200</v>
          </cell>
          <cell r="F1071" t="str">
            <v>P-77</v>
          </cell>
          <cell r="G1071">
            <v>245564</v>
          </cell>
        </row>
        <row r="1072">
          <cell r="A1072">
            <v>245566</v>
          </cell>
          <cell r="B1072" t="str">
            <v>土蔵壁・しっくい仕上</v>
          </cell>
          <cell r="C1072" t="str">
            <v>荒壁厚18～21ｃｍ共</v>
          </cell>
          <cell r="D1072" t="str">
            <v>㎡</v>
          </cell>
          <cell r="E1072">
            <v>21400</v>
          </cell>
          <cell r="F1072" t="str">
            <v>P-77</v>
          </cell>
          <cell r="G1072">
            <v>245566</v>
          </cell>
        </row>
        <row r="1073">
          <cell r="A1073">
            <v>245567</v>
          </cell>
          <cell r="B1073" t="str">
            <v>土蔵壁・しっくい仕上</v>
          </cell>
          <cell r="C1073" t="str">
            <v>荒壁厚22～24ｃｍ共</v>
          </cell>
          <cell r="D1073" t="str">
            <v>㎡</v>
          </cell>
          <cell r="E1073">
            <v>23800</v>
          </cell>
          <cell r="F1073" t="str">
            <v>P-77</v>
          </cell>
          <cell r="G1073">
            <v>245567</v>
          </cell>
        </row>
        <row r="1074">
          <cell r="A1074">
            <v>245568</v>
          </cell>
          <cell r="B1074" t="str">
            <v>土蔵壁・しっくい仕上</v>
          </cell>
          <cell r="C1074" t="str">
            <v>荒壁厚25～27ｃｍ共</v>
          </cell>
          <cell r="D1074" t="str">
            <v>㎡</v>
          </cell>
          <cell r="E1074">
            <v>25800</v>
          </cell>
          <cell r="F1074" t="str">
            <v>P-77</v>
          </cell>
          <cell r="G1074">
            <v>245568</v>
          </cell>
        </row>
        <row r="1075">
          <cell r="A1075">
            <v>245569</v>
          </cell>
          <cell r="B1075" t="str">
            <v>土蔵壁・しっくい仕上</v>
          </cell>
          <cell r="C1075" t="str">
            <v>荒壁厚28～30ｃｍ共</v>
          </cell>
          <cell r="D1075" t="str">
            <v>㎡</v>
          </cell>
          <cell r="E1075">
            <v>27800</v>
          </cell>
          <cell r="F1075" t="str">
            <v>P-77</v>
          </cell>
          <cell r="G1075">
            <v>245569</v>
          </cell>
        </row>
        <row r="1076">
          <cell r="A1076">
            <v>245571</v>
          </cell>
          <cell r="B1076" t="str">
            <v>土蔵壁・押縁下見板張</v>
          </cell>
          <cell r="C1076" t="str">
            <v>杉・厚15・木造胴縁組・荒壁厚18～21ｃｍ共</v>
          </cell>
          <cell r="D1076" t="str">
            <v>㎡</v>
          </cell>
          <cell r="E1076">
            <v>23200</v>
          </cell>
          <cell r="F1076" t="str">
            <v>P-77</v>
          </cell>
          <cell r="G1076">
            <v>245571</v>
          </cell>
        </row>
        <row r="1077">
          <cell r="A1077">
            <v>245572</v>
          </cell>
          <cell r="B1077" t="str">
            <v>土蔵壁・押縁下見板張</v>
          </cell>
          <cell r="C1077" t="str">
            <v>杉・厚15・木造胴縁組・荒壁厚22～24ｃｍ共</v>
          </cell>
          <cell r="D1077" t="str">
            <v>㎡</v>
          </cell>
          <cell r="E1077">
            <v>25600</v>
          </cell>
          <cell r="F1077" t="str">
            <v>P-77</v>
          </cell>
          <cell r="G1077">
            <v>245572</v>
          </cell>
        </row>
        <row r="1078">
          <cell r="A1078">
            <v>245573</v>
          </cell>
          <cell r="B1078" t="str">
            <v>土蔵壁・押縁下見板張</v>
          </cell>
          <cell r="C1078" t="str">
            <v>杉・厚15・木造胴縁組・荒壁厚25～27ｃｍ共</v>
          </cell>
          <cell r="D1078" t="str">
            <v>㎡</v>
          </cell>
          <cell r="E1078">
            <v>27600</v>
          </cell>
          <cell r="F1078" t="str">
            <v>P-77</v>
          </cell>
          <cell r="G1078">
            <v>245573</v>
          </cell>
        </row>
        <row r="1079">
          <cell r="A1079">
            <v>245574</v>
          </cell>
          <cell r="B1079" t="str">
            <v>土蔵壁・押縁下見板張</v>
          </cell>
          <cell r="C1079" t="str">
            <v>杉・厚15・木造胴縁組・荒壁厚28～30ｃｍ共</v>
          </cell>
          <cell r="D1079" t="str">
            <v>㎡</v>
          </cell>
          <cell r="E1079">
            <v>29600</v>
          </cell>
          <cell r="F1079" t="str">
            <v>P-77</v>
          </cell>
          <cell r="G1079">
            <v>245574</v>
          </cell>
        </row>
        <row r="1080">
          <cell r="A1080">
            <v>245576</v>
          </cell>
          <cell r="B1080" t="str">
            <v>土蔵壁・羽目板張</v>
          </cell>
          <cell r="C1080" t="str">
            <v>杉・厚15・木造胴縁組・荒壁厚18～21ｃｍ共</v>
          </cell>
          <cell r="D1080" t="str">
            <v>㎡</v>
          </cell>
          <cell r="E1080">
            <v>23200</v>
          </cell>
          <cell r="F1080" t="str">
            <v>P-77</v>
          </cell>
          <cell r="G1080">
            <v>245576</v>
          </cell>
        </row>
        <row r="1081">
          <cell r="A1081">
            <v>245577</v>
          </cell>
          <cell r="B1081" t="str">
            <v>土蔵壁・羽目板張</v>
          </cell>
          <cell r="C1081" t="str">
            <v>杉・厚15・木造胴縁組・荒壁厚22～24ｃｍ共</v>
          </cell>
          <cell r="D1081" t="str">
            <v>㎡</v>
          </cell>
          <cell r="E1081">
            <v>25600</v>
          </cell>
          <cell r="F1081" t="str">
            <v>P-78</v>
          </cell>
          <cell r="G1081">
            <v>245577</v>
          </cell>
        </row>
        <row r="1082">
          <cell r="A1082">
            <v>245578</v>
          </cell>
          <cell r="B1082" t="str">
            <v>土蔵壁・羽目板張</v>
          </cell>
          <cell r="C1082" t="str">
            <v>杉・厚15・木造胴縁組・荒壁厚25～27ｃｍ共</v>
          </cell>
          <cell r="D1082" t="str">
            <v>㎡</v>
          </cell>
          <cell r="E1082">
            <v>27600</v>
          </cell>
          <cell r="F1082" t="str">
            <v>P-78</v>
          </cell>
          <cell r="G1082">
            <v>245578</v>
          </cell>
        </row>
        <row r="1083">
          <cell r="A1083">
            <v>245579</v>
          </cell>
          <cell r="B1083" t="str">
            <v>土蔵壁・羽目板張</v>
          </cell>
          <cell r="C1083" t="str">
            <v>杉・厚15・木造胴縁組・荒壁厚28～30ｃｍ共</v>
          </cell>
          <cell r="D1083" t="str">
            <v>㎡</v>
          </cell>
          <cell r="E1083">
            <v>29600</v>
          </cell>
          <cell r="F1083" t="str">
            <v>P-78</v>
          </cell>
          <cell r="G1083">
            <v>245579</v>
          </cell>
        </row>
        <row r="1084">
          <cell r="A1084">
            <v>245581</v>
          </cell>
          <cell r="B1084" t="str">
            <v>土蔵内壁・板張</v>
          </cell>
          <cell r="C1084" t="str">
            <v>桧･厚15･木造胴縁組・荒壁塗別途</v>
          </cell>
          <cell r="D1084" t="str">
            <v>㎡</v>
          </cell>
          <cell r="E1084">
            <v>7010</v>
          </cell>
          <cell r="F1084" t="str">
            <v>P-78</v>
          </cell>
          <cell r="G1084">
            <v>245581</v>
          </cell>
        </row>
        <row r="1085">
          <cell r="A1085">
            <v>245583</v>
          </cell>
          <cell r="B1085" t="str">
            <v>土蔵内壁・板張</v>
          </cell>
          <cell r="C1085" t="str">
            <v>桧･厚15･木造胴縁組・裏砂込め･荒壁塗別途</v>
          </cell>
          <cell r="D1085" t="str">
            <v>㎡</v>
          </cell>
          <cell r="E1085">
            <v>7300</v>
          </cell>
          <cell r="F1085" t="str">
            <v>P-78</v>
          </cell>
          <cell r="G1085">
            <v>245583</v>
          </cell>
        </row>
        <row r="1086">
          <cell r="A1086">
            <v>245585</v>
          </cell>
          <cell r="B1086" t="str">
            <v>土蔵外壁なまこ壁</v>
          </cell>
          <cell r="C1086" t="str">
            <v>瓦張･荒壁塗別途</v>
          </cell>
          <cell r="D1086" t="str">
            <v>㎡</v>
          </cell>
          <cell r="E1086">
            <v>9000</v>
          </cell>
          <cell r="F1086" t="str">
            <v>P-78</v>
          </cell>
          <cell r="G1086">
            <v>245585</v>
          </cell>
        </row>
        <row r="1087">
          <cell r="A1087">
            <v>245587</v>
          </cell>
          <cell r="B1087" t="str">
            <v>土蔵外壁・化粧鉢巻</v>
          </cell>
          <cell r="C1087" t="str">
            <v>瓦張･荒壁塗別途</v>
          </cell>
          <cell r="D1087" t="str">
            <v>ｍ</v>
          </cell>
          <cell r="E1087">
            <v>13900</v>
          </cell>
          <cell r="F1087" t="str">
            <v>P-78</v>
          </cell>
          <cell r="G1087">
            <v>245587</v>
          </cell>
        </row>
        <row r="1088">
          <cell r="A1088">
            <v>245601</v>
          </cell>
          <cell r="B1088" t="str">
            <v>天井・モルタル塗はけ引き</v>
          </cell>
          <cell r="C1088" t="str">
            <v>厚12mm</v>
          </cell>
          <cell r="D1088" t="str">
            <v>㎡</v>
          </cell>
          <cell r="E1088">
            <v>4010</v>
          </cell>
          <cell r="F1088" t="str">
            <v>P-78</v>
          </cell>
          <cell r="G1088">
            <v>245601</v>
          </cell>
        </row>
        <row r="1089">
          <cell r="A1089">
            <v>245603</v>
          </cell>
          <cell r="B1089" t="str">
            <v>天井・モルタル塗はけ引き</v>
          </cell>
          <cell r="C1089" t="str">
            <v>厚12mm･メタルラス共</v>
          </cell>
          <cell r="D1089" t="str">
            <v>㎡</v>
          </cell>
          <cell r="E1089">
            <v>6870</v>
          </cell>
          <cell r="F1089" t="str">
            <v>P-78</v>
          </cell>
          <cell r="G1089">
            <v>245603</v>
          </cell>
        </row>
        <row r="1090">
          <cell r="A1090">
            <v>245605</v>
          </cell>
          <cell r="B1090" t="str">
            <v>天井・モルタル塗はけ引き</v>
          </cell>
          <cell r="C1090" t="str">
            <v>厚12mm･リブラス共</v>
          </cell>
          <cell r="D1090" t="str">
            <v>㎡</v>
          </cell>
          <cell r="E1090">
            <v>6980</v>
          </cell>
          <cell r="F1090" t="str">
            <v>P-78</v>
          </cell>
          <cell r="G1090">
            <v>245605</v>
          </cell>
        </row>
        <row r="1091">
          <cell r="A1091">
            <v>245611</v>
          </cell>
          <cell r="B1091" t="str">
            <v>天井・パーライトモルタル</v>
          </cell>
          <cell r="C1091" t="str">
            <v>はけ引・厚15mm</v>
          </cell>
          <cell r="D1091" t="str">
            <v>㎡</v>
          </cell>
          <cell r="E1091">
            <v>4220</v>
          </cell>
          <cell r="F1091" t="str">
            <v>P-78</v>
          </cell>
          <cell r="G1091">
            <v>245611</v>
          </cell>
        </row>
        <row r="1092">
          <cell r="A1092">
            <v>245613</v>
          </cell>
          <cell r="B1092" t="str">
            <v>天井・パーライトモルタル</v>
          </cell>
          <cell r="C1092" t="str">
            <v>はけ引・厚15mm・メタルラス共</v>
          </cell>
          <cell r="D1092" t="str">
            <v>㎡</v>
          </cell>
          <cell r="E1092">
            <v>7080</v>
          </cell>
          <cell r="F1092" t="str">
            <v>P-78</v>
          </cell>
          <cell r="G1092">
            <v>245613</v>
          </cell>
        </row>
        <row r="1093">
          <cell r="A1093">
            <v>245615</v>
          </cell>
          <cell r="B1093" t="str">
            <v>天井・パーライトモルタル</v>
          </cell>
          <cell r="C1093" t="str">
            <v>はけ引・厚15mm・リブラス共</v>
          </cell>
          <cell r="D1093" t="str">
            <v>㎡</v>
          </cell>
          <cell r="E1093">
            <v>7190</v>
          </cell>
          <cell r="F1093" t="str">
            <v>P-78</v>
          </cell>
          <cell r="G1093">
            <v>245615</v>
          </cell>
        </row>
        <row r="1094">
          <cell r="A1094">
            <v>245621</v>
          </cell>
          <cell r="B1094" t="str">
            <v>天井・ひる石モルタル塗</v>
          </cell>
          <cell r="C1094" t="str">
            <v>厚15mm</v>
          </cell>
          <cell r="D1094" t="str">
            <v>㎡</v>
          </cell>
          <cell r="E1094">
            <v>4230</v>
          </cell>
          <cell r="F1094" t="str">
            <v>P-78</v>
          </cell>
          <cell r="G1094">
            <v>245621</v>
          </cell>
        </row>
        <row r="1095">
          <cell r="A1095">
            <v>245623</v>
          </cell>
          <cell r="B1095" t="str">
            <v>天井・ひる石モルタル塗</v>
          </cell>
          <cell r="C1095" t="str">
            <v>厚15mm･メタルラス共</v>
          </cell>
          <cell r="D1095" t="str">
            <v>㎡</v>
          </cell>
          <cell r="E1095">
            <v>7090</v>
          </cell>
          <cell r="F1095" t="str">
            <v>P-78</v>
          </cell>
          <cell r="G1095">
            <v>245623</v>
          </cell>
        </row>
        <row r="1096">
          <cell r="A1096">
            <v>245625</v>
          </cell>
          <cell r="B1096" t="str">
            <v>天井・ひる石モルタル塗</v>
          </cell>
          <cell r="C1096" t="str">
            <v>厚15mm･リブラス共</v>
          </cell>
          <cell r="D1096" t="str">
            <v>㎡</v>
          </cell>
          <cell r="E1096">
            <v>7200</v>
          </cell>
          <cell r="F1096" t="str">
            <v>P-78</v>
          </cell>
          <cell r="G1096">
            <v>245625</v>
          </cell>
        </row>
        <row r="1097">
          <cell r="A1097">
            <v>245631</v>
          </cell>
          <cell r="B1097" t="str">
            <v>天井・混合プラスター塗</v>
          </cell>
          <cell r="C1097" t="str">
            <v>厚15mm</v>
          </cell>
          <cell r="D1097" t="str">
            <v>㎡</v>
          </cell>
          <cell r="E1097">
            <v>6020</v>
          </cell>
          <cell r="F1097" t="str">
            <v>P-78</v>
          </cell>
          <cell r="G1097">
            <v>245631</v>
          </cell>
        </row>
        <row r="1098">
          <cell r="A1098">
            <v>245633</v>
          </cell>
          <cell r="B1098" t="str">
            <v>天井・混合プラスター塗</v>
          </cell>
          <cell r="C1098" t="str">
            <v>厚15mm･メタルラス共</v>
          </cell>
          <cell r="D1098" t="str">
            <v>㎡</v>
          </cell>
          <cell r="E1098">
            <v>8880</v>
          </cell>
          <cell r="F1098" t="str">
            <v>P-78</v>
          </cell>
          <cell r="G1098">
            <v>245633</v>
          </cell>
        </row>
        <row r="1099">
          <cell r="A1099">
            <v>245635</v>
          </cell>
          <cell r="B1099" t="str">
            <v>天井・混合プラスター塗</v>
          </cell>
          <cell r="C1099" t="str">
            <v>厚15mm･リブラス共</v>
          </cell>
          <cell r="D1099" t="str">
            <v>㎡</v>
          </cell>
          <cell r="E1099">
            <v>8990</v>
          </cell>
          <cell r="F1099" t="str">
            <v>P-78</v>
          </cell>
          <cell r="G1099">
            <v>245635</v>
          </cell>
        </row>
        <row r="1100">
          <cell r="A1100">
            <v>245641</v>
          </cell>
          <cell r="B1100" t="str">
            <v>天井・石こうプラスター塗</v>
          </cell>
          <cell r="C1100" t="str">
            <v>厚15mm</v>
          </cell>
          <cell r="D1100" t="str">
            <v>㎡</v>
          </cell>
          <cell r="E1100">
            <v>4840</v>
          </cell>
          <cell r="F1100" t="str">
            <v>P-78</v>
          </cell>
          <cell r="G1100">
            <v>245641</v>
          </cell>
        </row>
        <row r="1101">
          <cell r="A1101">
            <v>245643</v>
          </cell>
          <cell r="B1101" t="str">
            <v>天井・石こうプラスター塗</v>
          </cell>
          <cell r="C1101" t="str">
            <v>厚15mm･メタルラス共</v>
          </cell>
          <cell r="D1101" t="str">
            <v>㎡</v>
          </cell>
          <cell r="E1101">
            <v>7700</v>
          </cell>
          <cell r="F1101" t="str">
            <v>P-78</v>
          </cell>
          <cell r="G1101">
            <v>245643</v>
          </cell>
        </row>
        <row r="1102">
          <cell r="A1102">
            <v>245645</v>
          </cell>
          <cell r="B1102" t="str">
            <v>天井・石こうプラスター塗</v>
          </cell>
          <cell r="C1102" t="str">
            <v>厚15mm･リブラス共</v>
          </cell>
          <cell r="D1102" t="str">
            <v>㎡</v>
          </cell>
          <cell r="E1102">
            <v>7810</v>
          </cell>
          <cell r="F1102" t="str">
            <v>P-78</v>
          </cell>
          <cell r="G1102">
            <v>245645</v>
          </cell>
        </row>
        <row r="1103">
          <cell r="A1103">
            <v>245651</v>
          </cell>
          <cell r="B1103" t="str">
            <v>天井・パーライトプラスタ</v>
          </cell>
          <cell r="C1103" t="str">
            <v>厚15mm</v>
          </cell>
          <cell r="D1103" t="str">
            <v>㎡</v>
          </cell>
          <cell r="E1103">
            <v>4950</v>
          </cell>
          <cell r="F1103" t="str">
            <v>P-78</v>
          </cell>
          <cell r="G1103">
            <v>245651</v>
          </cell>
        </row>
        <row r="1104">
          <cell r="A1104">
            <v>245653</v>
          </cell>
          <cell r="B1104" t="str">
            <v>天井・パーライトプラスタ</v>
          </cell>
          <cell r="C1104" t="str">
            <v>厚15mm･メタルラス共</v>
          </cell>
          <cell r="D1104" t="str">
            <v>㎡</v>
          </cell>
          <cell r="E1104">
            <v>7810</v>
          </cell>
          <cell r="F1104" t="str">
            <v>P-78</v>
          </cell>
          <cell r="G1104">
            <v>245653</v>
          </cell>
        </row>
        <row r="1105">
          <cell r="A1105">
            <v>245655</v>
          </cell>
          <cell r="B1105" t="str">
            <v>天井・パーライトプラスタ</v>
          </cell>
          <cell r="C1105" t="str">
            <v>厚15mm･リブラス共</v>
          </cell>
          <cell r="D1105" t="str">
            <v>㎡</v>
          </cell>
          <cell r="E1105">
            <v>7920</v>
          </cell>
          <cell r="F1105" t="str">
            <v>P-78</v>
          </cell>
          <cell r="G1105">
            <v>245655</v>
          </cell>
        </row>
        <row r="1106">
          <cell r="A1106">
            <v>245661</v>
          </cell>
          <cell r="B1106" t="str">
            <v>天井・リシンかき落し</v>
          </cell>
          <cell r="C1106" t="str">
            <v>厚20mm</v>
          </cell>
          <cell r="D1106" t="str">
            <v>㎡</v>
          </cell>
          <cell r="E1106">
            <v>6620</v>
          </cell>
          <cell r="F1106" t="str">
            <v>P-78</v>
          </cell>
          <cell r="G1106">
            <v>245661</v>
          </cell>
        </row>
        <row r="1107">
          <cell r="A1107">
            <v>245663</v>
          </cell>
          <cell r="B1107" t="str">
            <v>天井・リシンかき落し</v>
          </cell>
          <cell r="C1107" t="str">
            <v>厚20mm･メタルラス共</v>
          </cell>
          <cell r="D1107" t="str">
            <v>㎡</v>
          </cell>
          <cell r="E1107">
            <v>9480</v>
          </cell>
          <cell r="F1107" t="str">
            <v>P-78</v>
          </cell>
          <cell r="G1107">
            <v>245663</v>
          </cell>
        </row>
        <row r="1108">
          <cell r="A1108">
            <v>245665</v>
          </cell>
          <cell r="B1108" t="str">
            <v>天井・リシンかき落し</v>
          </cell>
          <cell r="C1108" t="str">
            <v>厚20mm･リブラス共</v>
          </cell>
          <cell r="D1108" t="str">
            <v>㎡</v>
          </cell>
          <cell r="E1108">
            <v>9590</v>
          </cell>
          <cell r="F1108" t="str">
            <v>P-78</v>
          </cell>
          <cell r="G1108">
            <v>245665</v>
          </cell>
        </row>
        <row r="1109">
          <cell r="A1109">
            <v>245671</v>
          </cell>
          <cell r="B1109" t="str">
            <v>天井・繊維壁塗</v>
          </cell>
          <cell r="C1109" t="str">
            <v>ラスボード共</v>
          </cell>
          <cell r="D1109" t="str">
            <v>㎡</v>
          </cell>
          <cell r="E1109">
            <v>10300</v>
          </cell>
          <cell r="F1109" t="str">
            <v>P-78</v>
          </cell>
          <cell r="G1109">
            <v>245671</v>
          </cell>
        </row>
        <row r="1110">
          <cell r="A1110">
            <v>245701</v>
          </cell>
          <cell r="B1110" t="str">
            <v>外部柱・モルタルはけ引き</v>
          </cell>
          <cell r="C1110" t="str">
            <v>厚25mm・(こて押さえ)</v>
          </cell>
          <cell r="D1110" t="str">
            <v>㎡</v>
          </cell>
          <cell r="E1110">
            <v>3840</v>
          </cell>
          <cell r="F1110" t="str">
            <v>P-78</v>
          </cell>
          <cell r="G1110">
            <v>245701</v>
          </cell>
        </row>
        <row r="1111">
          <cell r="A1111">
            <v>245705</v>
          </cell>
          <cell r="B1111" t="str">
            <v>内部柱・モルタルはけ引き</v>
          </cell>
          <cell r="C1111" t="str">
            <v>厚20mm・(こて押さえ)</v>
          </cell>
          <cell r="D1111" t="str">
            <v>㎡</v>
          </cell>
          <cell r="E1111">
            <v>3450</v>
          </cell>
          <cell r="F1111" t="str">
            <v>P-78</v>
          </cell>
          <cell r="G1111">
            <v>245705</v>
          </cell>
        </row>
        <row r="1112">
          <cell r="A1112">
            <v>245711</v>
          </cell>
          <cell r="B1112" t="str">
            <v>柱型・混合プラスター塗</v>
          </cell>
          <cell r="C1112" t="str">
            <v>厚20mm</v>
          </cell>
          <cell r="D1112" t="str">
            <v>㎡</v>
          </cell>
          <cell r="E1112">
            <v>5290</v>
          </cell>
          <cell r="F1112" t="str">
            <v>P-78</v>
          </cell>
          <cell r="G1112">
            <v>245711</v>
          </cell>
        </row>
        <row r="1113">
          <cell r="A1113">
            <v>245715</v>
          </cell>
          <cell r="B1113" t="str">
            <v>柱型・ドロマイドプラスタ</v>
          </cell>
          <cell r="C1113" t="str">
            <v>厚20mm</v>
          </cell>
          <cell r="D1113" t="str">
            <v>㎡</v>
          </cell>
          <cell r="E1113">
            <v>4150</v>
          </cell>
          <cell r="F1113" t="str">
            <v>P-78</v>
          </cell>
          <cell r="G1113">
            <v>245715</v>
          </cell>
        </row>
        <row r="1114">
          <cell r="A1114">
            <v>245721</v>
          </cell>
          <cell r="B1114" t="str">
            <v>梁型・モルタル塗</v>
          </cell>
          <cell r="C1114" t="str">
            <v>厚12mm</v>
          </cell>
          <cell r="D1114" t="str">
            <v>㎡</v>
          </cell>
          <cell r="E1114">
            <v>4280</v>
          </cell>
          <cell r="F1114" t="str">
            <v>P-78</v>
          </cell>
          <cell r="G1114">
            <v>245721</v>
          </cell>
        </row>
        <row r="1115">
          <cell r="A1115">
            <v>245723</v>
          </cell>
          <cell r="B1115" t="str">
            <v>梁型・混合プラスター塗</v>
          </cell>
          <cell r="C1115" t="str">
            <v>厚18mm</v>
          </cell>
          <cell r="D1115" t="str">
            <v>㎡</v>
          </cell>
          <cell r="E1115">
            <v>5440</v>
          </cell>
          <cell r="F1115" t="str">
            <v>P-78</v>
          </cell>
          <cell r="G1115">
            <v>245723</v>
          </cell>
        </row>
        <row r="1116">
          <cell r="A1116">
            <v>245725</v>
          </cell>
          <cell r="B1116" t="str">
            <v>梁型・ドロマイドプラスタ</v>
          </cell>
          <cell r="C1116" t="str">
            <v>厚18mm</v>
          </cell>
          <cell r="D1116" t="str">
            <v>㎡</v>
          </cell>
          <cell r="E1116">
            <v>4950</v>
          </cell>
          <cell r="F1116" t="str">
            <v>P-78</v>
          </cell>
          <cell r="G1116">
            <v>245725</v>
          </cell>
        </row>
        <row r="1117">
          <cell r="A1117">
            <v>245731</v>
          </cell>
          <cell r="B1117" t="str">
            <v>笠木・モルタル塗</v>
          </cell>
          <cell r="C1117" t="str">
            <v>糸幅200mm未満</v>
          </cell>
          <cell r="D1117" t="str">
            <v>ｍ</v>
          </cell>
          <cell r="E1117">
            <v>1920</v>
          </cell>
          <cell r="F1117" t="str">
            <v>P-78</v>
          </cell>
          <cell r="G1117">
            <v>245731</v>
          </cell>
        </row>
        <row r="1118">
          <cell r="A1118">
            <v>245732</v>
          </cell>
          <cell r="B1118" t="str">
            <v>笠木・モルタル塗</v>
          </cell>
          <cell r="C1118" t="str">
            <v>糸幅200～300mm</v>
          </cell>
          <cell r="D1118" t="str">
            <v>ｍ</v>
          </cell>
          <cell r="E1118">
            <v>3070</v>
          </cell>
          <cell r="F1118" t="str">
            <v>P-78</v>
          </cell>
          <cell r="G1118">
            <v>245732</v>
          </cell>
        </row>
        <row r="1119">
          <cell r="A1119">
            <v>245733</v>
          </cell>
          <cell r="B1119" t="str">
            <v>笠木・モルタル塗</v>
          </cell>
          <cell r="C1119" t="str">
            <v>糸幅300～400mm</v>
          </cell>
          <cell r="D1119" t="str">
            <v>ｍ</v>
          </cell>
          <cell r="E1119">
            <v>3310</v>
          </cell>
          <cell r="F1119" t="str">
            <v>P-78</v>
          </cell>
          <cell r="G1119">
            <v>245733</v>
          </cell>
        </row>
        <row r="1120">
          <cell r="A1120">
            <v>245735</v>
          </cell>
          <cell r="B1120" t="str">
            <v>笠木・人造石研出</v>
          </cell>
          <cell r="C1120" t="str">
            <v>糸幅200～300mm</v>
          </cell>
          <cell r="D1120" t="str">
            <v>ｍ</v>
          </cell>
          <cell r="E1120">
            <v>7730</v>
          </cell>
          <cell r="F1120" t="str">
            <v>P-78</v>
          </cell>
          <cell r="G1120">
            <v>245735</v>
          </cell>
        </row>
        <row r="1121">
          <cell r="A1121">
            <v>245736</v>
          </cell>
          <cell r="B1121" t="str">
            <v>笠木・テラゾー</v>
          </cell>
          <cell r="C1121" t="str">
            <v>糸幅200～300mm</v>
          </cell>
          <cell r="D1121" t="str">
            <v>ｍ</v>
          </cell>
          <cell r="E1121">
            <v>11200</v>
          </cell>
          <cell r="F1121" t="str">
            <v>P-78</v>
          </cell>
          <cell r="G1121">
            <v>245736</v>
          </cell>
        </row>
        <row r="1122">
          <cell r="A1122">
            <v>245737</v>
          </cell>
          <cell r="B1122" t="str">
            <v>笠木・人造石洗出</v>
          </cell>
          <cell r="C1122" t="str">
            <v>糸幅200～300mm・厚20mm</v>
          </cell>
          <cell r="D1122" t="str">
            <v>ｍ</v>
          </cell>
          <cell r="E1122">
            <v>6760</v>
          </cell>
          <cell r="F1122" t="str">
            <v>P-78</v>
          </cell>
          <cell r="G1122">
            <v>245737</v>
          </cell>
        </row>
        <row r="1123">
          <cell r="A1123">
            <v>245741</v>
          </cell>
          <cell r="B1123" t="str">
            <v>幅木・モルタル塗</v>
          </cell>
          <cell r="C1123" t="str">
            <v>H=100mm</v>
          </cell>
          <cell r="D1123" t="str">
            <v>ｍ</v>
          </cell>
          <cell r="E1123">
            <v>1300</v>
          </cell>
          <cell r="F1123" t="str">
            <v>P-78</v>
          </cell>
          <cell r="G1123">
            <v>245741</v>
          </cell>
        </row>
        <row r="1124">
          <cell r="A1124">
            <v>245742</v>
          </cell>
          <cell r="B1124" t="str">
            <v>幅木・モルタル塗</v>
          </cell>
          <cell r="C1124" t="str">
            <v>H=150mm</v>
          </cell>
          <cell r="D1124" t="str">
            <v>ｍ</v>
          </cell>
          <cell r="E1124">
            <v>1490</v>
          </cell>
          <cell r="F1124" t="str">
            <v>P-78</v>
          </cell>
          <cell r="G1124">
            <v>245742</v>
          </cell>
        </row>
        <row r="1125">
          <cell r="A1125">
            <v>245743</v>
          </cell>
          <cell r="B1125" t="str">
            <v>幅木・モルタル塗</v>
          </cell>
          <cell r="C1125" t="str">
            <v>H=200mm</v>
          </cell>
          <cell r="D1125" t="str">
            <v>ｍ</v>
          </cell>
          <cell r="E1125">
            <v>1680</v>
          </cell>
          <cell r="F1125" t="str">
            <v>P-78</v>
          </cell>
          <cell r="G1125">
            <v>245743</v>
          </cell>
        </row>
        <row r="1126">
          <cell r="A1126">
            <v>245744</v>
          </cell>
          <cell r="B1126" t="str">
            <v>幅木・モルタル塗</v>
          </cell>
          <cell r="C1126" t="str">
            <v>H=300mm</v>
          </cell>
          <cell r="D1126" t="str">
            <v>ｍ</v>
          </cell>
          <cell r="E1126">
            <v>1760</v>
          </cell>
          <cell r="F1126" t="str">
            <v>P-78</v>
          </cell>
          <cell r="G1126">
            <v>245744</v>
          </cell>
        </row>
        <row r="1127">
          <cell r="A1127">
            <v>245747</v>
          </cell>
          <cell r="B1127" t="str">
            <v>幅木・人造石研出</v>
          </cell>
          <cell r="C1127" t="str">
            <v>H=100mm</v>
          </cell>
          <cell r="D1127" t="str">
            <v>ｍ</v>
          </cell>
          <cell r="E1127">
            <v>3890</v>
          </cell>
          <cell r="F1127" t="str">
            <v>P-78</v>
          </cell>
          <cell r="G1127">
            <v>245747</v>
          </cell>
        </row>
        <row r="1128">
          <cell r="A1128">
            <v>245751</v>
          </cell>
          <cell r="B1128" t="str">
            <v>窓台・モルタル塗</v>
          </cell>
          <cell r="C1128" t="str">
            <v>糸幅150mm</v>
          </cell>
          <cell r="D1128" t="str">
            <v>ｍ</v>
          </cell>
          <cell r="E1128">
            <v>1910</v>
          </cell>
          <cell r="F1128" t="str">
            <v>P-78</v>
          </cell>
          <cell r="G1128">
            <v>245751</v>
          </cell>
        </row>
        <row r="1129">
          <cell r="A1129">
            <v>245755</v>
          </cell>
          <cell r="B1129" t="str">
            <v>窓台・人造石研出</v>
          </cell>
          <cell r="C1129" t="str">
            <v>糸幅150mm・厚20mm</v>
          </cell>
          <cell r="D1129" t="str">
            <v>ｍ</v>
          </cell>
          <cell r="E1129">
            <v>3180</v>
          </cell>
          <cell r="F1129" t="str">
            <v>P-79</v>
          </cell>
          <cell r="G1129">
            <v>245755</v>
          </cell>
        </row>
        <row r="1130">
          <cell r="A1130">
            <v>245761</v>
          </cell>
          <cell r="B1130" t="str">
            <v>側溝モルタル金ごて仕上</v>
          </cell>
          <cell r="C1130" t="str">
            <v>側溝巾150mm・防水モルタル</v>
          </cell>
          <cell r="D1130" t="str">
            <v>ｍ</v>
          </cell>
          <cell r="E1130">
            <v>1020</v>
          </cell>
          <cell r="F1130" t="str">
            <v>P-79</v>
          </cell>
          <cell r="G1130">
            <v>245761</v>
          </cell>
        </row>
        <row r="1131">
          <cell r="A1131">
            <v>245763</v>
          </cell>
          <cell r="B1131" t="str">
            <v>側溝モルタル金ごて仕上</v>
          </cell>
          <cell r="C1131" t="str">
            <v>側溝巾200mm・防水モルタル</v>
          </cell>
          <cell r="D1131" t="str">
            <v>ｍ</v>
          </cell>
          <cell r="E1131">
            <v>1140</v>
          </cell>
          <cell r="F1131" t="str">
            <v>P-79</v>
          </cell>
          <cell r="G1131">
            <v>245763</v>
          </cell>
        </row>
        <row r="1132">
          <cell r="A1132">
            <v>245767</v>
          </cell>
          <cell r="B1132" t="str">
            <v>側溝モルタル金ごて仕上</v>
          </cell>
          <cell r="C1132" t="str">
            <v>側溝巾300mm・防水モルタル</v>
          </cell>
          <cell r="D1132" t="str">
            <v>ｍ</v>
          </cell>
          <cell r="E1132">
            <v>1590</v>
          </cell>
          <cell r="F1132" t="str">
            <v>P-79</v>
          </cell>
          <cell r="G1132">
            <v>245767</v>
          </cell>
        </row>
        <row r="1133">
          <cell r="A1133">
            <v>245801</v>
          </cell>
          <cell r="B1133" t="str">
            <v>内外装・厚付け塗材仕上</v>
          </cell>
          <cell r="C1133" t="str">
            <v>吹付け・セメントスタッコ</v>
          </cell>
          <cell r="D1133" t="str">
            <v>㎡</v>
          </cell>
          <cell r="E1133">
            <v>1810</v>
          </cell>
          <cell r="F1133" t="str">
            <v>P-79</v>
          </cell>
          <cell r="G1133">
            <v>245801</v>
          </cell>
        </row>
        <row r="1134">
          <cell r="A1134">
            <v>245805</v>
          </cell>
          <cell r="B1134" t="str">
            <v>内外装・厚付け塗材仕上</v>
          </cell>
          <cell r="C1134" t="str">
            <v>吹付け・シリカスタッコ</v>
          </cell>
          <cell r="D1134" t="str">
            <v>㎡</v>
          </cell>
          <cell r="E1134">
            <v>2200</v>
          </cell>
          <cell r="F1134" t="str">
            <v>P-79</v>
          </cell>
          <cell r="G1134">
            <v>245805</v>
          </cell>
        </row>
        <row r="1135">
          <cell r="A1135">
            <v>245815</v>
          </cell>
          <cell r="B1135" t="str">
            <v>内外装・厚付け塗材仕上</v>
          </cell>
          <cell r="C1135" t="str">
            <v>吹付樹脂スタッコ・アクリルスタッコ</v>
          </cell>
          <cell r="D1135" t="str">
            <v>㎡</v>
          </cell>
          <cell r="E1135">
            <v>2490</v>
          </cell>
          <cell r="F1135" t="str">
            <v>P-79</v>
          </cell>
          <cell r="G1135">
            <v>245815</v>
          </cell>
        </row>
        <row r="1136">
          <cell r="A1136">
            <v>245821</v>
          </cell>
          <cell r="B1136" t="str">
            <v>内外装・薄付仕上塗材仕上</v>
          </cell>
          <cell r="C1136" t="str">
            <v>セメントリシン</v>
          </cell>
          <cell r="D1136" t="str">
            <v>㎡</v>
          </cell>
          <cell r="E1136">
            <v>1000</v>
          </cell>
          <cell r="F1136" t="str">
            <v>P-79</v>
          </cell>
          <cell r="G1136">
            <v>245821</v>
          </cell>
        </row>
        <row r="1137">
          <cell r="A1137">
            <v>245825</v>
          </cell>
          <cell r="B1137" t="str">
            <v>内外装・薄付仕上塗材仕上</v>
          </cell>
          <cell r="C1137" t="str">
            <v>じゅらく</v>
          </cell>
          <cell r="D1137" t="str">
            <v>㎡</v>
          </cell>
          <cell r="E1137">
            <v>1200</v>
          </cell>
          <cell r="F1137" t="str">
            <v>P-79</v>
          </cell>
          <cell r="G1137">
            <v>245825</v>
          </cell>
        </row>
        <row r="1138">
          <cell r="A1138">
            <v>245831</v>
          </cell>
          <cell r="B1138" t="str">
            <v>内外装・薄付仕上塗材仕上</v>
          </cell>
          <cell r="C1138" t="str">
            <v>着色骨材砂壁状</v>
          </cell>
          <cell r="D1138" t="str">
            <v>㎡</v>
          </cell>
          <cell r="E1138">
            <v>880</v>
          </cell>
          <cell r="F1138" t="str">
            <v>P-79</v>
          </cell>
          <cell r="G1138">
            <v>245831</v>
          </cell>
        </row>
        <row r="1139">
          <cell r="A1139">
            <v>245835</v>
          </cell>
          <cell r="B1139" t="str">
            <v>内外装・薄付仕上塗材仕上</v>
          </cell>
          <cell r="C1139" t="str">
            <v>シリカリシン</v>
          </cell>
          <cell r="D1139" t="str">
            <v>㎡</v>
          </cell>
          <cell r="E1139">
            <v>1140</v>
          </cell>
          <cell r="F1139" t="str">
            <v>P-79</v>
          </cell>
          <cell r="G1139">
            <v>245835</v>
          </cell>
        </row>
        <row r="1140">
          <cell r="A1140">
            <v>245841</v>
          </cell>
          <cell r="B1140" t="str">
            <v>内外装・複層仕上塗材仕上</v>
          </cell>
          <cell r="C1140" t="str">
            <v>複層塗材・セメント吹付タイル</v>
          </cell>
          <cell r="D1140" t="str">
            <v>㎡</v>
          </cell>
          <cell r="E1140">
            <v>1670</v>
          </cell>
          <cell r="F1140" t="str">
            <v>P-79</v>
          </cell>
          <cell r="G1140">
            <v>245841</v>
          </cell>
        </row>
        <row r="1141">
          <cell r="A1141">
            <v>245845</v>
          </cell>
          <cell r="B1141" t="str">
            <v>内外装・複層仕上塗材仕上</v>
          </cell>
          <cell r="C1141" t="str">
            <v>複層塗材・ポリマーセメントタイル</v>
          </cell>
          <cell r="D1141" t="str">
            <v>㎡</v>
          </cell>
          <cell r="E1141">
            <v>2510</v>
          </cell>
          <cell r="F1141" t="str">
            <v>P-79</v>
          </cell>
          <cell r="G1141">
            <v>245845</v>
          </cell>
        </row>
        <row r="1142">
          <cell r="A1142">
            <v>245851</v>
          </cell>
          <cell r="B1142" t="str">
            <v>内外装・複層仕上塗材仕上</v>
          </cell>
          <cell r="C1142" t="str">
            <v>複層塗材・アクリルタイル</v>
          </cell>
          <cell r="D1142" t="str">
            <v>㎡</v>
          </cell>
          <cell r="E1142">
            <v>1480</v>
          </cell>
          <cell r="F1142" t="str">
            <v>P-79</v>
          </cell>
          <cell r="G1142">
            <v>245851</v>
          </cell>
        </row>
        <row r="1143">
          <cell r="A1143">
            <v>245855</v>
          </cell>
          <cell r="B1143" t="str">
            <v>内外装・複層仕上塗材仕上</v>
          </cell>
          <cell r="C1143" t="str">
            <v>複層塗材・エポキシタイルRE</v>
          </cell>
          <cell r="D1143" t="str">
            <v>㎡</v>
          </cell>
          <cell r="E1143">
            <v>1910</v>
          </cell>
          <cell r="F1143" t="str">
            <v>P-79</v>
          </cell>
          <cell r="G1143">
            <v>245855</v>
          </cell>
        </row>
        <row r="1144">
          <cell r="A1144">
            <v>245861</v>
          </cell>
          <cell r="B1144" t="str">
            <v>内外装・複層仕上塗材仕上</v>
          </cell>
          <cell r="C1144" t="str">
            <v>複層塗材・エポキシタイル</v>
          </cell>
          <cell r="D1144" t="str">
            <v>㎡</v>
          </cell>
          <cell r="E1144">
            <v>2780</v>
          </cell>
          <cell r="F1144" t="str">
            <v>P-79</v>
          </cell>
          <cell r="G1144">
            <v>245861</v>
          </cell>
        </row>
        <row r="1145">
          <cell r="A1145">
            <v>245865</v>
          </cell>
          <cell r="B1145" t="str">
            <v>内外装・複層仕上塗材仕上</v>
          </cell>
          <cell r="C1145" t="str">
            <v>複層塗材・シリカタイル</v>
          </cell>
          <cell r="D1145" t="str">
            <v>㎡</v>
          </cell>
          <cell r="E1145">
            <v>1630</v>
          </cell>
          <cell r="F1145" t="str">
            <v>P-79</v>
          </cell>
          <cell r="G1145">
            <v>245865</v>
          </cell>
        </row>
        <row r="1146">
          <cell r="A1146">
            <v>245901</v>
          </cell>
          <cell r="B1146" t="str">
            <v>防水型複層塗材仕上</v>
          </cell>
          <cell r="C1146" t="str">
            <v>E-1(伸長形複層塗材)</v>
          </cell>
          <cell r="D1146" t="str">
            <v>㎡</v>
          </cell>
          <cell r="E1146">
            <v>2880</v>
          </cell>
          <cell r="F1146" t="str">
            <v>P-79</v>
          </cell>
          <cell r="G1146">
            <v>245901</v>
          </cell>
        </row>
        <row r="1147">
          <cell r="A1147">
            <v>245911</v>
          </cell>
          <cell r="B1147" t="str">
            <v>防水型複層塗材仕上</v>
          </cell>
          <cell r="C1147" t="str">
            <v>E-2(伸長形複層塗材)</v>
          </cell>
          <cell r="D1147" t="str">
            <v>㎡</v>
          </cell>
          <cell r="E1147">
            <v>2590</v>
          </cell>
          <cell r="F1147" t="str">
            <v>P-79</v>
          </cell>
          <cell r="G1147">
            <v>245911</v>
          </cell>
        </row>
        <row r="1148">
          <cell r="A1148">
            <v>245921</v>
          </cell>
          <cell r="B1148" t="str">
            <v>建具廻りモルタル詰</v>
          </cell>
          <cell r="C1148" t="str">
            <v>外部･防水剤入り</v>
          </cell>
          <cell r="D1148" t="str">
            <v>ｍ</v>
          </cell>
          <cell r="E1148">
            <v>1170</v>
          </cell>
          <cell r="F1148" t="str">
            <v>P-79</v>
          </cell>
          <cell r="G1148">
            <v>245921</v>
          </cell>
        </row>
        <row r="1149">
          <cell r="A1149">
            <v>245925</v>
          </cell>
          <cell r="B1149" t="str">
            <v>建具廻りモルタル詰</v>
          </cell>
          <cell r="C1149" t="str">
            <v>内部</v>
          </cell>
          <cell r="D1149" t="str">
            <v>ｍ</v>
          </cell>
          <cell r="E1149">
            <v>1000</v>
          </cell>
          <cell r="F1149" t="str">
            <v>P-79</v>
          </cell>
          <cell r="G1149">
            <v>245925</v>
          </cell>
        </row>
        <row r="1150">
          <cell r="A1150">
            <v>246001</v>
          </cell>
          <cell r="B1150" t="str">
            <v>木造ころばし床組</v>
          </cell>
          <cell r="C1150" t="str">
            <v>荒床下地・H16cm・大引@90cm・根太@36cm</v>
          </cell>
          <cell r="D1150" t="str">
            <v>㎡</v>
          </cell>
          <cell r="E1150">
            <v>3210</v>
          </cell>
          <cell r="F1150" t="str">
            <v>P-80</v>
          </cell>
          <cell r="G1150">
            <v>246001</v>
          </cell>
        </row>
        <row r="1151">
          <cell r="A1151">
            <v>246005</v>
          </cell>
          <cell r="B1151" t="str">
            <v>木造ころばし床組</v>
          </cell>
          <cell r="C1151" t="str">
            <v>板張下地・H15cm・大引@90cm・根太@36cm</v>
          </cell>
          <cell r="D1151" t="str">
            <v>㎡</v>
          </cell>
          <cell r="E1151">
            <v>3260</v>
          </cell>
          <cell r="F1151" t="str">
            <v>P-80</v>
          </cell>
          <cell r="G1151">
            <v>246005</v>
          </cell>
        </row>
        <row r="1152">
          <cell r="A1152">
            <v>246006</v>
          </cell>
          <cell r="B1152" t="str">
            <v>木造ころばし床組</v>
          </cell>
          <cell r="C1152" t="str">
            <v>板張下地・H15cm・大引@90cm・根太@30cm</v>
          </cell>
          <cell r="D1152" t="str">
            <v>㎡</v>
          </cell>
          <cell r="E1152">
            <v>3690</v>
          </cell>
          <cell r="F1152" t="str">
            <v>P-80</v>
          </cell>
          <cell r="G1152">
            <v>246006</v>
          </cell>
        </row>
        <row r="1153">
          <cell r="A1153">
            <v>246011</v>
          </cell>
          <cell r="B1153" t="str">
            <v>木造束立て床組</v>
          </cell>
          <cell r="C1153" t="str">
            <v>荒床下地・H60cm・大引等@90cm・根太@36cm</v>
          </cell>
          <cell r="D1153" t="str">
            <v>㎡</v>
          </cell>
          <cell r="E1153">
            <v>5140</v>
          </cell>
          <cell r="F1153" t="str">
            <v>P-80</v>
          </cell>
          <cell r="G1153">
            <v>246011</v>
          </cell>
        </row>
        <row r="1154">
          <cell r="A1154">
            <v>246015</v>
          </cell>
          <cell r="B1154" t="str">
            <v>木造束立て床組</v>
          </cell>
          <cell r="C1154" t="str">
            <v>板張下地・H70cm・大引等@90cm・根太@30cm</v>
          </cell>
          <cell r="D1154" t="str">
            <v>㎡</v>
          </cell>
          <cell r="E1154">
            <v>7780</v>
          </cell>
          <cell r="F1154" t="str">
            <v>P-80</v>
          </cell>
          <cell r="G1154">
            <v>246015</v>
          </cell>
        </row>
        <row r="1155">
          <cell r="A1155">
            <v>246021</v>
          </cell>
          <cell r="B1155" t="str">
            <v>二階床組</v>
          </cell>
          <cell r="C1155" t="str">
            <v>大梁@270cm・小梁@135cm・根太@36cm</v>
          </cell>
          <cell r="D1155" t="str">
            <v>㎡</v>
          </cell>
          <cell r="E1155">
            <v>7180</v>
          </cell>
          <cell r="F1155" t="str">
            <v>P-80</v>
          </cell>
          <cell r="G1155">
            <v>246021</v>
          </cell>
        </row>
        <row r="1156">
          <cell r="A1156">
            <v>246031</v>
          </cell>
          <cell r="B1156" t="str">
            <v>木造軸組・(大壁)</v>
          </cell>
          <cell r="C1156" t="str">
            <v>㎡</v>
          </cell>
          <cell r="D1156" t="str">
            <v>㎡</v>
          </cell>
          <cell r="E1156">
            <v>4580</v>
          </cell>
          <cell r="F1156" t="str">
            <v>P-80</v>
          </cell>
          <cell r="G1156">
            <v>246031</v>
          </cell>
        </row>
        <row r="1157">
          <cell r="A1157">
            <v>246041</v>
          </cell>
          <cell r="B1157" t="str">
            <v>木造間仕切軸組</v>
          </cell>
          <cell r="C1157" t="str">
            <v>柱@180cm・門柱@45cm</v>
          </cell>
          <cell r="D1157" t="str">
            <v>㎡</v>
          </cell>
          <cell r="E1157">
            <v>3260</v>
          </cell>
          <cell r="F1157" t="str">
            <v>P-80</v>
          </cell>
          <cell r="G1157">
            <v>246041</v>
          </cell>
        </row>
        <row r="1158">
          <cell r="A1158">
            <v>246051</v>
          </cell>
          <cell r="B1158" t="str">
            <v>和式小屋組</v>
          </cell>
          <cell r="C1158" t="str">
            <v>小梁@180cm・もや@90cm垂木共・野地板を除く</v>
          </cell>
          <cell r="D1158" t="str">
            <v>㎡</v>
          </cell>
          <cell r="E1158">
            <v>8890</v>
          </cell>
          <cell r="F1158" t="str">
            <v>P-80</v>
          </cell>
          <cell r="G1158">
            <v>246051</v>
          </cell>
        </row>
        <row r="1159">
          <cell r="A1159">
            <v>246053</v>
          </cell>
          <cell r="B1159" t="str">
            <v>洋式小屋組</v>
          </cell>
          <cell r="C1159" t="str">
            <v>垂木共・野地板を除く</v>
          </cell>
          <cell r="D1159" t="str">
            <v>㎡</v>
          </cell>
          <cell r="E1159">
            <v>12500</v>
          </cell>
          <cell r="F1159" t="str">
            <v>P-80</v>
          </cell>
          <cell r="G1159">
            <v>246053</v>
          </cell>
        </row>
        <row r="1160">
          <cell r="A1160">
            <v>246057</v>
          </cell>
          <cell r="B1160" t="str">
            <v>片流れ小屋組</v>
          </cell>
          <cell r="C1160" t="str">
            <v>垂木共・野地板を除く</v>
          </cell>
          <cell r="D1160" t="str">
            <v>㎡</v>
          </cell>
          <cell r="E1160">
            <v>6060</v>
          </cell>
          <cell r="F1160" t="str">
            <v>P-80</v>
          </cell>
          <cell r="G1160">
            <v>246057</v>
          </cell>
        </row>
        <row r="1161">
          <cell r="A1161">
            <v>246061</v>
          </cell>
          <cell r="B1161" t="str">
            <v>垂木・母屋(木造)</v>
          </cell>
          <cell r="C1161" t="str">
            <v>鉄骨小屋組の野地板受・野地板を除く</v>
          </cell>
          <cell r="D1161" t="str">
            <v>㎡</v>
          </cell>
          <cell r="E1161">
            <v>860</v>
          </cell>
          <cell r="F1161" t="str">
            <v>P-80</v>
          </cell>
          <cell r="G1161">
            <v>246061</v>
          </cell>
        </row>
        <row r="1162">
          <cell r="A1162">
            <v>246065</v>
          </cell>
          <cell r="B1162" t="str">
            <v>野地板</v>
          </cell>
          <cell r="C1162" t="str">
            <v>杉板</v>
          </cell>
          <cell r="D1162" t="str">
            <v>㎡</v>
          </cell>
          <cell r="E1162">
            <v>1400</v>
          </cell>
          <cell r="F1162" t="str">
            <v>P-80</v>
          </cell>
          <cell r="G1162">
            <v>246065</v>
          </cell>
        </row>
        <row r="1163">
          <cell r="A1163">
            <v>246067</v>
          </cell>
          <cell r="B1163" t="str">
            <v>野地板</v>
          </cell>
          <cell r="C1163" t="str">
            <v>ラワン合板・厚12mm</v>
          </cell>
          <cell r="D1163" t="str">
            <v>㎡</v>
          </cell>
          <cell r="E1163">
            <v>1710</v>
          </cell>
          <cell r="F1163" t="str">
            <v>P-80</v>
          </cell>
          <cell r="G1163">
            <v>246067</v>
          </cell>
        </row>
        <row r="1164">
          <cell r="A1164">
            <v>246071</v>
          </cell>
          <cell r="B1164" t="str">
            <v>木造胴縁組</v>
          </cell>
          <cell r="C1164" t="str">
            <v>木造面・縦@90cm・横@45cm</v>
          </cell>
          <cell r="D1164" t="str">
            <v>㎡</v>
          </cell>
          <cell r="E1164">
            <v>1770</v>
          </cell>
          <cell r="F1164" t="str">
            <v>P-80</v>
          </cell>
          <cell r="G1164">
            <v>246071</v>
          </cell>
        </row>
        <row r="1165">
          <cell r="A1165">
            <v>246075</v>
          </cell>
          <cell r="B1165" t="str">
            <v>木造胴縁組</v>
          </cell>
          <cell r="C1165" t="str">
            <v>コンクリート面・縦・横・@45cm</v>
          </cell>
          <cell r="D1165" t="str">
            <v>㎡</v>
          </cell>
          <cell r="E1165">
            <v>3250</v>
          </cell>
          <cell r="F1165" t="str">
            <v>P-80</v>
          </cell>
          <cell r="G1165">
            <v>246075</v>
          </cell>
        </row>
        <row r="1166">
          <cell r="A1166">
            <v>246081</v>
          </cell>
          <cell r="B1166" t="str">
            <v>木造・天井下地組</v>
          </cell>
          <cell r="C1166" t="str">
            <v>H60cm・野縁受・野縁・吊木</v>
          </cell>
          <cell r="D1166" t="str">
            <v>㎡</v>
          </cell>
          <cell r="E1166">
            <v>3060</v>
          </cell>
          <cell r="F1166" t="str">
            <v>P-80</v>
          </cell>
          <cell r="G1166">
            <v>246081</v>
          </cell>
        </row>
        <row r="1167">
          <cell r="A1167">
            <v>246091</v>
          </cell>
          <cell r="B1167" t="str">
            <v>壁木摺張</v>
          </cell>
          <cell r="C1167" t="str">
            <v>㎡</v>
          </cell>
          <cell r="D1167" t="str">
            <v>㎡</v>
          </cell>
          <cell r="E1167">
            <v>2020</v>
          </cell>
          <cell r="F1167" t="str">
            <v>P-80</v>
          </cell>
          <cell r="G1167">
            <v>246091</v>
          </cell>
        </row>
        <row r="1168">
          <cell r="A1168">
            <v>246101</v>
          </cell>
          <cell r="B1168" t="str">
            <v>床・ラワン合板張</v>
          </cell>
          <cell r="C1168" t="str">
            <v>厚9mm・2類・床組別途</v>
          </cell>
          <cell r="D1168" t="str">
            <v>㎡</v>
          </cell>
          <cell r="E1168">
            <v>2220</v>
          </cell>
          <cell r="F1168" t="str">
            <v>P-80</v>
          </cell>
          <cell r="G1168">
            <v>246101</v>
          </cell>
        </row>
        <row r="1169">
          <cell r="A1169">
            <v>246105</v>
          </cell>
          <cell r="B1169" t="str">
            <v>床・ラワン合板張</v>
          </cell>
          <cell r="C1169" t="str">
            <v>厚9mm・2類・木造ころばし床組共</v>
          </cell>
          <cell r="D1169" t="str">
            <v>㎡</v>
          </cell>
          <cell r="E1169">
            <v>5910</v>
          </cell>
          <cell r="F1169" t="str">
            <v>P-80</v>
          </cell>
          <cell r="G1169">
            <v>246105</v>
          </cell>
        </row>
        <row r="1170">
          <cell r="A1170">
            <v>246107</v>
          </cell>
          <cell r="B1170" t="str">
            <v>床・ラワン合板張</v>
          </cell>
          <cell r="C1170" t="str">
            <v>厚9mm・2類・木造束立て床組共</v>
          </cell>
          <cell r="D1170" t="str">
            <v>㎡</v>
          </cell>
          <cell r="E1170">
            <v>10000</v>
          </cell>
          <cell r="F1170" t="str">
            <v>P-80</v>
          </cell>
          <cell r="G1170">
            <v>246107</v>
          </cell>
        </row>
        <row r="1171">
          <cell r="A1171">
            <v>246111</v>
          </cell>
          <cell r="B1171" t="str">
            <v>床・ラワン合板張</v>
          </cell>
          <cell r="C1171" t="str">
            <v>厚12mm・2類・床組別途</v>
          </cell>
          <cell r="D1171" t="str">
            <v>㎡</v>
          </cell>
          <cell r="E1171">
            <v>2470</v>
          </cell>
          <cell r="F1171" t="str">
            <v>P-80</v>
          </cell>
          <cell r="G1171">
            <v>246111</v>
          </cell>
        </row>
        <row r="1172">
          <cell r="A1172">
            <v>246115</v>
          </cell>
          <cell r="B1172" t="str">
            <v>床・ラワン合板張</v>
          </cell>
          <cell r="C1172" t="str">
            <v>厚12mm・2類・木造ころばし床組共</v>
          </cell>
          <cell r="D1172" t="str">
            <v>㎡</v>
          </cell>
          <cell r="E1172">
            <v>6160</v>
          </cell>
          <cell r="F1172" t="str">
            <v>P-80</v>
          </cell>
          <cell r="G1172">
            <v>246115</v>
          </cell>
        </row>
        <row r="1173">
          <cell r="A1173">
            <v>246117</v>
          </cell>
          <cell r="B1173" t="str">
            <v>床・ラワン合板張</v>
          </cell>
          <cell r="C1173" t="str">
            <v>厚12mm・2類・木造束立て床組共</v>
          </cell>
          <cell r="D1173" t="str">
            <v>㎡</v>
          </cell>
          <cell r="E1173">
            <v>10200</v>
          </cell>
          <cell r="F1173" t="str">
            <v>P-80</v>
          </cell>
          <cell r="G1173">
            <v>246117</v>
          </cell>
        </row>
        <row r="1174">
          <cell r="A1174">
            <v>246118</v>
          </cell>
          <cell r="B1174" t="str">
            <v>床・ラワン合板張</v>
          </cell>
          <cell r="C1174" t="str">
            <v>厚15mm・2類・床組別途</v>
          </cell>
          <cell r="D1174" t="str">
            <v>㎡</v>
          </cell>
          <cell r="E1174">
            <v>2820</v>
          </cell>
          <cell r="F1174" t="str">
            <v>P-80</v>
          </cell>
          <cell r="G1174">
            <v>246118</v>
          </cell>
        </row>
        <row r="1175">
          <cell r="A1175">
            <v>246119</v>
          </cell>
          <cell r="B1175" t="str">
            <v>床・ラワン合板張</v>
          </cell>
          <cell r="C1175" t="str">
            <v>厚15mm・2類・木造ころばし床組共</v>
          </cell>
          <cell r="D1175" t="str">
            <v>㎡</v>
          </cell>
          <cell r="E1175">
            <v>6510</v>
          </cell>
          <cell r="F1175" t="str">
            <v>P-80</v>
          </cell>
          <cell r="G1175">
            <v>246119</v>
          </cell>
        </row>
        <row r="1176">
          <cell r="A1176">
            <v>246120</v>
          </cell>
          <cell r="B1176" t="str">
            <v>床・ラワン合板張</v>
          </cell>
          <cell r="C1176" t="str">
            <v>厚15mm・2類・木造束立て床組共</v>
          </cell>
          <cell r="D1176" t="str">
            <v>㎡</v>
          </cell>
          <cell r="E1176">
            <v>10600</v>
          </cell>
          <cell r="F1176" t="str">
            <v>P-80</v>
          </cell>
          <cell r="G1176">
            <v>246120</v>
          </cell>
        </row>
        <row r="1177">
          <cell r="A1177">
            <v>246121</v>
          </cell>
          <cell r="B1177" t="str">
            <v>床・ラワン合板張</v>
          </cell>
          <cell r="C1177" t="str">
            <v>厚9・12mm合張・2類・床組別途</v>
          </cell>
          <cell r="D1177" t="str">
            <v>㎡</v>
          </cell>
          <cell r="E1177">
            <v>3820</v>
          </cell>
          <cell r="F1177" t="str">
            <v>P-80</v>
          </cell>
          <cell r="G1177">
            <v>246121</v>
          </cell>
        </row>
        <row r="1178">
          <cell r="A1178">
            <v>246125</v>
          </cell>
          <cell r="B1178" t="str">
            <v>床・ラワン合板張</v>
          </cell>
          <cell r="C1178" t="str">
            <v>厚9・12mm合張・2類・木造ころばし床組共</v>
          </cell>
          <cell r="D1178" t="str">
            <v>㎡</v>
          </cell>
          <cell r="E1178">
            <v>7510</v>
          </cell>
          <cell r="F1178" t="str">
            <v>P-80</v>
          </cell>
          <cell r="G1178">
            <v>246125</v>
          </cell>
        </row>
        <row r="1179">
          <cell r="A1179">
            <v>246127</v>
          </cell>
          <cell r="B1179" t="str">
            <v>床・ラワン合板張</v>
          </cell>
          <cell r="C1179" t="str">
            <v>厚9・12mm合張・木造束立て床組共</v>
          </cell>
          <cell r="D1179" t="str">
            <v>㎡</v>
          </cell>
          <cell r="E1179">
            <v>11600</v>
          </cell>
          <cell r="F1179" t="str">
            <v>P-80</v>
          </cell>
          <cell r="G1179">
            <v>246127</v>
          </cell>
        </row>
        <row r="1180">
          <cell r="A1180">
            <v>246131</v>
          </cell>
          <cell r="B1180" t="str">
            <v>床・ラワン合板張</v>
          </cell>
          <cell r="C1180" t="str">
            <v>厚5.5mm・1類・床組別途</v>
          </cell>
          <cell r="D1180" t="str">
            <v>㎡</v>
          </cell>
          <cell r="E1180">
            <v>1860</v>
          </cell>
          <cell r="F1180" t="str">
            <v>P-80</v>
          </cell>
          <cell r="G1180">
            <v>246131</v>
          </cell>
        </row>
        <row r="1181">
          <cell r="A1181">
            <v>246135</v>
          </cell>
          <cell r="B1181" t="str">
            <v>床・ラワン合板張</v>
          </cell>
          <cell r="C1181" t="str">
            <v>厚5.5mm・1類・木造ころばし床組共</v>
          </cell>
          <cell r="D1181" t="str">
            <v>㎡</v>
          </cell>
          <cell r="E1181">
            <v>5550</v>
          </cell>
          <cell r="F1181" t="str">
            <v>P-80</v>
          </cell>
          <cell r="G1181">
            <v>246135</v>
          </cell>
        </row>
        <row r="1182">
          <cell r="A1182">
            <v>246137</v>
          </cell>
          <cell r="B1182" t="str">
            <v>床・ラワン合板張</v>
          </cell>
          <cell r="C1182" t="str">
            <v>厚5.5mm・1類・木造束立て床組共</v>
          </cell>
          <cell r="D1182" t="str">
            <v>㎡</v>
          </cell>
          <cell r="E1182">
            <v>9640</v>
          </cell>
          <cell r="F1182" t="str">
            <v>P-80</v>
          </cell>
          <cell r="G1182">
            <v>246137</v>
          </cell>
        </row>
        <row r="1183">
          <cell r="A1183">
            <v>246141</v>
          </cell>
          <cell r="B1183" t="str">
            <v>床・ラワン合板張</v>
          </cell>
          <cell r="C1183" t="str">
            <v>厚9mm・1類・床組別途</v>
          </cell>
          <cell r="D1183" t="str">
            <v>㎡</v>
          </cell>
          <cell r="E1183">
            <v>2280</v>
          </cell>
          <cell r="F1183" t="str">
            <v>P-80</v>
          </cell>
          <cell r="G1183">
            <v>246141</v>
          </cell>
        </row>
        <row r="1184">
          <cell r="A1184">
            <v>246145</v>
          </cell>
          <cell r="B1184" t="str">
            <v>床・ラワン合板張</v>
          </cell>
          <cell r="C1184" t="str">
            <v>厚9mm・1類・木造ころばし床組共</v>
          </cell>
          <cell r="D1184" t="str">
            <v>㎡</v>
          </cell>
          <cell r="E1184">
            <v>5970</v>
          </cell>
          <cell r="F1184" t="str">
            <v>P-80</v>
          </cell>
          <cell r="G1184">
            <v>246145</v>
          </cell>
        </row>
        <row r="1185">
          <cell r="A1185">
            <v>246147</v>
          </cell>
          <cell r="B1185" t="str">
            <v>床・ラワン合板張</v>
          </cell>
          <cell r="C1185" t="str">
            <v>厚9mm・1類・木造束立て床組共</v>
          </cell>
          <cell r="D1185" t="str">
            <v>㎡</v>
          </cell>
          <cell r="E1185">
            <v>10000</v>
          </cell>
          <cell r="F1185" t="str">
            <v>P-80</v>
          </cell>
          <cell r="G1185">
            <v>246147</v>
          </cell>
        </row>
        <row r="1186">
          <cell r="A1186">
            <v>246151</v>
          </cell>
          <cell r="B1186" t="str">
            <v>床・ラワン合板張</v>
          </cell>
          <cell r="C1186" t="str">
            <v>厚15mm・1類・床組別途</v>
          </cell>
          <cell r="D1186" t="str">
            <v>㎡</v>
          </cell>
          <cell r="E1186">
            <v>2920</v>
          </cell>
          <cell r="F1186" t="str">
            <v>P-80</v>
          </cell>
          <cell r="G1186">
            <v>246151</v>
          </cell>
        </row>
        <row r="1187">
          <cell r="A1187">
            <v>246152</v>
          </cell>
          <cell r="B1187" t="str">
            <v>床・ラワン合板張</v>
          </cell>
          <cell r="C1187" t="str">
            <v>厚15mm・1類・木造ころばし床組共</v>
          </cell>
          <cell r="D1187" t="str">
            <v>㎡</v>
          </cell>
          <cell r="E1187">
            <v>6610</v>
          </cell>
          <cell r="F1187" t="str">
            <v>P-80</v>
          </cell>
          <cell r="G1187">
            <v>246152</v>
          </cell>
        </row>
        <row r="1188">
          <cell r="A1188">
            <v>246153</v>
          </cell>
          <cell r="B1188" t="str">
            <v>床・ラワン合板張</v>
          </cell>
          <cell r="C1188" t="str">
            <v>厚15mm・1類・木造束立て床組共</v>
          </cell>
          <cell r="D1188" t="str">
            <v>㎡</v>
          </cell>
          <cell r="E1188">
            <v>10700</v>
          </cell>
          <cell r="F1188" t="str">
            <v>P-80</v>
          </cell>
          <cell r="G1188">
            <v>246153</v>
          </cell>
        </row>
        <row r="1189">
          <cell r="A1189">
            <v>246161</v>
          </cell>
          <cell r="B1189" t="str">
            <v>床・しな合板張</v>
          </cell>
          <cell r="C1189" t="str">
            <v>厚5.5mm・(押入床)・床組別途</v>
          </cell>
          <cell r="D1189" t="str">
            <v>㎡</v>
          </cell>
          <cell r="E1189">
            <v>2260</v>
          </cell>
          <cell r="F1189" t="str">
            <v>P-80</v>
          </cell>
          <cell r="G1189">
            <v>246161</v>
          </cell>
        </row>
        <row r="1190">
          <cell r="A1190">
            <v>246165</v>
          </cell>
          <cell r="B1190" t="str">
            <v>床・しな合板張</v>
          </cell>
          <cell r="C1190" t="str">
            <v>厚5.5mm・(押入床)・木造ころばし床組共</v>
          </cell>
          <cell r="D1190" t="str">
            <v>㎡</v>
          </cell>
          <cell r="E1190">
            <v>5950</v>
          </cell>
          <cell r="F1190" t="str">
            <v>P-80</v>
          </cell>
          <cell r="G1190">
            <v>246165</v>
          </cell>
        </row>
        <row r="1191">
          <cell r="A1191">
            <v>246167</v>
          </cell>
          <cell r="B1191" t="str">
            <v>床・しな合板張</v>
          </cell>
          <cell r="C1191" t="str">
            <v>厚5.5mm・(押入床)・木造束立て床組</v>
          </cell>
          <cell r="D1191" t="str">
            <v>㎡</v>
          </cell>
          <cell r="E1191">
            <v>10000</v>
          </cell>
          <cell r="F1191" t="str">
            <v>P-80</v>
          </cell>
          <cell r="G1191">
            <v>246167</v>
          </cell>
        </row>
        <row r="1192">
          <cell r="A1192">
            <v>246171</v>
          </cell>
          <cell r="B1192" t="str">
            <v>床・板張</v>
          </cell>
          <cell r="C1192" t="str">
            <v>杉・厚12mm・(荒床板)・床組別途</v>
          </cell>
          <cell r="D1192" t="str">
            <v>㎡</v>
          </cell>
          <cell r="E1192">
            <v>1550</v>
          </cell>
          <cell r="F1192" t="str">
            <v>P-80</v>
          </cell>
          <cell r="G1192">
            <v>246171</v>
          </cell>
        </row>
        <row r="1193">
          <cell r="A1193">
            <v>246175</v>
          </cell>
          <cell r="B1193" t="str">
            <v>床・板張</v>
          </cell>
          <cell r="C1193" t="str">
            <v>杉・厚12mm・(荒床板)・木造ころばし床組共</v>
          </cell>
          <cell r="D1193" t="str">
            <v>㎡</v>
          </cell>
          <cell r="E1193">
            <v>5240</v>
          </cell>
          <cell r="F1193" t="str">
            <v>P-80</v>
          </cell>
          <cell r="G1193">
            <v>246175</v>
          </cell>
        </row>
        <row r="1194">
          <cell r="A1194">
            <v>246177</v>
          </cell>
          <cell r="B1194" t="str">
            <v>床・板張</v>
          </cell>
          <cell r="C1194" t="str">
            <v>杉・厚12mm・(荒床板)・木造束立て床組</v>
          </cell>
          <cell r="D1194" t="str">
            <v>㎡</v>
          </cell>
          <cell r="E1194">
            <v>9330</v>
          </cell>
          <cell r="F1194" t="str">
            <v>P-80</v>
          </cell>
          <cell r="G1194">
            <v>246177</v>
          </cell>
        </row>
        <row r="1195">
          <cell r="A1195">
            <v>246181</v>
          </cell>
          <cell r="B1195" t="str">
            <v>床・板張</v>
          </cell>
          <cell r="C1195" t="str">
            <v>松・厚15mm・(荒床板)・床組別途</v>
          </cell>
          <cell r="D1195" t="str">
            <v>㎡</v>
          </cell>
          <cell r="E1195">
            <v>1680</v>
          </cell>
          <cell r="F1195" t="str">
            <v>P-80</v>
          </cell>
          <cell r="G1195">
            <v>246181</v>
          </cell>
        </row>
        <row r="1196">
          <cell r="A1196">
            <v>246185</v>
          </cell>
          <cell r="B1196" t="str">
            <v>床・板張</v>
          </cell>
          <cell r="C1196" t="str">
            <v>松・厚15mm・(荒床板)・木造ころばし床組共</v>
          </cell>
          <cell r="D1196" t="str">
            <v>㎡</v>
          </cell>
          <cell r="E1196">
            <v>5370</v>
          </cell>
          <cell r="F1196" t="str">
            <v>P-80</v>
          </cell>
          <cell r="G1196">
            <v>246185</v>
          </cell>
        </row>
        <row r="1197">
          <cell r="A1197">
            <v>246187</v>
          </cell>
          <cell r="B1197" t="str">
            <v>床・板張</v>
          </cell>
          <cell r="C1197" t="str">
            <v>松・厚15mm・(荒床板)・木造束立て床組</v>
          </cell>
          <cell r="D1197" t="str">
            <v>㎡</v>
          </cell>
          <cell r="E1197">
            <v>9460</v>
          </cell>
          <cell r="F1197" t="str">
            <v>P-80</v>
          </cell>
          <cell r="G1197">
            <v>246187</v>
          </cell>
        </row>
        <row r="1198">
          <cell r="A1198">
            <v>246191</v>
          </cell>
          <cell r="B1198" t="str">
            <v>床・板張</v>
          </cell>
          <cell r="C1198" t="str">
            <v>桧・厚15mm・(仕上げ板)・床組別途</v>
          </cell>
          <cell r="D1198" t="str">
            <v>㎡</v>
          </cell>
          <cell r="E1198">
            <v>4530</v>
          </cell>
          <cell r="F1198" t="str">
            <v>P-81</v>
          </cell>
          <cell r="G1198">
            <v>246191</v>
          </cell>
        </row>
        <row r="1199">
          <cell r="A1199">
            <v>246195</v>
          </cell>
          <cell r="B1199" t="str">
            <v>床・板張</v>
          </cell>
          <cell r="C1199" t="str">
            <v>桧・厚15mm・(仕上げ板)・木造ころばし床組共</v>
          </cell>
          <cell r="D1199" t="str">
            <v>㎡</v>
          </cell>
          <cell r="E1199">
            <v>8220</v>
          </cell>
          <cell r="F1199" t="str">
            <v>P-81</v>
          </cell>
          <cell r="G1199">
            <v>246195</v>
          </cell>
        </row>
        <row r="1200">
          <cell r="A1200">
            <v>246197</v>
          </cell>
          <cell r="B1200" t="str">
            <v>床・板張</v>
          </cell>
          <cell r="C1200" t="str">
            <v>桧・厚15mm・(仕上げ板)・木造束立て床組</v>
          </cell>
          <cell r="D1200" t="str">
            <v>㎡</v>
          </cell>
          <cell r="E1200">
            <v>12300</v>
          </cell>
          <cell r="F1200" t="str">
            <v>P-81</v>
          </cell>
          <cell r="G1200">
            <v>246197</v>
          </cell>
        </row>
        <row r="1201">
          <cell r="A1201">
            <v>246201</v>
          </cell>
          <cell r="B1201" t="str">
            <v>床・板張</v>
          </cell>
          <cell r="C1201" t="str">
            <v>杉・厚15mm・(仕上げ板)・床組別途</v>
          </cell>
          <cell r="D1201" t="str">
            <v>㎡</v>
          </cell>
          <cell r="E1201">
            <v>3930</v>
          </cell>
          <cell r="F1201" t="str">
            <v>P-81</v>
          </cell>
          <cell r="G1201">
            <v>246201</v>
          </cell>
        </row>
        <row r="1202">
          <cell r="A1202">
            <v>246205</v>
          </cell>
          <cell r="B1202" t="str">
            <v>床・板張</v>
          </cell>
          <cell r="C1202" t="str">
            <v>杉・厚15mm・(仕上げ板)・木造ころばし床組共</v>
          </cell>
          <cell r="D1202" t="str">
            <v>㎡</v>
          </cell>
          <cell r="E1202">
            <v>7620</v>
          </cell>
          <cell r="F1202" t="str">
            <v>P-81</v>
          </cell>
          <cell r="G1202">
            <v>246205</v>
          </cell>
        </row>
        <row r="1203">
          <cell r="A1203">
            <v>246207</v>
          </cell>
          <cell r="B1203" t="str">
            <v>床・板張</v>
          </cell>
          <cell r="C1203" t="str">
            <v>杉・厚15mm・(仕上げ板)・木造束立て床組</v>
          </cell>
          <cell r="D1203" t="str">
            <v>㎡</v>
          </cell>
          <cell r="E1203">
            <v>11700</v>
          </cell>
          <cell r="F1203" t="str">
            <v>P-81</v>
          </cell>
          <cell r="G1203">
            <v>246207</v>
          </cell>
        </row>
        <row r="1204">
          <cell r="A1204">
            <v>246221</v>
          </cell>
          <cell r="B1204" t="str">
            <v>床・縁甲板張</v>
          </cell>
          <cell r="C1204" t="str">
            <v>桧・無節・床組別途</v>
          </cell>
          <cell r="D1204" t="str">
            <v>㎡</v>
          </cell>
          <cell r="E1204">
            <v>23600</v>
          </cell>
          <cell r="F1204" t="str">
            <v>P-81</v>
          </cell>
          <cell r="G1204">
            <v>246221</v>
          </cell>
        </row>
        <row r="1205">
          <cell r="A1205">
            <v>246225</v>
          </cell>
          <cell r="B1205" t="str">
            <v>床・縁甲板張</v>
          </cell>
          <cell r="C1205" t="str">
            <v>桧・無節・木造ころばし床組共</v>
          </cell>
          <cell r="D1205" t="str">
            <v>㎡</v>
          </cell>
          <cell r="E1205">
            <v>27200</v>
          </cell>
          <cell r="F1205" t="str">
            <v>P-81</v>
          </cell>
          <cell r="G1205">
            <v>246225</v>
          </cell>
        </row>
        <row r="1206">
          <cell r="A1206">
            <v>246227</v>
          </cell>
          <cell r="B1206" t="str">
            <v>床・縁甲板張</v>
          </cell>
          <cell r="C1206" t="str">
            <v>桧・無節・木造束立て床組共</v>
          </cell>
          <cell r="D1206" t="str">
            <v>㎡</v>
          </cell>
          <cell r="E1206">
            <v>31300</v>
          </cell>
          <cell r="F1206" t="str">
            <v>P-81</v>
          </cell>
          <cell r="G1206">
            <v>246227</v>
          </cell>
        </row>
        <row r="1207">
          <cell r="A1207">
            <v>246231</v>
          </cell>
          <cell r="B1207" t="str">
            <v>床・縁甲板張</v>
          </cell>
          <cell r="C1207" t="str">
            <v>桧・上小節・床組別途</v>
          </cell>
          <cell r="D1207" t="str">
            <v>㎡</v>
          </cell>
          <cell r="E1207">
            <v>14600</v>
          </cell>
          <cell r="F1207" t="str">
            <v>P-81</v>
          </cell>
          <cell r="G1207">
            <v>246231</v>
          </cell>
        </row>
        <row r="1208">
          <cell r="A1208">
            <v>246235</v>
          </cell>
          <cell r="B1208" t="str">
            <v>床・縁甲板張</v>
          </cell>
          <cell r="C1208" t="str">
            <v>桧・上小節・木造ころばし床組共</v>
          </cell>
          <cell r="D1208" t="str">
            <v>㎡</v>
          </cell>
          <cell r="E1208">
            <v>18200</v>
          </cell>
          <cell r="F1208" t="str">
            <v>P-81</v>
          </cell>
          <cell r="G1208">
            <v>246235</v>
          </cell>
        </row>
        <row r="1209">
          <cell r="A1209">
            <v>246237</v>
          </cell>
          <cell r="B1209" t="str">
            <v>床・縁甲板張</v>
          </cell>
          <cell r="C1209" t="str">
            <v>桧・上小節・木造束立て床組共</v>
          </cell>
          <cell r="D1209" t="str">
            <v>㎡</v>
          </cell>
          <cell r="E1209">
            <v>22300</v>
          </cell>
          <cell r="F1209" t="str">
            <v>P-81</v>
          </cell>
          <cell r="G1209">
            <v>246237</v>
          </cell>
        </row>
        <row r="1210">
          <cell r="A1210">
            <v>246241</v>
          </cell>
          <cell r="B1210" t="str">
            <v>床・縁甲板張</v>
          </cell>
          <cell r="C1210" t="str">
            <v>桧・小節・床組別途</v>
          </cell>
          <cell r="D1210" t="str">
            <v>㎡</v>
          </cell>
          <cell r="E1210">
            <v>10500</v>
          </cell>
          <cell r="F1210" t="str">
            <v>P-81</v>
          </cell>
          <cell r="G1210">
            <v>246241</v>
          </cell>
        </row>
        <row r="1211">
          <cell r="A1211">
            <v>246245</v>
          </cell>
          <cell r="B1211" t="str">
            <v>床・縁甲板張</v>
          </cell>
          <cell r="C1211" t="str">
            <v>桧・小節・木造ころばし床組共</v>
          </cell>
          <cell r="D1211" t="str">
            <v>㎡</v>
          </cell>
          <cell r="E1211">
            <v>14100</v>
          </cell>
          <cell r="F1211" t="str">
            <v>P-81</v>
          </cell>
          <cell r="G1211">
            <v>246245</v>
          </cell>
        </row>
        <row r="1212">
          <cell r="A1212">
            <v>246247</v>
          </cell>
          <cell r="B1212" t="str">
            <v>床・縁甲板張</v>
          </cell>
          <cell r="C1212" t="str">
            <v>桧・小節・木造束立て床組共</v>
          </cell>
          <cell r="D1212" t="str">
            <v>㎡</v>
          </cell>
          <cell r="E1212">
            <v>18200</v>
          </cell>
          <cell r="F1212" t="str">
            <v>P-81</v>
          </cell>
          <cell r="G1212">
            <v>246247</v>
          </cell>
        </row>
        <row r="1213">
          <cell r="A1213">
            <v>246251</v>
          </cell>
          <cell r="B1213" t="str">
            <v>床・縁甲板張</v>
          </cell>
          <cell r="C1213" t="str">
            <v>桧・1等・床組別途</v>
          </cell>
          <cell r="D1213" t="str">
            <v>㎡</v>
          </cell>
          <cell r="E1213">
            <v>6750</v>
          </cell>
          <cell r="F1213" t="str">
            <v>P-81</v>
          </cell>
          <cell r="G1213">
            <v>246251</v>
          </cell>
        </row>
        <row r="1214">
          <cell r="A1214">
            <v>246255</v>
          </cell>
          <cell r="B1214" t="str">
            <v>床・縁甲板張</v>
          </cell>
          <cell r="C1214" t="str">
            <v>桧・1等・木造ころばし床組共</v>
          </cell>
          <cell r="D1214" t="str">
            <v>㎡</v>
          </cell>
          <cell r="E1214">
            <v>10400</v>
          </cell>
          <cell r="F1214" t="str">
            <v>P-81</v>
          </cell>
          <cell r="G1214">
            <v>246255</v>
          </cell>
        </row>
        <row r="1215">
          <cell r="A1215">
            <v>246257</v>
          </cell>
          <cell r="B1215" t="str">
            <v>床・縁甲板張</v>
          </cell>
          <cell r="C1215" t="str">
            <v>桧・1等・木造束立て床組共</v>
          </cell>
          <cell r="D1215" t="str">
            <v>㎡</v>
          </cell>
          <cell r="E1215">
            <v>14500</v>
          </cell>
          <cell r="F1215" t="str">
            <v>P-81</v>
          </cell>
          <cell r="G1215">
            <v>246257</v>
          </cell>
        </row>
        <row r="1216">
          <cell r="A1216">
            <v>246261</v>
          </cell>
          <cell r="B1216" t="str">
            <v>外壁・押縁下見板張</v>
          </cell>
          <cell r="C1216" t="str">
            <v>杉・厚15mm・胴縁組別途</v>
          </cell>
          <cell r="D1216" t="str">
            <v>㎡</v>
          </cell>
          <cell r="E1216">
            <v>3170</v>
          </cell>
          <cell r="F1216" t="str">
            <v>P-81</v>
          </cell>
          <cell r="G1216">
            <v>246261</v>
          </cell>
        </row>
        <row r="1217">
          <cell r="A1217">
            <v>246262</v>
          </cell>
          <cell r="B1217" t="str">
            <v>外壁・押縁下見板張</v>
          </cell>
          <cell r="C1217" t="str">
            <v>桧・厚15mm・胴縁組別途</v>
          </cell>
          <cell r="D1217" t="str">
            <v>㎡</v>
          </cell>
          <cell r="E1217">
            <v>3760</v>
          </cell>
          <cell r="F1217" t="str">
            <v>P-81</v>
          </cell>
          <cell r="G1217">
            <v>246262</v>
          </cell>
        </row>
        <row r="1218">
          <cell r="A1218">
            <v>246263</v>
          </cell>
          <cell r="B1218" t="str">
            <v>外壁・押縁下見板張</v>
          </cell>
          <cell r="C1218" t="str">
            <v>松・厚15mm・胴縁組別途</v>
          </cell>
          <cell r="D1218" t="str">
            <v>㎡</v>
          </cell>
          <cell r="E1218">
            <v>3120</v>
          </cell>
          <cell r="F1218" t="str">
            <v>P-81</v>
          </cell>
          <cell r="G1218">
            <v>246263</v>
          </cell>
        </row>
        <row r="1219">
          <cell r="A1219">
            <v>246271</v>
          </cell>
          <cell r="B1219" t="str">
            <v>外壁・羽目板張</v>
          </cell>
          <cell r="C1219" t="str">
            <v>杉・厚15mm・胴縁組別途</v>
          </cell>
          <cell r="D1219" t="str">
            <v>㎡</v>
          </cell>
          <cell r="E1219">
            <v>3170</v>
          </cell>
          <cell r="F1219" t="str">
            <v>P-81</v>
          </cell>
          <cell r="G1219">
            <v>246271</v>
          </cell>
        </row>
        <row r="1220">
          <cell r="A1220">
            <v>246275</v>
          </cell>
          <cell r="B1220" t="str">
            <v>外壁・羽目板張</v>
          </cell>
          <cell r="C1220" t="str">
            <v xml:space="preserve">杉・厚15mm・木造胴縁組共・コンクリート面 </v>
          </cell>
          <cell r="D1220" t="str">
            <v>㎡</v>
          </cell>
          <cell r="E1220">
            <v>6420</v>
          </cell>
          <cell r="F1220" t="str">
            <v>P-81</v>
          </cell>
          <cell r="G1220">
            <v>246275</v>
          </cell>
        </row>
        <row r="1221">
          <cell r="A1221">
            <v>246277</v>
          </cell>
          <cell r="B1221" t="str">
            <v>外壁・羽目板張</v>
          </cell>
          <cell r="C1221" t="str">
            <v>杉・厚15mm・木造胴縁組共・木造面</v>
          </cell>
          <cell r="D1221" t="str">
            <v>㎡</v>
          </cell>
          <cell r="E1221">
            <v>4940</v>
          </cell>
          <cell r="F1221" t="str">
            <v>P-81</v>
          </cell>
          <cell r="G1221">
            <v>246277</v>
          </cell>
        </row>
        <row r="1222">
          <cell r="A1222">
            <v>246281</v>
          </cell>
          <cell r="B1222" t="str">
            <v>外壁・羽目板張</v>
          </cell>
          <cell r="C1222" t="str">
            <v>桧・厚15mm・胴縁組別途</v>
          </cell>
          <cell r="D1222" t="str">
            <v>㎡</v>
          </cell>
          <cell r="E1222">
            <v>3760</v>
          </cell>
          <cell r="F1222" t="str">
            <v>P-81</v>
          </cell>
          <cell r="G1222">
            <v>246281</v>
          </cell>
        </row>
        <row r="1223">
          <cell r="A1223">
            <v>246285</v>
          </cell>
          <cell r="B1223" t="str">
            <v>外壁・羽目板張</v>
          </cell>
          <cell r="C1223" t="str">
            <v>桧・厚15mm・木造胴縁組共・コンクリート面</v>
          </cell>
          <cell r="D1223" t="str">
            <v>㎡</v>
          </cell>
          <cell r="E1223">
            <v>7010</v>
          </cell>
          <cell r="F1223" t="str">
            <v>P-81</v>
          </cell>
          <cell r="G1223">
            <v>246285</v>
          </cell>
        </row>
        <row r="1224">
          <cell r="A1224">
            <v>246287</v>
          </cell>
          <cell r="B1224" t="str">
            <v>外壁・羽目板張</v>
          </cell>
          <cell r="C1224" t="str">
            <v>桧・厚15mm・木造胴縁組共・木造面</v>
          </cell>
          <cell r="D1224" t="str">
            <v>㎡</v>
          </cell>
          <cell r="E1224">
            <v>5530</v>
          </cell>
          <cell r="F1224" t="str">
            <v>P-81</v>
          </cell>
          <cell r="G1224">
            <v>246287</v>
          </cell>
        </row>
        <row r="1225">
          <cell r="A1225">
            <v>246291</v>
          </cell>
          <cell r="B1225" t="str">
            <v>外壁・羽目板張</v>
          </cell>
          <cell r="C1225" t="str">
            <v>松・厚15mm・胴縁組別途</v>
          </cell>
          <cell r="D1225" t="str">
            <v>㎡</v>
          </cell>
          <cell r="E1225">
            <v>3120</v>
          </cell>
          <cell r="F1225" t="str">
            <v>P-81</v>
          </cell>
          <cell r="G1225">
            <v>246291</v>
          </cell>
        </row>
        <row r="1226">
          <cell r="A1226">
            <v>246295</v>
          </cell>
          <cell r="B1226" t="str">
            <v>外壁・羽目板張</v>
          </cell>
          <cell r="C1226" t="str">
            <v>松・厚15mm・木造胴縁組共・コンクリート面</v>
          </cell>
          <cell r="D1226" t="str">
            <v>㎡</v>
          </cell>
          <cell r="E1226">
            <v>6370</v>
          </cell>
          <cell r="F1226" t="str">
            <v>P-81</v>
          </cell>
          <cell r="G1226">
            <v>246295</v>
          </cell>
        </row>
        <row r="1227">
          <cell r="A1227">
            <v>246297</v>
          </cell>
          <cell r="B1227" t="str">
            <v>外壁・羽目板張</v>
          </cell>
          <cell r="C1227" t="str">
            <v>松・厚15mm・木造胴縁組共・木造面</v>
          </cell>
          <cell r="D1227" t="str">
            <v>㎡</v>
          </cell>
          <cell r="E1227">
            <v>4890</v>
          </cell>
          <cell r="F1227" t="str">
            <v>P-81</v>
          </cell>
          <cell r="G1227">
            <v>246297</v>
          </cell>
        </row>
        <row r="1228">
          <cell r="A1228">
            <v>246311</v>
          </cell>
          <cell r="B1228" t="str">
            <v>壁・ラワン合板張</v>
          </cell>
          <cell r="C1228" t="str">
            <v>厚4mm・1類・軸組別途</v>
          </cell>
          <cell r="D1228" t="str">
            <v>㎡</v>
          </cell>
          <cell r="E1228">
            <v>2280</v>
          </cell>
          <cell r="F1228" t="str">
            <v>P-81</v>
          </cell>
          <cell r="G1228">
            <v>246311</v>
          </cell>
        </row>
        <row r="1229">
          <cell r="A1229">
            <v>246315</v>
          </cell>
          <cell r="B1229" t="str">
            <v>壁・ラワン合板張</v>
          </cell>
          <cell r="C1229" t="str">
            <v>厚4mm・1類・木造軸組(大壁)共</v>
          </cell>
          <cell r="D1229" t="str">
            <v>㎡</v>
          </cell>
          <cell r="E1229">
            <v>6860</v>
          </cell>
          <cell r="F1229" t="str">
            <v>P-81</v>
          </cell>
          <cell r="G1229">
            <v>246315</v>
          </cell>
        </row>
        <row r="1230">
          <cell r="A1230">
            <v>246317</v>
          </cell>
          <cell r="B1230" t="str">
            <v>壁・ラワン合板張</v>
          </cell>
          <cell r="C1230" t="str">
            <v>厚4mm・1類・木造間仕切軸組共</v>
          </cell>
          <cell r="D1230" t="str">
            <v>㎡</v>
          </cell>
          <cell r="E1230">
            <v>5540</v>
          </cell>
          <cell r="F1230" t="str">
            <v>P-81</v>
          </cell>
          <cell r="G1230">
            <v>246317</v>
          </cell>
        </row>
        <row r="1231">
          <cell r="A1231">
            <v>246321</v>
          </cell>
          <cell r="B1231" t="str">
            <v>壁・ラワン合板張</v>
          </cell>
          <cell r="C1231" t="str">
            <v>厚5・5mm・1類・軸組別途</v>
          </cell>
          <cell r="D1231" t="str">
            <v>㎡</v>
          </cell>
          <cell r="E1231">
            <v>2390</v>
          </cell>
          <cell r="F1231" t="str">
            <v>P-81</v>
          </cell>
          <cell r="G1231">
            <v>246321</v>
          </cell>
        </row>
        <row r="1232">
          <cell r="A1232">
            <v>246325</v>
          </cell>
          <cell r="B1232" t="str">
            <v>壁・ラワン合板張</v>
          </cell>
          <cell r="C1232" t="str">
            <v>厚5・5mm・1類・木造軸組(大壁)共</v>
          </cell>
          <cell r="D1232" t="str">
            <v>㎡</v>
          </cell>
          <cell r="E1232">
            <v>6970</v>
          </cell>
          <cell r="F1232" t="str">
            <v>P-81</v>
          </cell>
          <cell r="G1232">
            <v>246325</v>
          </cell>
        </row>
        <row r="1233">
          <cell r="A1233">
            <v>246327</v>
          </cell>
          <cell r="B1233" t="str">
            <v>壁・ラワン合板張</v>
          </cell>
          <cell r="C1233" t="str">
            <v>厚5・5mm・1類・木造間仕切軸組共</v>
          </cell>
          <cell r="D1233" t="str">
            <v>㎡</v>
          </cell>
          <cell r="E1233">
            <v>5650</v>
          </cell>
          <cell r="F1233" t="str">
            <v>P-81</v>
          </cell>
          <cell r="G1233">
            <v>246327</v>
          </cell>
        </row>
        <row r="1234">
          <cell r="A1234">
            <v>246331</v>
          </cell>
          <cell r="B1234" t="str">
            <v>壁・ラワン合板張</v>
          </cell>
          <cell r="C1234" t="str">
            <v>厚9mm・1類・軸組別途</v>
          </cell>
          <cell r="D1234" t="str">
            <v>㎡</v>
          </cell>
          <cell r="E1234">
            <v>2810</v>
          </cell>
          <cell r="F1234" t="str">
            <v>P-81</v>
          </cell>
          <cell r="G1234">
            <v>246331</v>
          </cell>
        </row>
        <row r="1235">
          <cell r="A1235">
            <v>246335</v>
          </cell>
          <cell r="B1235" t="str">
            <v>壁・ラワン合板張</v>
          </cell>
          <cell r="C1235" t="str">
            <v>厚9mm・1類・木造軸組(大壁)共</v>
          </cell>
          <cell r="D1235" t="str">
            <v>㎡</v>
          </cell>
          <cell r="E1235">
            <v>7390</v>
          </cell>
          <cell r="F1235" t="str">
            <v>P-81</v>
          </cell>
          <cell r="G1235">
            <v>246335</v>
          </cell>
        </row>
        <row r="1236">
          <cell r="A1236">
            <v>246337</v>
          </cell>
          <cell r="B1236" t="str">
            <v>壁・ラワン合板張</v>
          </cell>
          <cell r="C1236" t="str">
            <v>厚9mm・1類・木造間仕切軸組共</v>
          </cell>
          <cell r="D1236" t="str">
            <v>㎡</v>
          </cell>
          <cell r="E1236">
            <v>6070</v>
          </cell>
          <cell r="F1236" t="str">
            <v>P-81</v>
          </cell>
          <cell r="G1236">
            <v>246337</v>
          </cell>
        </row>
        <row r="1237">
          <cell r="A1237">
            <v>246341</v>
          </cell>
          <cell r="B1237" t="str">
            <v>壁・ラワン合板張</v>
          </cell>
          <cell r="C1237" t="str">
            <v>厚12mm・1類・軸組別途</v>
          </cell>
          <cell r="D1237" t="str">
            <v>㎡</v>
          </cell>
          <cell r="E1237">
            <v>3080</v>
          </cell>
          <cell r="F1237" t="str">
            <v>P-81</v>
          </cell>
          <cell r="G1237">
            <v>246341</v>
          </cell>
        </row>
        <row r="1238">
          <cell r="A1238">
            <v>246345</v>
          </cell>
          <cell r="B1238" t="str">
            <v>壁・ラワン合板張</v>
          </cell>
          <cell r="C1238" t="str">
            <v>厚12mm・1類・木造軸組(大壁)共</v>
          </cell>
          <cell r="D1238" t="str">
            <v>㎡</v>
          </cell>
          <cell r="E1238">
            <v>7660</v>
          </cell>
          <cell r="F1238" t="str">
            <v>P-81</v>
          </cell>
          <cell r="G1238">
            <v>246345</v>
          </cell>
        </row>
        <row r="1239">
          <cell r="A1239">
            <v>246347</v>
          </cell>
          <cell r="B1239" t="str">
            <v>壁・ラワン合板張</v>
          </cell>
          <cell r="C1239" t="str">
            <v>厚12mm・1類・木造間仕切軸組共</v>
          </cell>
          <cell r="D1239" t="str">
            <v>㎡</v>
          </cell>
          <cell r="E1239">
            <v>6340</v>
          </cell>
          <cell r="F1239" t="str">
            <v>P-81</v>
          </cell>
          <cell r="G1239">
            <v>246347</v>
          </cell>
        </row>
        <row r="1240">
          <cell r="A1240">
            <v>246351</v>
          </cell>
          <cell r="B1240" t="str">
            <v>壁・ラワン合板張</v>
          </cell>
          <cell r="C1240" t="str">
            <v>厚4mm・2類・軸組別途</v>
          </cell>
          <cell r="D1240" t="str">
            <v>㎡</v>
          </cell>
          <cell r="E1240">
            <v>2210</v>
          </cell>
          <cell r="F1240" t="str">
            <v>P-81</v>
          </cell>
          <cell r="G1240">
            <v>246351</v>
          </cell>
        </row>
        <row r="1241">
          <cell r="A1241">
            <v>246355</v>
          </cell>
          <cell r="B1241" t="str">
            <v>壁・ラワン合板張</v>
          </cell>
          <cell r="C1241" t="str">
            <v>厚4mm・2類・木造軸組(大壁)共</v>
          </cell>
          <cell r="D1241" t="str">
            <v>㎡</v>
          </cell>
          <cell r="E1241">
            <v>6790</v>
          </cell>
          <cell r="F1241" t="str">
            <v>P-81</v>
          </cell>
          <cell r="G1241">
            <v>246355</v>
          </cell>
        </row>
        <row r="1242">
          <cell r="A1242">
            <v>246357</v>
          </cell>
          <cell r="B1242" t="str">
            <v>壁・ラワン合板張</v>
          </cell>
          <cell r="C1242" t="str">
            <v>厚4mm・2類・木造間仕切軸組共</v>
          </cell>
          <cell r="D1242" t="str">
            <v>㎡</v>
          </cell>
          <cell r="E1242">
            <v>5470</v>
          </cell>
          <cell r="F1242" t="str">
            <v>P-81</v>
          </cell>
          <cell r="G1242">
            <v>246357</v>
          </cell>
        </row>
        <row r="1243">
          <cell r="A1243">
            <v>246361</v>
          </cell>
          <cell r="B1243" t="str">
            <v>壁・ラワン合板張</v>
          </cell>
          <cell r="C1243" t="str">
            <v>厚5.5mm・2類・軸組別途</v>
          </cell>
          <cell r="D1243" t="str">
            <v>㎡</v>
          </cell>
          <cell r="E1243">
            <v>2320</v>
          </cell>
          <cell r="F1243" t="str">
            <v>P-81</v>
          </cell>
          <cell r="G1243">
            <v>246361</v>
          </cell>
        </row>
        <row r="1244">
          <cell r="A1244">
            <v>246365</v>
          </cell>
          <cell r="B1244" t="str">
            <v>壁・ラワン合板張</v>
          </cell>
          <cell r="C1244" t="str">
            <v>厚5.5mm・2類・木造軸組(大壁)共</v>
          </cell>
          <cell r="D1244" t="str">
            <v>㎡</v>
          </cell>
          <cell r="E1244">
            <v>6900</v>
          </cell>
          <cell r="F1244" t="str">
            <v>P-81</v>
          </cell>
          <cell r="G1244">
            <v>246365</v>
          </cell>
        </row>
        <row r="1245">
          <cell r="A1245">
            <v>246367</v>
          </cell>
          <cell r="B1245" t="str">
            <v>壁・ラワン合板張</v>
          </cell>
          <cell r="C1245" t="str">
            <v>厚5.5mm・2類・木造間仕切軸組共</v>
          </cell>
          <cell r="D1245" t="str">
            <v>㎡</v>
          </cell>
          <cell r="E1245">
            <v>5580</v>
          </cell>
          <cell r="F1245" t="str">
            <v>P-81</v>
          </cell>
          <cell r="G1245">
            <v>246367</v>
          </cell>
        </row>
        <row r="1246">
          <cell r="A1246">
            <v>246371</v>
          </cell>
          <cell r="B1246" t="str">
            <v>壁・ラワン合板張</v>
          </cell>
          <cell r="C1246" t="str">
            <v>厚9mm・2類・軸組別途</v>
          </cell>
          <cell r="D1246" t="str">
            <v>㎡</v>
          </cell>
          <cell r="E1246">
            <v>2750</v>
          </cell>
          <cell r="F1246" t="str">
            <v>P-82</v>
          </cell>
          <cell r="G1246">
            <v>246371</v>
          </cell>
        </row>
        <row r="1247">
          <cell r="A1247">
            <v>246375</v>
          </cell>
          <cell r="B1247" t="str">
            <v>壁・ラワン合板張</v>
          </cell>
          <cell r="C1247" t="str">
            <v>厚9mm・2類・木造軸組(大壁)共</v>
          </cell>
          <cell r="D1247" t="str">
            <v>㎡</v>
          </cell>
          <cell r="E1247">
            <v>7330</v>
          </cell>
          <cell r="F1247" t="str">
            <v>P-82</v>
          </cell>
          <cell r="G1247">
            <v>246375</v>
          </cell>
        </row>
        <row r="1248">
          <cell r="A1248">
            <v>246377</v>
          </cell>
          <cell r="B1248" t="str">
            <v>壁・ラワン合板張</v>
          </cell>
          <cell r="C1248" t="str">
            <v>厚9mm・2類・木造間仕切軸組共</v>
          </cell>
          <cell r="D1248" t="str">
            <v>㎡</v>
          </cell>
          <cell r="E1248">
            <v>6010</v>
          </cell>
          <cell r="F1248" t="str">
            <v>P-82</v>
          </cell>
          <cell r="G1248">
            <v>246377</v>
          </cell>
        </row>
        <row r="1249">
          <cell r="A1249">
            <v>246381</v>
          </cell>
          <cell r="B1249" t="str">
            <v>壁・ラワン合板張</v>
          </cell>
          <cell r="C1249" t="str">
            <v>厚12mm・2類・軸組別途</v>
          </cell>
          <cell r="D1249" t="str">
            <v>㎡</v>
          </cell>
          <cell r="E1249">
            <v>2990</v>
          </cell>
          <cell r="F1249" t="str">
            <v>P-82</v>
          </cell>
          <cell r="G1249">
            <v>246381</v>
          </cell>
        </row>
        <row r="1250">
          <cell r="A1250">
            <v>246385</v>
          </cell>
          <cell r="B1250" t="str">
            <v>壁・ラワン合板張</v>
          </cell>
          <cell r="C1250" t="str">
            <v>厚12mm・2類・木造軸組(大壁)共</v>
          </cell>
          <cell r="D1250" t="str">
            <v>㎡</v>
          </cell>
          <cell r="E1250">
            <v>7570</v>
          </cell>
          <cell r="F1250" t="str">
            <v>P-82</v>
          </cell>
          <cell r="G1250">
            <v>246385</v>
          </cell>
        </row>
        <row r="1251">
          <cell r="A1251">
            <v>246387</v>
          </cell>
          <cell r="B1251" t="str">
            <v>壁・ラワン合板張</v>
          </cell>
          <cell r="C1251" t="str">
            <v>厚12mm・2類・木造間仕切軸組共</v>
          </cell>
          <cell r="D1251" t="str">
            <v>㎡</v>
          </cell>
          <cell r="E1251">
            <v>6250</v>
          </cell>
          <cell r="F1251" t="str">
            <v>P-82</v>
          </cell>
          <cell r="G1251">
            <v>246387</v>
          </cell>
        </row>
        <row r="1252">
          <cell r="A1252">
            <v>246401</v>
          </cell>
          <cell r="B1252" t="str">
            <v>壁・しな合板張</v>
          </cell>
          <cell r="C1252" t="str">
            <v>厚4mm・軸組別途</v>
          </cell>
          <cell r="D1252" t="str">
            <v>㎡</v>
          </cell>
          <cell r="E1252">
            <v>2510</v>
          </cell>
          <cell r="F1252" t="str">
            <v>P-82</v>
          </cell>
          <cell r="G1252">
            <v>246401</v>
          </cell>
        </row>
        <row r="1253">
          <cell r="A1253">
            <v>246405</v>
          </cell>
          <cell r="B1253" t="str">
            <v>壁・しな合板張</v>
          </cell>
          <cell r="C1253" t="str">
            <v>厚4mm・木造軸組(大壁)共</v>
          </cell>
          <cell r="D1253" t="str">
            <v>㎡</v>
          </cell>
          <cell r="E1253">
            <v>7090</v>
          </cell>
          <cell r="F1253" t="str">
            <v>P-82</v>
          </cell>
          <cell r="G1253">
            <v>246405</v>
          </cell>
        </row>
        <row r="1254">
          <cell r="A1254">
            <v>246407</v>
          </cell>
          <cell r="B1254" t="str">
            <v>壁・しな合板張</v>
          </cell>
          <cell r="C1254" t="str">
            <v>厚4mm・木造間仕切軸組共</v>
          </cell>
          <cell r="D1254" t="str">
            <v>㎡</v>
          </cell>
          <cell r="E1254">
            <v>5770</v>
          </cell>
          <cell r="F1254" t="str">
            <v>P-82</v>
          </cell>
          <cell r="G1254">
            <v>246407</v>
          </cell>
        </row>
        <row r="1255">
          <cell r="A1255">
            <v>246411</v>
          </cell>
          <cell r="B1255" t="str">
            <v>壁・しな合板張</v>
          </cell>
          <cell r="C1255" t="str">
            <v>厚5.5mm・軸組別途</v>
          </cell>
          <cell r="D1255" t="str">
            <v>㎡</v>
          </cell>
          <cell r="E1255">
            <v>2790</v>
          </cell>
          <cell r="F1255" t="str">
            <v>P-82</v>
          </cell>
          <cell r="G1255">
            <v>246411</v>
          </cell>
        </row>
        <row r="1256">
          <cell r="A1256">
            <v>246415</v>
          </cell>
          <cell r="B1256" t="str">
            <v>壁・しな合板張</v>
          </cell>
          <cell r="C1256" t="str">
            <v>厚5.5mm・木造軸組(大壁)共</v>
          </cell>
          <cell r="D1256" t="str">
            <v>㎡</v>
          </cell>
          <cell r="E1256">
            <v>7370</v>
          </cell>
          <cell r="F1256" t="str">
            <v>P-82</v>
          </cell>
          <cell r="G1256">
            <v>246415</v>
          </cell>
        </row>
        <row r="1257">
          <cell r="A1257">
            <v>246417</v>
          </cell>
          <cell r="B1257" t="str">
            <v>壁・しな合板張</v>
          </cell>
          <cell r="C1257" t="str">
            <v>厚5.5mm・木造間仕切軸組共</v>
          </cell>
          <cell r="D1257" t="str">
            <v>㎡</v>
          </cell>
          <cell r="E1257">
            <v>6050</v>
          </cell>
          <cell r="F1257" t="str">
            <v>P-82</v>
          </cell>
          <cell r="G1257">
            <v>246417</v>
          </cell>
        </row>
        <row r="1258">
          <cell r="A1258">
            <v>246421</v>
          </cell>
          <cell r="B1258" t="str">
            <v>壁・プリント合板張</v>
          </cell>
          <cell r="C1258" t="str">
            <v>厚2.3mm・軸組別途</v>
          </cell>
          <cell r="D1258" t="str">
            <v>㎡</v>
          </cell>
          <cell r="E1258">
            <v>4300</v>
          </cell>
          <cell r="F1258" t="str">
            <v>P-82</v>
          </cell>
          <cell r="G1258">
            <v>246421</v>
          </cell>
        </row>
        <row r="1259">
          <cell r="A1259">
            <v>246423</v>
          </cell>
          <cell r="B1259" t="str">
            <v>壁・プリント合板張</v>
          </cell>
          <cell r="C1259" t="str">
            <v>厚2.3mm・木造軸組(大壁)共</v>
          </cell>
          <cell r="D1259" t="str">
            <v>㎡</v>
          </cell>
          <cell r="E1259">
            <v>8880</v>
          </cell>
          <cell r="F1259" t="str">
            <v>P-82</v>
          </cell>
          <cell r="G1259">
            <v>246423</v>
          </cell>
        </row>
        <row r="1260">
          <cell r="A1260">
            <v>246425</v>
          </cell>
          <cell r="B1260" t="str">
            <v>壁・プリント合板張</v>
          </cell>
          <cell r="C1260" t="str">
            <v>厚3.6mm・軸組別途</v>
          </cell>
          <cell r="D1260" t="str">
            <v>㎡</v>
          </cell>
          <cell r="E1260">
            <v>4490</v>
          </cell>
          <cell r="F1260" t="str">
            <v>P-82</v>
          </cell>
          <cell r="G1260">
            <v>246425</v>
          </cell>
        </row>
        <row r="1261">
          <cell r="A1261">
            <v>246427</v>
          </cell>
          <cell r="B1261" t="str">
            <v>壁・プリント合板張</v>
          </cell>
          <cell r="C1261" t="str">
            <v>厚3.6mm・木造軸組(大壁)共</v>
          </cell>
          <cell r="D1261" t="str">
            <v>㎡</v>
          </cell>
          <cell r="E1261">
            <v>9070</v>
          </cell>
          <cell r="F1261" t="str">
            <v>P-82</v>
          </cell>
          <cell r="G1261">
            <v>246427</v>
          </cell>
        </row>
        <row r="1262">
          <cell r="A1262">
            <v>246431</v>
          </cell>
          <cell r="B1262" t="str">
            <v>壁・プリント合板張</v>
          </cell>
          <cell r="C1262" t="str">
            <v>厚4mm・軸組別途</v>
          </cell>
          <cell r="D1262" t="str">
            <v>㎡</v>
          </cell>
          <cell r="E1262">
            <v>4290</v>
          </cell>
          <cell r="F1262" t="str">
            <v>P-82</v>
          </cell>
          <cell r="G1262">
            <v>246431</v>
          </cell>
        </row>
        <row r="1263">
          <cell r="A1263">
            <v>246435</v>
          </cell>
          <cell r="B1263" t="str">
            <v>壁・プリント合板張</v>
          </cell>
          <cell r="C1263" t="str">
            <v>厚4mm・木造軸組(大壁)共</v>
          </cell>
          <cell r="D1263" t="str">
            <v>㎡</v>
          </cell>
          <cell r="E1263">
            <v>8870</v>
          </cell>
          <cell r="F1263" t="str">
            <v>P-82</v>
          </cell>
          <cell r="G1263">
            <v>246435</v>
          </cell>
        </row>
        <row r="1264">
          <cell r="A1264">
            <v>246441</v>
          </cell>
          <cell r="B1264" t="str">
            <v>壁・プリント合板張</v>
          </cell>
          <cell r="C1264" t="str">
            <v>厚5mm・軸組別途</v>
          </cell>
          <cell r="D1264" t="str">
            <v>㎡</v>
          </cell>
          <cell r="E1264">
            <v>5390</v>
          </cell>
          <cell r="F1264" t="str">
            <v>P-82</v>
          </cell>
          <cell r="G1264">
            <v>246441</v>
          </cell>
        </row>
        <row r="1265">
          <cell r="A1265">
            <v>246445</v>
          </cell>
          <cell r="B1265" t="str">
            <v>壁・プリント合板張</v>
          </cell>
          <cell r="C1265" t="str">
            <v>厚5mm・木造軸組(大壁)共</v>
          </cell>
          <cell r="D1265" t="str">
            <v>㎡</v>
          </cell>
          <cell r="E1265">
            <v>9970</v>
          </cell>
          <cell r="F1265" t="str">
            <v>P-82</v>
          </cell>
          <cell r="G1265">
            <v>246445</v>
          </cell>
        </row>
        <row r="1266">
          <cell r="A1266">
            <v>246451</v>
          </cell>
          <cell r="B1266" t="str">
            <v>壁・天然木化粧合板張</v>
          </cell>
          <cell r="C1266" t="str">
            <v>厚4mm・(サクラ板目)・軸組別途</v>
          </cell>
          <cell r="D1266" t="str">
            <v>㎡</v>
          </cell>
          <cell r="E1266">
            <v>5130</v>
          </cell>
          <cell r="F1266" t="str">
            <v>P-82</v>
          </cell>
          <cell r="G1266">
            <v>246451</v>
          </cell>
        </row>
        <row r="1267">
          <cell r="A1267">
            <v>246455</v>
          </cell>
          <cell r="B1267" t="str">
            <v>壁・天然木化粧合板張</v>
          </cell>
          <cell r="C1267" t="str">
            <v>厚4mm・(サクラ板目)・木造軸組(大壁)共</v>
          </cell>
          <cell r="D1267" t="str">
            <v>㎡</v>
          </cell>
          <cell r="E1267">
            <v>9710</v>
          </cell>
          <cell r="F1267" t="str">
            <v>P-82</v>
          </cell>
          <cell r="G1267">
            <v>246455</v>
          </cell>
        </row>
        <row r="1268">
          <cell r="A1268">
            <v>246461</v>
          </cell>
          <cell r="B1268" t="str">
            <v>壁・天然木化粧合板張</v>
          </cell>
          <cell r="C1268" t="str">
            <v>厚5mm・(チーク板目)・軸組別途</v>
          </cell>
          <cell r="D1268" t="str">
            <v>㎡</v>
          </cell>
          <cell r="E1268">
            <v>5790</v>
          </cell>
          <cell r="F1268" t="str">
            <v>P-82</v>
          </cell>
          <cell r="G1268">
            <v>246461</v>
          </cell>
        </row>
        <row r="1269">
          <cell r="A1269">
            <v>246465</v>
          </cell>
          <cell r="B1269" t="str">
            <v>壁・天然木化粧合板張</v>
          </cell>
          <cell r="C1269" t="str">
            <v>厚5mm・(チーク板目)・木造軸組(大壁)共</v>
          </cell>
          <cell r="D1269" t="str">
            <v>㎡</v>
          </cell>
          <cell r="E1269">
            <v>10300</v>
          </cell>
          <cell r="F1269" t="str">
            <v>P-82</v>
          </cell>
          <cell r="G1269">
            <v>246465</v>
          </cell>
        </row>
        <row r="1270">
          <cell r="A1270">
            <v>246471</v>
          </cell>
          <cell r="B1270" t="str">
            <v>壁・天然木化粧合板張</v>
          </cell>
          <cell r="C1270" t="str">
            <v>厚5.5mm・(ケヤキ板目)・軸組別途</v>
          </cell>
          <cell r="D1270" t="str">
            <v>㎡</v>
          </cell>
          <cell r="E1270">
            <v>8340</v>
          </cell>
          <cell r="F1270" t="str">
            <v>P-82</v>
          </cell>
          <cell r="G1270">
            <v>246471</v>
          </cell>
        </row>
        <row r="1271">
          <cell r="A1271">
            <v>246475</v>
          </cell>
          <cell r="B1271" t="str">
            <v>壁・天然木化粧合板張</v>
          </cell>
          <cell r="C1271" t="str">
            <v>厚5.5mm・(ケヤキ板目)・木造軸組(大壁)共</v>
          </cell>
          <cell r="D1271" t="str">
            <v>㎡</v>
          </cell>
          <cell r="E1271">
            <v>12900</v>
          </cell>
          <cell r="F1271" t="str">
            <v>P-82</v>
          </cell>
          <cell r="G1271">
            <v>246475</v>
          </cell>
        </row>
        <row r="1272">
          <cell r="A1272">
            <v>246501</v>
          </cell>
          <cell r="B1272" t="str">
            <v>壁・オーバーレイ合板張</v>
          </cell>
          <cell r="C1272" t="str">
            <v>厚2.7mm・軸組別途</v>
          </cell>
          <cell r="D1272" t="str">
            <v>㎡</v>
          </cell>
          <cell r="E1272">
            <v>4300</v>
          </cell>
          <cell r="F1272" t="str">
            <v>P-82</v>
          </cell>
          <cell r="G1272">
            <v>246501</v>
          </cell>
        </row>
        <row r="1273">
          <cell r="A1273">
            <v>246505</v>
          </cell>
          <cell r="B1273" t="str">
            <v>壁・オーバーレイ合板張</v>
          </cell>
          <cell r="C1273" t="str">
            <v>厚2.7mm・木造軸組(大壁)共</v>
          </cell>
          <cell r="D1273" t="str">
            <v>㎡</v>
          </cell>
          <cell r="E1273">
            <v>8880</v>
          </cell>
          <cell r="F1273" t="str">
            <v>P-82</v>
          </cell>
          <cell r="G1273">
            <v>246505</v>
          </cell>
        </row>
        <row r="1274">
          <cell r="A1274">
            <v>246511</v>
          </cell>
          <cell r="B1274" t="str">
            <v>壁・オーバーレイ合板張</v>
          </cell>
          <cell r="C1274" t="str">
            <v>厚4mm・軸組別途</v>
          </cell>
          <cell r="D1274" t="str">
            <v>㎡</v>
          </cell>
          <cell r="E1274">
            <v>4640</v>
          </cell>
          <cell r="F1274" t="str">
            <v>P-82</v>
          </cell>
          <cell r="G1274">
            <v>246511</v>
          </cell>
        </row>
        <row r="1275">
          <cell r="A1275">
            <v>246515</v>
          </cell>
          <cell r="B1275" t="str">
            <v>壁・オーバーレイ合板張</v>
          </cell>
          <cell r="C1275" t="str">
            <v>厚4mm・木造軸組(大壁)共</v>
          </cell>
          <cell r="D1275" t="str">
            <v>㎡</v>
          </cell>
          <cell r="E1275">
            <v>9220</v>
          </cell>
          <cell r="F1275" t="str">
            <v>P-82</v>
          </cell>
          <cell r="G1275">
            <v>246515</v>
          </cell>
        </row>
        <row r="1276">
          <cell r="A1276">
            <v>246531</v>
          </cell>
          <cell r="B1276" t="str">
            <v>壁・木毛セメント板張</v>
          </cell>
          <cell r="C1276" t="str">
            <v>軸組別途</v>
          </cell>
          <cell r="D1276" t="str">
            <v>㎡</v>
          </cell>
          <cell r="E1276">
            <v>1870</v>
          </cell>
          <cell r="F1276" t="str">
            <v>P-82</v>
          </cell>
          <cell r="G1276">
            <v>246531</v>
          </cell>
        </row>
        <row r="1277">
          <cell r="A1277">
            <v>246535</v>
          </cell>
          <cell r="B1277" t="str">
            <v>壁・木毛セメント板張</v>
          </cell>
          <cell r="C1277" t="str">
            <v>木造軸組(大壁)共</v>
          </cell>
          <cell r="D1277" t="str">
            <v>㎡</v>
          </cell>
          <cell r="E1277">
            <v>6450</v>
          </cell>
          <cell r="F1277" t="str">
            <v>P-82</v>
          </cell>
          <cell r="G1277">
            <v>246535</v>
          </cell>
        </row>
        <row r="1278">
          <cell r="A1278">
            <v>246537</v>
          </cell>
          <cell r="B1278" t="str">
            <v>壁・木毛セメント板張</v>
          </cell>
          <cell r="C1278" t="str">
            <v>木造間仕切軸組共</v>
          </cell>
          <cell r="D1278" t="str">
            <v>㎡</v>
          </cell>
          <cell r="E1278">
            <v>5130</v>
          </cell>
          <cell r="F1278" t="str">
            <v>P-82</v>
          </cell>
          <cell r="G1278">
            <v>246537</v>
          </cell>
        </row>
        <row r="1279">
          <cell r="A1279">
            <v>246601</v>
          </cell>
          <cell r="B1279" t="str">
            <v>天井・ラワン合板張</v>
          </cell>
          <cell r="C1279" t="str">
            <v>厚2.5mm・2類・下地組別途</v>
          </cell>
          <cell r="D1279" t="str">
            <v>㎡</v>
          </cell>
          <cell r="E1279">
            <v>2110</v>
          </cell>
          <cell r="F1279" t="str">
            <v>P-82</v>
          </cell>
          <cell r="G1279">
            <v>246601</v>
          </cell>
        </row>
        <row r="1280">
          <cell r="A1280">
            <v>246605</v>
          </cell>
          <cell r="B1280" t="str">
            <v>天井・ラワン合板張</v>
          </cell>
          <cell r="C1280" t="str">
            <v>厚2.5mm・2類・木造天井下地組共</v>
          </cell>
          <cell r="D1280" t="str">
            <v>㎡</v>
          </cell>
          <cell r="E1280">
            <v>5170</v>
          </cell>
          <cell r="F1280" t="str">
            <v>P-82</v>
          </cell>
          <cell r="G1280">
            <v>246605</v>
          </cell>
        </row>
        <row r="1281">
          <cell r="A1281">
            <v>246611</v>
          </cell>
          <cell r="B1281" t="str">
            <v>天井・ラワン合板張</v>
          </cell>
          <cell r="C1281" t="str">
            <v>厚4mm・2類・下地組別途</v>
          </cell>
          <cell r="D1281" t="str">
            <v>㎡</v>
          </cell>
          <cell r="E1281">
            <v>2210</v>
          </cell>
          <cell r="F1281" t="str">
            <v>P-82</v>
          </cell>
          <cell r="G1281">
            <v>246611</v>
          </cell>
        </row>
        <row r="1282">
          <cell r="A1282">
            <v>246615</v>
          </cell>
          <cell r="B1282" t="str">
            <v>天井・ラワン合板張</v>
          </cell>
          <cell r="C1282" t="str">
            <v>厚4mm・2類・木造天井下地組共</v>
          </cell>
          <cell r="D1282" t="str">
            <v>㎡</v>
          </cell>
          <cell r="E1282">
            <v>5270</v>
          </cell>
          <cell r="F1282" t="str">
            <v>P-82</v>
          </cell>
          <cell r="G1282">
            <v>246615</v>
          </cell>
        </row>
        <row r="1283">
          <cell r="A1283">
            <v>246621</v>
          </cell>
          <cell r="B1283" t="str">
            <v>天井・しな合板張</v>
          </cell>
          <cell r="C1283" t="str">
            <v>厚4mm・下地組別途</v>
          </cell>
          <cell r="D1283" t="str">
            <v>㎡</v>
          </cell>
          <cell r="E1283">
            <v>2510</v>
          </cell>
          <cell r="F1283" t="str">
            <v>P-82</v>
          </cell>
          <cell r="G1283">
            <v>246621</v>
          </cell>
        </row>
        <row r="1284">
          <cell r="A1284">
            <v>246625</v>
          </cell>
          <cell r="B1284" t="str">
            <v>天井・しな合板張</v>
          </cell>
          <cell r="C1284" t="str">
            <v>厚4mm・木造天井下地組共</v>
          </cell>
          <cell r="D1284" t="str">
            <v>㎡</v>
          </cell>
          <cell r="E1284">
            <v>5570</v>
          </cell>
          <cell r="F1284" t="str">
            <v>P-82</v>
          </cell>
          <cell r="G1284">
            <v>246625</v>
          </cell>
        </row>
        <row r="1285">
          <cell r="A1285">
            <v>246631</v>
          </cell>
          <cell r="B1285" t="str">
            <v>天井・小幅板張</v>
          </cell>
          <cell r="C1285" t="str">
            <v>杉・下地組別途</v>
          </cell>
          <cell r="D1285" t="str">
            <v>㎡</v>
          </cell>
          <cell r="E1285">
            <v>3010</v>
          </cell>
          <cell r="F1285" t="str">
            <v>P-82</v>
          </cell>
          <cell r="G1285">
            <v>246631</v>
          </cell>
        </row>
        <row r="1286">
          <cell r="A1286">
            <v>246635</v>
          </cell>
          <cell r="B1286" t="str">
            <v>天井・小幅板張</v>
          </cell>
          <cell r="C1286" t="str">
            <v>杉・木造天井下地組共</v>
          </cell>
          <cell r="D1286" t="str">
            <v>㎡</v>
          </cell>
          <cell r="E1286">
            <v>6070</v>
          </cell>
          <cell r="F1286" t="str">
            <v>P-82</v>
          </cell>
          <cell r="G1286">
            <v>246635</v>
          </cell>
        </row>
        <row r="1287">
          <cell r="A1287">
            <v>246641</v>
          </cell>
          <cell r="B1287" t="str">
            <v>天井・小幅板張</v>
          </cell>
          <cell r="C1287" t="str">
            <v>桧・下地組別途</v>
          </cell>
          <cell r="D1287" t="str">
            <v>㎡</v>
          </cell>
          <cell r="E1287">
            <v>3440</v>
          </cell>
          <cell r="F1287" t="str">
            <v>P-82</v>
          </cell>
          <cell r="G1287">
            <v>246641</v>
          </cell>
        </row>
        <row r="1288">
          <cell r="A1288">
            <v>246645</v>
          </cell>
          <cell r="B1288" t="str">
            <v>天井・小幅板張</v>
          </cell>
          <cell r="C1288" t="str">
            <v>桧・木造天井下地組共</v>
          </cell>
          <cell r="D1288" t="str">
            <v>㎡</v>
          </cell>
          <cell r="E1288">
            <v>6500</v>
          </cell>
          <cell r="F1288" t="str">
            <v>P-82</v>
          </cell>
          <cell r="G1288">
            <v>246645</v>
          </cell>
        </row>
        <row r="1289">
          <cell r="A1289">
            <v>246651</v>
          </cell>
          <cell r="B1289" t="str">
            <v>天井・プリント合板張</v>
          </cell>
          <cell r="C1289" t="str">
            <v>厚2.3mm・下地組別途</v>
          </cell>
          <cell r="D1289" t="str">
            <v>㎡</v>
          </cell>
          <cell r="E1289">
            <v>4930</v>
          </cell>
          <cell r="F1289" t="str">
            <v>P-82</v>
          </cell>
          <cell r="G1289">
            <v>246651</v>
          </cell>
        </row>
        <row r="1290">
          <cell r="A1290">
            <v>246652</v>
          </cell>
          <cell r="B1290" t="str">
            <v>天井・プリント合板張</v>
          </cell>
          <cell r="C1290" t="str">
            <v>厚2.3mm・木造天井下地組共</v>
          </cell>
          <cell r="D1290" t="str">
            <v>㎡</v>
          </cell>
          <cell r="E1290">
            <v>7990</v>
          </cell>
          <cell r="F1290" t="str">
            <v>P-82</v>
          </cell>
          <cell r="G1290">
            <v>246652</v>
          </cell>
        </row>
        <row r="1291">
          <cell r="A1291">
            <v>246654</v>
          </cell>
          <cell r="B1291" t="str">
            <v>天井・プリント合板張</v>
          </cell>
          <cell r="C1291" t="str">
            <v>厚3.6mm・下地組別途</v>
          </cell>
          <cell r="D1291" t="str">
            <v>㎡</v>
          </cell>
          <cell r="E1291">
            <v>5110</v>
          </cell>
          <cell r="F1291" t="str">
            <v>P-82</v>
          </cell>
          <cell r="G1291">
            <v>246654</v>
          </cell>
        </row>
        <row r="1292">
          <cell r="A1292">
            <v>246655</v>
          </cell>
          <cell r="B1292" t="str">
            <v>天井・プリント合板張</v>
          </cell>
          <cell r="C1292" t="str">
            <v>厚3.6mm・木造天井下地組共</v>
          </cell>
          <cell r="D1292" t="str">
            <v>㎡</v>
          </cell>
          <cell r="E1292">
            <v>8170</v>
          </cell>
          <cell r="F1292" t="str">
            <v>P-82</v>
          </cell>
          <cell r="G1292">
            <v>246655</v>
          </cell>
        </row>
        <row r="1293">
          <cell r="A1293">
            <v>246657</v>
          </cell>
          <cell r="B1293" t="str">
            <v>天井・プリント合板張</v>
          </cell>
          <cell r="C1293" t="str">
            <v>厚4mm・下地組別途</v>
          </cell>
          <cell r="D1293" t="str">
            <v>㎡</v>
          </cell>
          <cell r="E1293">
            <v>4910</v>
          </cell>
          <cell r="F1293" t="str">
            <v>P-82</v>
          </cell>
          <cell r="G1293">
            <v>246657</v>
          </cell>
        </row>
        <row r="1294">
          <cell r="A1294">
            <v>246658</v>
          </cell>
          <cell r="B1294" t="str">
            <v>天井・プリント合板張</v>
          </cell>
          <cell r="C1294" t="str">
            <v>厚4mm・木造天井下地組共</v>
          </cell>
          <cell r="D1294" t="str">
            <v>㎡</v>
          </cell>
          <cell r="E1294">
            <v>7970</v>
          </cell>
          <cell r="F1294" t="str">
            <v>P-83</v>
          </cell>
          <cell r="G1294">
            <v>246658</v>
          </cell>
        </row>
        <row r="1295">
          <cell r="A1295">
            <v>246661</v>
          </cell>
          <cell r="B1295" t="str">
            <v>天井・天然木化粧合板張</v>
          </cell>
          <cell r="C1295" t="str">
            <v>厚4mm・下地組別途</v>
          </cell>
          <cell r="D1295" t="str">
            <v>㎡</v>
          </cell>
          <cell r="E1295">
            <v>5760</v>
          </cell>
          <cell r="F1295" t="str">
            <v>P-83</v>
          </cell>
          <cell r="G1295">
            <v>246661</v>
          </cell>
        </row>
        <row r="1296">
          <cell r="A1296">
            <v>246665</v>
          </cell>
          <cell r="B1296" t="str">
            <v>天井・天然木化粧合板張</v>
          </cell>
          <cell r="C1296" t="str">
            <v>厚4mm・木造天井下地組共</v>
          </cell>
          <cell r="D1296" t="str">
            <v>㎡</v>
          </cell>
          <cell r="E1296">
            <v>8820</v>
          </cell>
          <cell r="F1296" t="str">
            <v>P-83</v>
          </cell>
          <cell r="G1296">
            <v>246665</v>
          </cell>
        </row>
        <row r="1297">
          <cell r="A1297">
            <v>246701</v>
          </cell>
          <cell r="B1297" t="str">
            <v>和室天井</v>
          </cell>
          <cell r="C1297" t="str">
            <v>杉杢(ハリ天)・敷目</v>
          </cell>
          <cell r="D1297" t="str">
            <v>㎡</v>
          </cell>
          <cell r="E1297">
            <v>8240</v>
          </cell>
          <cell r="F1297" t="str">
            <v>P-83</v>
          </cell>
          <cell r="G1297">
            <v>246701</v>
          </cell>
        </row>
        <row r="1298">
          <cell r="A1298">
            <v>246705</v>
          </cell>
          <cell r="B1298" t="str">
            <v>和室天井</v>
          </cell>
          <cell r="C1298" t="str">
            <v>杉柾(ハリ天)・敷目</v>
          </cell>
          <cell r="D1298" t="str">
            <v>㎡</v>
          </cell>
          <cell r="E1298">
            <v>8140</v>
          </cell>
          <cell r="F1298" t="str">
            <v>P-83</v>
          </cell>
          <cell r="G1298">
            <v>246705</v>
          </cell>
        </row>
        <row r="1299">
          <cell r="A1299">
            <v>246711</v>
          </cell>
          <cell r="B1299" t="str">
            <v>和室天井</v>
          </cell>
          <cell r="C1299" t="str">
            <v>杉杢(ハリ天)・竿縁</v>
          </cell>
          <cell r="D1299" t="str">
            <v>㎡</v>
          </cell>
          <cell r="E1299">
            <v>8590</v>
          </cell>
          <cell r="F1299" t="str">
            <v>P-83</v>
          </cell>
          <cell r="G1299">
            <v>246711</v>
          </cell>
        </row>
        <row r="1300">
          <cell r="A1300">
            <v>246715</v>
          </cell>
          <cell r="B1300" t="str">
            <v>和室天井</v>
          </cell>
          <cell r="C1300" t="str">
            <v>杉柾(ハリ天)・竿縁</v>
          </cell>
          <cell r="D1300" t="str">
            <v>㎡</v>
          </cell>
          <cell r="E1300">
            <v>8490</v>
          </cell>
          <cell r="F1300" t="str">
            <v>P-83</v>
          </cell>
          <cell r="G1300">
            <v>246715</v>
          </cell>
        </row>
        <row r="1301">
          <cell r="A1301">
            <v>246721</v>
          </cell>
          <cell r="B1301" t="str">
            <v>和室天井</v>
          </cell>
          <cell r="C1301" t="str">
            <v>杉杢(ハリ天)・竿縁・化粧竿</v>
          </cell>
          <cell r="D1301" t="str">
            <v>㎡</v>
          </cell>
          <cell r="E1301">
            <v>10600</v>
          </cell>
          <cell r="F1301" t="str">
            <v>P-83</v>
          </cell>
          <cell r="G1301">
            <v>246721</v>
          </cell>
        </row>
        <row r="1302">
          <cell r="A1302">
            <v>246725</v>
          </cell>
          <cell r="B1302" t="str">
            <v>和室天井</v>
          </cell>
          <cell r="C1302" t="str">
            <v>杉柾(ハリ天)・竿縁・化粧竿</v>
          </cell>
          <cell r="D1302" t="str">
            <v>㎡</v>
          </cell>
          <cell r="E1302">
            <v>10500</v>
          </cell>
          <cell r="F1302" t="str">
            <v>P-83</v>
          </cell>
          <cell r="G1302">
            <v>246725</v>
          </cell>
        </row>
        <row r="1303">
          <cell r="A1303">
            <v>246731</v>
          </cell>
          <cell r="B1303" t="str">
            <v>和室天井</v>
          </cell>
          <cell r="C1303" t="str">
            <v>杉杢(ハリ天)・舟底</v>
          </cell>
          <cell r="D1303" t="str">
            <v>㎡</v>
          </cell>
          <cell r="E1303">
            <v>9000</v>
          </cell>
          <cell r="F1303" t="str">
            <v>P-83</v>
          </cell>
          <cell r="G1303">
            <v>246731</v>
          </cell>
        </row>
        <row r="1304">
          <cell r="A1304">
            <v>246735</v>
          </cell>
          <cell r="B1304" t="str">
            <v>和室天井</v>
          </cell>
          <cell r="C1304" t="str">
            <v>杉柾(ハリ天)・舟底</v>
          </cell>
          <cell r="D1304" t="str">
            <v>㎡</v>
          </cell>
          <cell r="E1304">
            <v>8900</v>
          </cell>
          <cell r="F1304" t="str">
            <v>P-83</v>
          </cell>
          <cell r="G1304">
            <v>246735</v>
          </cell>
        </row>
        <row r="1305">
          <cell r="A1305">
            <v>246801</v>
          </cell>
          <cell r="B1305" t="str">
            <v>額縁</v>
          </cell>
          <cell r="C1305" t="str">
            <v>杉・材工共</v>
          </cell>
          <cell r="D1305" t="str">
            <v>ｍ</v>
          </cell>
          <cell r="E1305">
            <v>1390</v>
          </cell>
          <cell r="F1305" t="str">
            <v>P-83</v>
          </cell>
          <cell r="G1305">
            <v>246801</v>
          </cell>
        </row>
        <row r="1306">
          <cell r="A1306">
            <v>246803</v>
          </cell>
          <cell r="B1306" t="str">
            <v>額縁</v>
          </cell>
          <cell r="C1306" t="str">
            <v>桧・材工共</v>
          </cell>
          <cell r="D1306" t="str">
            <v>ｍ</v>
          </cell>
          <cell r="E1306">
            <v>1670</v>
          </cell>
          <cell r="F1306" t="str">
            <v>P-83</v>
          </cell>
          <cell r="G1306">
            <v>246803</v>
          </cell>
        </row>
        <row r="1307">
          <cell r="A1307">
            <v>246806</v>
          </cell>
          <cell r="B1307" t="str">
            <v>額縁</v>
          </cell>
          <cell r="C1307" t="str">
            <v>米つが・材工共</v>
          </cell>
          <cell r="D1307" t="str">
            <v>ｍ</v>
          </cell>
          <cell r="E1307">
            <v>1320</v>
          </cell>
          <cell r="F1307" t="str">
            <v>P-83</v>
          </cell>
          <cell r="G1307">
            <v>246806</v>
          </cell>
        </row>
        <row r="1308">
          <cell r="A1308">
            <v>246811</v>
          </cell>
          <cell r="B1308" t="str">
            <v>片開き三方枠</v>
          </cell>
          <cell r="C1308" t="str">
            <v>杉・H210cmまで・W90cmまで</v>
          </cell>
          <cell r="D1308" t="str">
            <v>ヶ所</v>
          </cell>
          <cell r="E1308">
            <v>21400</v>
          </cell>
          <cell r="F1308" t="str">
            <v>P-83</v>
          </cell>
          <cell r="G1308">
            <v>246811</v>
          </cell>
        </row>
        <row r="1309">
          <cell r="A1309">
            <v>246815</v>
          </cell>
          <cell r="B1309" t="str">
            <v>片開き三方枠</v>
          </cell>
          <cell r="C1309" t="str">
            <v>杉・H210cmまで・W90cmまで・(額縁付)</v>
          </cell>
          <cell r="D1309" t="str">
            <v>ヶ所</v>
          </cell>
          <cell r="E1309">
            <v>28400</v>
          </cell>
          <cell r="F1309" t="str">
            <v>P-83</v>
          </cell>
          <cell r="G1309">
            <v>246815</v>
          </cell>
        </row>
        <row r="1310">
          <cell r="A1310">
            <v>246821</v>
          </cell>
          <cell r="B1310" t="str">
            <v>片開き三方枠</v>
          </cell>
          <cell r="C1310" t="str">
            <v>桧・H210cmまで・W90cmまで</v>
          </cell>
          <cell r="D1310" t="str">
            <v>ヶ所</v>
          </cell>
          <cell r="E1310">
            <v>26700</v>
          </cell>
          <cell r="F1310" t="str">
            <v>P-83</v>
          </cell>
          <cell r="G1310">
            <v>246821</v>
          </cell>
        </row>
        <row r="1311">
          <cell r="A1311">
            <v>246825</v>
          </cell>
          <cell r="B1311" t="str">
            <v>片開き三方枠</v>
          </cell>
          <cell r="C1311" t="str">
            <v>桧・H210cmまで・W90cmまで・(額縁付)</v>
          </cell>
          <cell r="D1311" t="str">
            <v>ヶ所</v>
          </cell>
          <cell r="E1311">
            <v>35200</v>
          </cell>
          <cell r="F1311" t="str">
            <v>P-83</v>
          </cell>
          <cell r="G1311">
            <v>246825</v>
          </cell>
        </row>
        <row r="1312">
          <cell r="A1312">
            <v>246831</v>
          </cell>
          <cell r="B1312" t="str">
            <v>片開き三方枠</v>
          </cell>
          <cell r="C1312" t="str">
            <v>米つが・H210cmまで・W90cmまで</v>
          </cell>
          <cell r="D1312" t="str">
            <v>ヶ所</v>
          </cell>
          <cell r="E1312">
            <v>20200</v>
          </cell>
          <cell r="F1312" t="str">
            <v>P-83</v>
          </cell>
          <cell r="G1312">
            <v>246831</v>
          </cell>
        </row>
        <row r="1313">
          <cell r="A1313">
            <v>246835</v>
          </cell>
          <cell r="B1313" t="str">
            <v>片開き三方枠</v>
          </cell>
          <cell r="C1313" t="str">
            <v>米つが・H210cmまで・W90cmまで・(額縁付)</v>
          </cell>
          <cell r="D1313" t="str">
            <v>ヶ所</v>
          </cell>
          <cell r="E1313">
            <v>26900</v>
          </cell>
          <cell r="F1313" t="str">
            <v>P-83</v>
          </cell>
          <cell r="G1313">
            <v>246835</v>
          </cell>
        </row>
        <row r="1314">
          <cell r="A1314">
            <v>246841</v>
          </cell>
          <cell r="B1314" t="str">
            <v>両開き三方枠</v>
          </cell>
          <cell r="C1314" t="str">
            <v>杉・H210cmまで・W180cmまで</v>
          </cell>
          <cell r="D1314" t="str">
            <v>ヶ所</v>
          </cell>
          <cell r="E1314">
            <v>25000</v>
          </cell>
          <cell r="F1314" t="str">
            <v>P-83</v>
          </cell>
          <cell r="G1314">
            <v>246841</v>
          </cell>
        </row>
        <row r="1315">
          <cell r="A1315">
            <v>246845</v>
          </cell>
          <cell r="B1315" t="str">
            <v>両開き三方枠</v>
          </cell>
          <cell r="C1315" t="str">
            <v>杉・H210cmまで・W180cmまで・(額縁付)</v>
          </cell>
          <cell r="D1315" t="str">
            <v>ヶ所</v>
          </cell>
          <cell r="E1315">
            <v>33300</v>
          </cell>
          <cell r="F1315" t="str">
            <v>P-83</v>
          </cell>
          <cell r="G1315">
            <v>246845</v>
          </cell>
        </row>
        <row r="1316">
          <cell r="A1316">
            <v>246851</v>
          </cell>
          <cell r="B1316" t="str">
            <v>両開き三方枠</v>
          </cell>
          <cell r="C1316" t="str">
            <v>桧・H210cmまで・W180cmまで</v>
          </cell>
          <cell r="D1316" t="str">
            <v>ヶ所</v>
          </cell>
          <cell r="E1316">
            <v>31100</v>
          </cell>
          <cell r="F1316" t="str">
            <v>P-83</v>
          </cell>
          <cell r="G1316">
            <v>246851</v>
          </cell>
        </row>
        <row r="1317">
          <cell r="A1317">
            <v>246855</v>
          </cell>
          <cell r="B1317" t="str">
            <v>両開き三方枠</v>
          </cell>
          <cell r="C1317" t="str">
            <v>桧・H210cmまで・W180cmまで・(額縁付)</v>
          </cell>
          <cell r="D1317" t="str">
            <v>ヶ所</v>
          </cell>
          <cell r="E1317">
            <v>41100</v>
          </cell>
          <cell r="F1317" t="str">
            <v>P-83</v>
          </cell>
          <cell r="G1317">
            <v>246855</v>
          </cell>
        </row>
        <row r="1318">
          <cell r="A1318">
            <v>246861</v>
          </cell>
          <cell r="B1318" t="str">
            <v>両開き三方枠</v>
          </cell>
          <cell r="C1318" t="str">
            <v>米つが・H210cmまで・W180cmまで</v>
          </cell>
          <cell r="D1318" t="str">
            <v>ヶ所</v>
          </cell>
          <cell r="E1318">
            <v>23600</v>
          </cell>
          <cell r="F1318" t="str">
            <v>P-83</v>
          </cell>
          <cell r="G1318">
            <v>246861</v>
          </cell>
        </row>
        <row r="1319">
          <cell r="A1319">
            <v>246865</v>
          </cell>
          <cell r="B1319" t="str">
            <v>両開き三方枠</v>
          </cell>
          <cell r="C1319" t="str">
            <v>米つが・H210cmまで・W180cmまで・(額縁付)</v>
          </cell>
          <cell r="D1319" t="str">
            <v>ヶ所</v>
          </cell>
          <cell r="E1319">
            <v>31500</v>
          </cell>
          <cell r="F1319" t="str">
            <v>P-83</v>
          </cell>
          <cell r="G1319">
            <v>246865</v>
          </cell>
        </row>
        <row r="1320">
          <cell r="A1320">
            <v>246871</v>
          </cell>
          <cell r="B1320" t="str">
            <v>引き違い窓枠</v>
          </cell>
          <cell r="C1320" t="str">
            <v>桧・H120cm程度・W170cm程度</v>
          </cell>
          <cell r="D1320" t="str">
            <v>ヶ所</v>
          </cell>
          <cell r="E1320">
            <v>28900</v>
          </cell>
          <cell r="F1320" t="str">
            <v>P-83</v>
          </cell>
          <cell r="G1320">
            <v>246871</v>
          </cell>
        </row>
        <row r="1321">
          <cell r="A1321">
            <v>246875</v>
          </cell>
          <cell r="B1321" t="str">
            <v>引き違い窓枠</v>
          </cell>
          <cell r="C1321" t="str">
            <v>桧・H136cm程度・W170cm程度</v>
          </cell>
          <cell r="D1321" t="str">
            <v>ヶ所</v>
          </cell>
          <cell r="E1321">
            <v>30100</v>
          </cell>
          <cell r="F1321" t="str">
            <v>P-83</v>
          </cell>
          <cell r="G1321">
            <v>246875</v>
          </cell>
        </row>
        <row r="1322">
          <cell r="A1322">
            <v>246881</v>
          </cell>
          <cell r="B1322" t="str">
            <v>引き違い窓枠</v>
          </cell>
          <cell r="C1322" t="str">
            <v>桧・H180cm程度・W170cm程度</v>
          </cell>
          <cell r="D1322" t="str">
            <v>ヶ所</v>
          </cell>
          <cell r="E1322">
            <v>34500</v>
          </cell>
          <cell r="F1322" t="str">
            <v>P-83</v>
          </cell>
          <cell r="G1322">
            <v>246881</v>
          </cell>
        </row>
        <row r="1323">
          <cell r="A1323">
            <v>246885</v>
          </cell>
          <cell r="B1323" t="str">
            <v>引き違い窓枠</v>
          </cell>
          <cell r="C1323" t="str">
            <v>桧・H136cm程度・W273cm程度</v>
          </cell>
          <cell r="D1323" t="str">
            <v>ヶ所</v>
          </cell>
          <cell r="E1323">
            <v>40400</v>
          </cell>
          <cell r="F1323" t="str">
            <v>P-83</v>
          </cell>
          <cell r="G1323">
            <v>246885</v>
          </cell>
        </row>
        <row r="1324">
          <cell r="A1324">
            <v>246891</v>
          </cell>
          <cell r="B1324" t="str">
            <v>引き違い窓枠</v>
          </cell>
          <cell r="C1324" t="str">
            <v>桧・H182cm程度・W273cm程度</v>
          </cell>
          <cell r="D1324" t="str">
            <v>ヶ所</v>
          </cell>
          <cell r="E1324">
            <v>44800</v>
          </cell>
          <cell r="F1324" t="str">
            <v>P-83</v>
          </cell>
          <cell r="G1324">
            <v>246891</v>
          </cell>
        </row>
        <row r="1325">
          <cell r="A1325">
            <v>246901</v>
          </cell>
          <cell r="B1325" t="str">
            <v>上がりかまち</v>
          </cell>
          <cell r="C1325" t="str">
            <v>杉</v>
          </cell>
          <cell r="D1325" t="str">
            <v>ｍ</v>
          </cell>
          <cell r="E1325">
            <v>4100</v>
          </cell>
          <cell r="F1325" t="str">
            <v>P-83</v>
          </cell>
          <cell r="G1325">
            <v>246901</v>
          </cell>
        </row>
        <row r="1326">
          <cell r="A1326">
            <v>246903</v>
          </cell>
          <cell r="B1326" t="str">
            <v>上がりかまち</v>
          </cell>
          <cell r="C1326" t="str">
            <v>桧</v>
          </cell>
          <cell r="D1326" t="str">
            <v>ｍ</v>
          </cell>
          <cell r="E1326">
            <v>4660</v>
          </cell>
          <cell r="F1326" t="str">
            <v>P-83</v>
          </cell>
          <cell r="G1326">
            <v>246903</v>
          </cell>
        </row>
        <row r="1327">
          <cell r="A1327">
            <v>246906</v>
          </cell>
          <cell r="B1327" t="str">
            <v>上がりかまち</v>
          </cell>
          <cell r="C1327" t="str">
            <v>米つが</v>
          </cell>
          <cell r="D1327" t="str">
            <v>ｍ</v>
          </cell>
          <cell r="E1327">
            <v>4100</v>
          </cell>
          <cell r="F1327" t="str">
            <v>P-83</v>
          </cell>
          <cell r="G1327">
            <v>246906</v>
          </cell>
        </row>
        <row r="1328">
          <cell r="A1328">
            <v>246909</v>
          </cell>
          <cell r="B1328" t="str">
            <v>上がりかまち</v>
          </cell>
          <cell r="C1328" t="str">
            <v>米ひば</v>
          </cell>
          <cell r="D1328" t="str">
            <v>ｍ</v>
          </cell>
          <cell r="E1328">
            <v>4480</v>
          </cell>
          <cell r="F1328" t="str">
            <v>P-83</v>
          </cell>
          <cell r="G1328">
            <v>246909</v>
          </cell>
        </row>
        <row r="1329">
          <cell r="A1329">
            <v>246911</v>
          </cell>
          <cell r="B1329" t="str">
            <v>畳寄せ</v>
          </cell>
          <cell r="C1329" t="str">
            <v>杉</v>
          </cell>
          <cell r="D1329" t="str">
            <v>ｍ</v>
          </cell>
          <cell r="E1329">
            <v>1910</v>
          </cell>
          <cell r="F1329" t="str">
            <v>P-83</v>
          </cell>
          <cell r="G1329">
            <v>246911</v>
          </cell>
        </row>
        <row r="1330">
          <cell r="A1330">
            <v>246913</v>
          </cell>
          <cell r="B1330" t="str">
            <v>畳寄せ</v>
          </cell>
          <cell r="C1330" t="str">
            <v>桧</v>
          </cell>
          <cell r="D1330" t="str">
            <v>ｍ</v>
          </cell>
          <cell r="E1330">
            <v>1930</v>
          </cell>
          <cell r="F1330" t="str">
            <v>P-83</v>
          </cell>
          <cell r="G1330">
            <v>246913</v>
          </cell>
        </row>
        <row r="1331">
          <cell r="A1331">
            <v>246916</v>
          </cell>
          <cell r="B1331" t="str">
            <v>畳寄せ</v>
          </cell>
          <cell r="C1331" t="str">
            <v>米つが</v>
          </cell>
          <cell r="D1331" t="str">
            <v>ｍ</v>
          </cell>
          <cell r="E1331">
            <v>1950</v>
          </cell>
          <cell r="F1331" t="str">
            <v>P-83</v>
          </cell>
          <cell r="G1331">
            <v>246916</v>
          </cell>
        </row>
        <row r="1332">
          <cell r="A1332">
            <v>246921</v>
          </cell>
          <cell r="B1332" t="str">
            <v>幅木</v>
          </cell>
          <cell r="C1332" t="str">
            <v>杉</v>
          </cell>
          <cell r="D1332" t="str">
            <v>ｍ</v>
          </cell>
          <cell r="E1332">
            <v>2720</v>
          </cell>
          <cell r="F1332" t="str">
            <v>P-83</v>
          </cell>
          <cell r="G1332">
            <v>246921</v>
          </cell>
        </row>
        <row r="1333">
          <cell r="A1333">
            <v>246923</v>
          </cell>
          <cell r="B1333" t="str">
            <v>幅木</v>
          </cell>
          <cell r="C1333" t="str">
            <v>桧</v>
          </cell>
          <cell r="D1333" t="str">
            <v>ｍ</v>
          </cell>
          <cell r="E1333">
            <v>3000</v>
          </cell>
          <cell r="F1333" t="str">
            <v>P-83</v>
          </cell>
          <cell r="G1333">
            <v>246923</v>
          </cell>
        </row>
        <row r="1334">
          <cell r="A1334">
            <v>246926</v>
          </cell>
          <cell r="B1334" t="str">
            <v>幅木</v>
          </cell>
          <cell r="C1334" t="str">
            <v>米つが</v>
          </cell>
          <cell r="D1334" t="str">
            <v>ｍ</v>
          </cell>
          <cell r="E1334">
            <v>2650</v>
          </cell>
          <cell r="F1334" t="str">
            <v>P-83</v>
          </cell>
          <cell r="G1334">
            <v>246926</v>
          </cell>
        </row>
        <row r="1335">
          <cell r="A1335">
            <v>246931</v>
          </cell>
          <cell r="B1335" t="str">
            <v>ぞうきんずり</v>
          </cell>
          <cell r="C1335" t="str">
            <v>杉</v>
          </cell>
          <cell r="D1335" t="str">
            <v>ｍ</v>
          </cell>
          <cell r="E1335">
            <v>930</v>
          </cell>
          <cell r="F1335" t="str">
            <v>P-83</v>
          </cell>
          <cell r="G1335">
            <v>246931</v>
          </cell>
        </row>
        <row r="1336">
          <cell r="A1336">
            <v>246933</v>
          </cell>
          <cell r="B1336" t="str">
            <v>ぞうきんずり</v>
          </cell>
          <cell r="C1336" t="str">
            <v>桧</v>
          </cell>
          <cell r="D1336" t="str">
            <v>ｍ</v>
          </cell>
          <cell r="E1336">
            <v>930</v>
          </cell>
          <cell r="F1336" t="str">
            <v>P-83</v>
          </cell>
          <cell r="G1336">
            <v>246933</v>
          </cell>
        </row>
        <row r="1337">
          <cell r="A1337">
            <v>246936</v>
          </cell>
          <cell r="B1337" t="str">
            <v>ぞうきんずり</v>
          </cell>
          <cell r="C1337" t="str">
            <v>米つが</v>
          </cell>
          <cell r="D1337" t="str">
            <v>ｍ</v>
          </cell>
          <cell r="E1337">
            <v>930</v>
          </cell>
          <cell r="F1337" t="str">
            <v>P-83</v>
          </cell>
          <cell r="G1337">
            <v>246936</v>
          </cell>
        </row>
        <row r="1338">
          <cell r="A1338">
            <v>246941</v>
          </cell>
          <cell r="B1338" t="str">
            <v>敷鴨居</v>
          </cell>
          <cell r="C1338" t="str">
            <v>杉・(敷居・鴨居セット)</v>
          </cell>
          <cell r="D1338" t="str">
            <v>ｍ</v>
          </cell>
          <cell r="E1338">
            <v>6300</v>
          </cell>
          <cell r="F1338" t="str">
            <v>P-83</v>
          </cell>
          <cell r="G1338">
            <v>246941</v>
          </cell>
        </row>
        <row r="1339">
          <cell r="A1339">
            <v>246943</v>
          </cell>
          <cell r="B1339" t="str">
            <v>敷鴨居</v>
          </cell>
          <cell r="C1339" t="str">
            <v>桧・(敷居・鴨居セット)</v>
          </cell>
          <cell r="D1339" t="str">
            <v>ｍ</v>
          </cell>
          <cell r="E1339">
            <v>7250</v>
          </cell>
          <cell r="F1339" t="str">
            <v>P-83</v>
          </cell>
          <cell r="G1339">
            <v>246943</v>
          </cell>
        </row>
        <row r="1340">
          <cell r="A1340">
            <v>246946</v>
          </cell>
          <cell r="B1340" t="str">
            <v>敷鴨居</v>
          </cell>
          <cell r="C1340" t="str">
            <v>米つが・(敷居・鴨居セット)</v>
          </cell>
          <cell r="D1340" t="str">
            <v>ｍ</v>
          </cell>
          <cell r="E1340">
            <v>6080</v>
          </cell>
          <cell r="F1340" t="str">
            <v>P-83</v>
          </cell>
          <cell r="G1340">
            <v>246946</v>
          </cell>
        </row>
        <row r="1341">
          <cell r="A1341">
            <v>246951</v>
          </cell>
          <cell r="B1341" t="str">
            <v>付け鴨居</v>
          </cell>
          <cell r="C1341" t="str">
            <v>杉</v>
          </cell>
          <cell r="D1341" t="str">
            <v>ｍ</v>
          </cell>
          <cell r="E1341">
            <v>1940</v>
          </cell>
          <cell r="F1341" t="str">
            <v>P-83</v>
          </cell>
          <cell r="G1341">
            <v>246951</v>
          </cell>
        </row>
        <row r="1342">
          <cell r="A1342">
            <v>246953</v>
          </cell>
          <cell r="B1342" t="str">
            <v>付け鴨居</v>
          </cell>
          <cell r="C1342" t="str">
            <v>桧</v>
          </cell>
          <cell r="D1342" t="str">
            <v>ｍ</v>
          </cell>
          <cell r="E1342">
            <v>1990</v>
          </cell>
          <cell r="F1342" t="str">
            <v>P-84</v>
          </cell>
          <cell r="G1342">
            <v>246953</v>
          </cell>
        </row>
        <row r="1343">
          <cell r="A1343">
            <v>246956</v>
          </cell>
          <cell r="B1343" t="str">
            <v>付け鴨居</v>
          </cell>
          <cell r="C1343" t="str">
            <v>米つが</v>
          </cell>
          <cell r="D1343" t="str">
            <v>ｍ</v>
          </cell>
          <cell r="E1343">
            <v>2010</v>
          </cell>
          <cell r="F1343" t="str">
            <v>P-84</v>
          </cell>
          <cell r="G1343">
            <v>246956</v>
          </cell>
        </row>
        <row r="1344">
          <cell r="A1344">
            <v>246961</v>
          </cell>
          <cell r="B1344" t="str">
            <v>長押し</v>
          </cell>
          <cell r="C1344" t="str">
            <v>杉</v>
          </cell>
          <cell r="D1344" t="str">
            <v>ｍ</v>
          </cell>
          <cell r="E1344">
            <v>2850</v>
          </cell>
          <cell r="F1344" t="str">
            <v>P-84</v>
          </cell>
          <cell r="G1344">
            <v>246961</v>
          </cell>
        </row>
        <row r="1345">
          <cell r="A1345">
            <v>246963</v>
          </cell>
          <cell r="B1345" t="str">
            <v>長押し</v>
          </cell>
          <cell r="C1345" t="str">
            <v>桧</v>
          </cell>
          <cell r="D1345" t="str">
            <v>ｍ</v>
          </cell>
          <cell r="E1345">
            <v>3800</v>
          </cell>
          <cell r="F1345" t="str">
            <v>P-84</v>
          </cell>
          <cell r="G1345">
            <v>246963</v>
          </cell>
        </row>
        <row r="1346">
          <cell r="A1346">
            <v>246966</v>
          </cell>
          <cell r="B1346" t="str">
            <v>長押し</v>
          </cell>
          <cell r="C1346" t="str">
            <v>米つが</v>
          </cell>
          <cell r="D1346" t="str">
            <v>ｍ</v>
          </cell>
          <cell r="E1346">
            <v>2630</v>
          </cell>
          <cell r="F1346" t="str">
            <v>P-84</v>
          </cell>
          <cell r="G1346">
            <v>246966</v>
          </cell>
        </row>
        <row r="1347">
          <cell r="A1347">
            <v>246971</v>
          </cell>
          <cell r="B1347" t="str">
            <v>回り縁</v>
          </cell>
          <cell r="C1347" t="str">
            <v>杉</v>
          </cell>
          <cell r="D1347" t="str">
            <v>ｍ</v>
          </cell>
          <cell r="E1347">
            <v>1940</v>
          </cell>
          <cell r="F1347" t="str">
            <v>P-84</v>
          </cell>
          <cell r="G1347">
            <v>246971</v>
          </cell>
        </row>
        <row r="1348">
          <cell r="A1348">
            <v>246973</v>
          </cell>
          <cell r="B1348" t="str">
            <v>回り縁</v>
          </cell>
          <cell r="C1348" t="str">
            <v>桧</v>
          </cell>
          <cell r="D1348" t="str">
            <v>ｍ</v>
          </cell>
          <cell r="E1348">
            <v>1990</v>
          </cell>
          <cell r="F1348" t="str">
            <v>P-84</v>
          </cell>
          <cell r="G1348">
            <v>246973</v>
          </cell>
        </row>
        <row r="1349">
          <cell r="A1349">
            <v>246976</v>
          </cell>
          <cell r="B1349" t="str">
            <v>回り縁</v>
          </cell>
          <cell r="C1349" t="str">
            <v>米つが</v>
          </cell>
          <cell r="D1349" t="str">
            <v>ｍ</v>
          </cell>
          <cell r="E1349">
            <v>2010</v>
          </cell>
          <cell r="F1349" t="str">
            <v>P-84</v>
          </cell>
          <cell r="G1349">
            <v>246976</v>
          </cell>
        </row>
        <row r="1350">
          <cell r="A1350">
            <v>247001</v>
          </cell>
          <cell r="B1350" t="str">
            <v>樋工事・(切妻・片流)</v>
          </cell>
          <cell r="C1350" t="str">
            <v>建㎡100㎡未満・塩ビ半円100mm</v>
          </cell>
          <cell r="D1350" t="str">
            <v>建㎡</v>
          </cell>
          <cell r="E1350">
            <v>530</v>
          </cell>
          <cell r="F1350" t="str">
            <v>P-85</v>
          </cell>
          <cell r="G1350">
            <v>247001</v>
          </cell>
        </row>
        <row r="1351">
          <cell r="A1351">
            <v>247002</v>
          </cell>
          <cell r="B1351" t="str">
            <v>樋工事・(切妻・片流)</v>
          </cell>
          <cell r="C1351" t="str">
            <v>建㎡100㎡未満・塩ビ半円120mm</v>
          </cell>
          <cell r="D1351" t="str">
            <v>建㎡</v>
          </cell>
          <cell r="E1351">
            <v>600</v>
          </cell>
          <cell r="F1351" t="str">
            <v>P-85</v>
          </cell>
          <cell r="G1351">
            <v>247002</v>
          </cell>
        </row>
        <row r="1352">
          <cell r="A1352">
            <v>247003</v>
          </cell>
          <cell r="B1352" t="str">
            <v>樋工事・(切妻・片流)</v>
          </cell>
          <cell r="C1352" t="str">
            <v>建㎡100㎡未満・塩ビ角型120mm</v>
          </cell>
          <cell r="D1352" t="str">
            <v>建㎡</v>
          </cell>
          <cell r="E1352">
            <v>660</v>
          </cell>
          <cell r="F1352" t="str">
            <v>P-85</v>
          </cell>
          <cell r="G1352">
            <v>247003</v>
          </cell>
        </row>
        <row r="1353">
          <cell r="A1353">
            <v>247004</v>
          </cell>
          <cell r="B1353" t="str">
            <v>樋工事・(切妻・片流)</v>
          </cell>
          <cell r="C1353" t="str">
            <v>建㎡100㎡未満・塩ビ角型150mm</v>
          </cell>
          <cell r="D1353" t="str">
            <v>建㎡</v>
          </cell>
          <cell r="E1353">
            <v>790</v>
          </cell>
          <cell r="F1353" t="str">
            <v>P-85</v>
          </cell>
          <cell r="G1353">
            <v>247004</v>
          </cell>
        </row>
        <row r="1354">
          <cell r="A1354">
            <v>247005</v>
          </cell>
          <cell r="B1354" t="str">
            <v>樋工事・(切妻・片流)</v>
          </cell>
          <cell r="C1354" t="str">
            <v>建㎡100㎡以上300㎡未満・塩ビ半円100mm</v>
          </cell>
          <cell r="D1354" t="str">
            <v>建㎡</v>
          </cell>
          <cell r="E1354">
            <v>440</v>
          </cell>
          <cell r="F1354" t="str">
            <v>P-85</v>
          </cell>
          <cell r="G1354">
            <v>247005</v>
          </cell>
        </row>
        <row r="1355">
          <cell r="A1355">
            <v>247006</v>
          </cell>
          <cell r="B1355" t="str">
            <v>樋工事・(切妻・片流)</v>
          </cell>
          <cell r="C1355" t="str">
            <v>建㎡100㎡以上300㎡未満・塩ビ半円120mm</v>
          </cell>
          <cell r="D1355" t="str">
            <v>建㎡</v>
          </cell>
          <cell r="E1355">
            <v>490</v>
          </cell>
          <cell r="F1355" t="str">
            <v>P-85</v>
          </cell>
          <cell r="G1355">
            <v>247006</v>
          </cell>
        </row>
        <row r="1356">
          <cell r="A1356">
            <v>247007</v>
          </cell>
          <cell r="B1356" t="str">
            <v>樋工事・(切妻・片流)</v>
          </cell>
          <cell r="C1356" t="str">
            <v>建㎡100㎡以上300㎡未満・塩ビ角型120mm</v>
          </cell>
          <cell r="D1356" t="str">
            <v>建㎡</v>
          </cell>
          <cell r="E1356">
            <v>540</v>
          </cell>
          <cell r="F1356" t="str">
            <v>P-85</v>
          </cell>
          <cell r="G1356">
            <v>247007</v>
          </cell>
        </row>
        <row r="1357">
          <cell r="A1357">
            <v>247008</v>
          </cell>
          <cell r="B1357" t="str">
            <v>樋工事・(切妻・片流)</v>
          </cell>
          <cell r="C1357" t="str">
            <v>建㎡100㎡以上300㎡未満・塩ビ角型150mm</v>
          </cell>
          <cell r="D1357" t="str">
            <v>建㎡</v>
          </cell>
          <cell r="E1357">
            <v>660</v>
          </cell>
          <cell r="F1357" t="str">
            <v>P-85</v>
          </cell>
          <cell r="G1357">
            <v>247008</v>
          </cell>
        </row>
        <row r="1358">
          <cell r="A1358">
            <v>247009</v>
          </cell>
          <cell r="B1358" t="str">
            <v>樋工事・(切妻・片流)</v>
          </cell>
          <cell r="C1358" t="str">
            <v>建㎡300㎡以上・塩ビ半円120mm</v>
          </cell>
          <cell r="D1358" t="str">
            <v>建㎡</v>
          </cell>
          <cell r="E1358">
            <v>390</v>
          </cell>
          <cell r="F1358" t="str">
            <v>P-85</v>
          </cell>
          <cell r="G1358">
            <v>247009</v>
          </cell>
        </row>
        <row r="1359">
          <cell r="A1359">
            <v>247010</v>
          </cell>
          <cell r="B1359" t="str">
            <v>樋工事・(切妻・片流)</v>
          </cell>
          <cell r="C1359" t="str">
            <v>建㎡300㎡以上・塩ビ角型120mm</v>
          </cell>
          <cell r="D1359" t="str">
            <v>建㎡</v>
          </cell>
          <cell r="E1359">
            <v>430</v>
          </cell>
          <cell r="F1359" t="str">
            <v>P-85</v>
          </cell>
          <cell r="G1359">
            <v>247010</v>
          </cell>
        </row>
        <row r="1360">
          <cell r="A1360">
            <v>247011</v>
          </cell>
          <cell r="B1360" t="str">
            <v>樋工事・(切妻・片流)</v>
          </cell>
          <cell r="C1360" t="str">
            <v>建㎡300㎡以上・塩ビ角型150mm</v>
          </cell>
          <cell r="D1360" t="str">
            <v>建㎡</v>
          </cell>
          <cell r="E1360">
            <v>510</v>
          </cell>
          <cell r="F1360" t="str">
            <v>P-85</v>
          </cell>
          <cell r="G1360">
            <v>247011</v>
          </cell>
        </row>
        <row r="1361">
          <cell r="A1361">
            <v>247035</v>
          </cell>
          <cell r="B1361" t="str">
            <v>樋工事・(陸屋根)</v>
          </cell>
          <cell r="C1361" t="str">
            <v>建㎡100㎡未満・軒高6m程度・竪樋VP管</v>
          </cell>
          <cell r="D1361" t="str">
            <v>建㎡</v>
          </cell>
          <cell r="E1361">
            <v>650</v>
          </cell>
          <cell r="F1361" t="str">
            <v>P-85</v>
          </cell>
          <cell r="G1361">
            <v>247035</v>
          </cell>
        </row>
        <row r="1362">
          <cell r="A1362">
            <v>247036</v>
          </cell>
          <cell r="B1362" t="str">
            <v>樋工事・(陸屋根)</v>
          </cell>
          <cell r="C1362" t="str">
            <v>建㎡100㎡未満・軒高9m程度・竪樋VP管</v>
          </cell>
          <cell r="D1362" t="str">
            <v>建㎡</v>
          </cell>
          <cell r="E1362">
            <v>830</v>
          </cell>
          <cell r="F1362" t="str">
            <v>P-85</v>
          </cell>
          <cell r="G1362">
            <v>247036</v>
          </cell>
        </row>
        <row r="1363">
          <cell r="A1363">
            <v>247037</v>
          </cell>
          <cell r="B1363" t="str">
            <v>樋工事・(陸屋根)</v>
          </cell>
          <cell r="C1363" t="str">
            <v>建㎡100㎡未満・軒高12m程度・竪樋VP管</v>
          </cell>
          <cell r="D1363" t="str">
            <v>建㎡</v>
          </cell>
          <cell r="E1363">
            <v>1000</v>
          </cell>
          <cell r="F1363" t="str">
            <v>P-85</v>
          </cell>
          <cell r="G1363">
            <v>247037</v>
          </cell>
        </row>
        <row r="1364">
          <cell r="A1364">
            <v>247038</v>
          </cell>
          <cell r="B1364" t="str">
            <v>樋工事・(陸屋根)</v>
          </cell>
          <cell r="C1364" t="str">
            <v>建㎡100㎡未満・軒高15m程度・竪樋VP管</v>
          </cell>
          <cell r="D1364" t="str">
            <v>建㎡</v>
          </cell>
          <cell r="E1364">
            <v>1180</v>
          </cell>
          <cell r="F1364" t="str">
            <v>P-85</v>
          </cell>
          <cell r="G1364">
            <v>247038</v>
          </cell>
        </row>
        <row r="1365">
          <cell r="A1365">
            <v>247039</v>
          </cell>
          <cell r="B1365" t="str">
            <v>樋工事・(陸屋根)</v>
          </cell>
          <cell r="C1365" t="str">
            <v>建㎡100㎡未満・軒高18m程度・竪樋VP管</v>
          </cell>
          <cell r="D1365" t="str">
            <v>建㎡</v>
          </cell>
          <cell r="E1365">
            <v>1350</v>
          </cell>
          <cell r="F1365" t="str">
            <v>P-85</v>
          </cell>
          <cell r="G1365">
            <v>247039</v>
          </cell>
        </row>
        <row r="1366">
          <cell r="A1366">
            <v>247040</v>
          </cell>
          <cell r="B1366" t="str">
            <v>樋工事・(陸屋根)</v>
          </cell>
          <cell r="C1366" t="str">
            <v>建㎡100～300㎡・軒高6m程度・竪樋VP管</v>
          </cell>
          <cell r="D1366" t="str">
            <v>建㎡</v>
          </cell>
          <cell r="E1366">
            <v>460</v>
          </cell>
          <cell r="F1366" t="str">
            <v>P-85</v>
          </cell>
          <cell r="G1366">
            <v>247040</v>
          </cell>
        </row>
        <row r="1367">
          <cell r="A1367">
            <v>247041</v>
          </cell>
          <cell r="B1367" t="str">
            <v>樋工事・(陸屋根)</v>
          </cell>
          <cell r="C1367" t="str">
            <v>建㎡100～300㎡・軒高9m程度・竪樋VP管</v>
          </cell>
          <cell r="D1367" t="str">
            <v>建㎡</v>
          </cell>
          <cell r="E1367">
            <v>580</v>
          </cell>
          <cell r="F1367" t="str">
            <v>P-85</v>
          </cell>
          <cell r="G1367">
            <v>247041</v>
          </cell>
        </row>
        <row r="1368">
          <cell r="A1368">
            <v>247042</v>
          </cell>
          <cell r="B1368" t="str">
            <v>樋工事・(陸屋根)</v>
          </cell>
          <cell r="C1368" t="str">
            <v>建㎡100～300㎡・軒高12m程度・竪樋VP管</v>
          </cell>
          <cell r="D1368" t="str">
            <v>建㎡</v>
          </cell>
          <cell r="E1368">
            <v>700</v>
          </cell>
          <cell r="F1368" t="str">
            <v>P-85</v>
          </cell>
          <cell r="G1368">
            <v>247042</v>
          </cell>
        </row>
        <row r="1369">
          <cell r="A1369">
            <v>247043</v>
          </cell>
          <cell r="B1369" t="str">
            <v>樋工事・(陸屋根)</v>
          </cell>
          <cell r="C1369" t="str">
            <v>建㎡100～300㎡・軒高15m程度・竪樋VP管</v>
          </cell>
          <cell r="D1369" t="str">
            <v>建㎡</v>
          </cell>
          <cell r="E1369">
            <v>830</v>
          </cell>
          <cell r="F1369" t="str">
            <v>P-85</v>
          </cell>
          <cell r="G1369">
            <v>247043</v>
          </cell>
        </row>
        <row r="1370">
          <cell r="A1370">
            <v>247044</v>
          </cell>
          <cell r="B1370" t="str">
            <v>樋工事・(陸屋根)</v>
          </cell>
          <cell r="C1370" t="str">
            <v>建㎡100～300㎡・軒高18m程度・竪樋VP管</v>
          </cell>
          <cell r="D1370" t="str">
            <v>建㎡</v>
          </cell>
          <cell r="E1370">
            <v>950</v>
          </cell>
          <cell r="F1370" t="str">
            <v>P-85</v>
          </cell>
          <cell r="G1370">
            <v>247044</v>
          </cell>
        </row>
        <row r="1371">
          <cell r="A1371">
            <v>247045</v>
          </cell>
          <cell r="B1371" t="str">
            <v>樋工事・(陸屋根)</v>
          </cell>
          <cell r="C1371" t="str">
            <v>建㎡300㎡以上・軒高6m程度・竪樋VP管</v>
          </cell>
          <cell r="D1371" t="str">
            <v>建㎡</v>
          </cell>
          <cell r="E1371">
            <v>340</v>
          </cell>
          <cell r="F1371" t="str">
            <v>P-85</v>
          </cell>
          <cell r="G1371">
            <v>247045</v>
          </cell>
        </row>
        <row r="1372">
          <cell r="A1372">
            <v>247046</v>
          </cell>
          <cell r="B1372" t="str">
            <v>樋工事・(陸屋根)</v>
          </cell>
          <cell r="C1372" t="str">
            <v>建㎡300㎡以上・軒高9m程度・竪樋VP管</v>
          </cell>
          <cell r="D1372" t="str">
            <v>建㎡</v>
          </cell>
          <cell r="E1372">
            <v>440</v>
          </cell>
          <cell r="F1372" t="str">
            <v>P-85</v>
          </cell>
          <cell r="G1372">
            <v>247046</v>
          </cell>
        </row>
        <row r="1373">
          <cell r="A1373">
            <v>247047</v>
          </cell>
          <cell r="B1373" t="str">
            <v>樋工事・(陸屋根)</v>
          </cell>
          <cell r="C1373" t="str">
            <v>建㎡300㎡以上・軒高12m程度・竪樋VP管</v>
          </cell>
          <cell r="D1373" t="str">
            <v>建㎡</v>
          </cell>
          <cell r="E1373">
            <v>530</v>
          </cell>
          <cell r="F1373" t="str">
            <v>P-85</v>
          </cell>
          <cell r="G1373">
            <v>247047</v>
          </cell>
        </row>
        <row r="1374">
          <cell r="A1374">
            <v>247048</v>
          </cell>
          <cell r="B1374" t="str">
            <v>樋工事・(陸屋根)</v>
          </cell>
          <cell r="C1374" t="str">
            <v>建㎡300㎡以上・軒高15m程度・竪樋VP管</v>
          </cell>
          <cell r="D1374" t="str">
            <v>建㎡</v>
          </cell>
          <cell r="E1374">
            <v>620</v>
          </cell>
          <cell r="F1374" t="str">
            <v>P-85</v>
          </cell>
          <cell r="G1374">
            <v>247048</v>
          </cell>
        </row>
        <row r="1375">
          <cell r="A1375">
            <v>247049</v>
          </cell>
          <cell r="B1375" t="str">
            <v>樋工事・(陸屋根)</v>
          </cell>
          <cell r="C1375" t="str">
            <v>建㎡300㎡以上・軒高18m程度・竪樋VP管</v>
          </cell>
          <cell r="D1375" t="str">
            <v>建㎡</v>
          </cell>
          <cell r="E1375">
            <v>710</v>
          </cell>
          <cell r="F1375" t="str">
            <v>P-85</v>
          </cell>
          <cell r="G1375">
            <v>247049</v>
          </cell>
        </row>
        <row r="1376">
          <cell r="A1376">
            <v>247061</v>
          </cell>
          <cell r="B1376" t="str">
            <v>軽量鉄骨壁下地組</v>
          </cell>
          <cell r="C1376" t="str">
            <v>門柱間隔45cm</v>
          </cell>
          <cell r="D1376" t="str">
            <v>㎡</v>
          </cell>
          <cell r="E1376">
            <v>2020</v>
          </cell>
          <cell r="F1376" t="str">
            <v>P-85</v>
          </cell>
          <cell r="G1376">
            <v>247061</v>
          </cell>
        </row>
        <row r="1377">
          <cell r="A1377">
            <v>247065</v>
          </cell>
          <cell r="B1377" t="str">
            <v>軽量鉄骨壁下地組</v>
          </cell>
          <cell r="C1377" t="str">
            <v>門柱間隔30cm</v>
          </cell>
          <cell r="D1377" t="str">
            <v>㎡</v>
          </cell>
          <cell r="E1377">
            <v>2610</v>
          </cell>
          <cell r="F1377" t="str">
            <v>P-85</v>
          </cell>
          <cell r="G1377">
            <v>247065</v>
          </cell>
        </row>
        <row r="1378">
          <cell r="A1378">
            <v>247071</v>
          </cell>
          <cell r="B1378" t="str">
            <v>軽量鉄骨天井下地組</v>
          </cell>
          <cell r="C1378" t="str">
            <v>野縁間隔36cm・下張用</v>
          </cell>
          <cell r="D1378" t="str">
            <v>㎡</v>
          </cell>
          <cell r="E1378">
            <v>1430</v>
          </cell>
          <cell r="F1378" t="str">
            <v>P-85</v>
          </cell>
          <cell r="G1378">
            <v>247071</v>
          </cell>
        </row>
        <row r="1379">
          <cell r="A1379">
            <v>247073</v>
          </cell>
          <cell r="B1379" t="str">
            <v>軽量鉄骨天井下地組</v>
          </cell>
          <cell r="C1379" t="str">
            <v>野縁間隔30cm・直張用</v>
          </cell>
          <cell r="D1379" t="str">
            <v>㎡</v>
          </cell>
          <cell r="E1379">
            <v>1630</v>
          </cell>
          <cell r="F1379" t="str">
            <v>P-85</v>
          </cell>
          <cell r="G1379">
            <v>247073</v>
          </cell>
        </row>
        <row r="1380">
          <cell r="A1380">
            <v>247076</v>
          </cell>
          <cell r="B1380" t="str">
            <v>軽量鉄骨天井下地組</v>
          </cell>
          <cell r="C1380" t="str">
            <v>野縁間隔22.5cm・直張用</v>
          </cell>
          <cell r="D1380" t="str">
            <v>㎡</v>
          </cell>
          <cell r="E1380">
            <v>1890</v>
          </cell>
          <cell r="F1380" t="str">
            <v>P-85</v>
          </cell>
          <cell r="G1380">
            <v>247076</v>
          </cell>
        </row>
        <row r="1381">
          <cell r="A1381">
            <v>247081</v>
          </cell>
          <cell r="B1381" t="str">
            <v>天井点検口</v>
          </cell>
          <cell r="C1381" t="str">
            <v>アルミ製・45.4cm角・開口部補強共</v>
          </cell>
          <cell r="D1381" t="str">
            <v>ヶ所</v>
          </cell>
          <cell r="E1381">
            <v>5050</v>
          </cell>
          <cell r="F1381" t="str">
            <v>P-85</v>
          </cell>
          <cell r="G1381">
            <v>247081</v>
          </cell>
        </row>
        <row r="1382">
          <cell r="A1382">
            <v>247085</v>
          </cell>
          <cell r="B1382" t="str">
            <v>天井点検口</v>
          </cell>
          <cell r="C1382" t="str">
            <v>アルミ製・60.6cm角・開口部補強共</v>
          </cell>
          <cell r="D1382" t="str">
            <v>ヶ所</v>
          </cell>
          <cell r="E1382">
            <v>5790</v>
          </cell>
          <cell r="F1382" t="str">
            <v>P-85</v>
          </cell>
          <cell r="G1382">
            <v>247085</v>
          </cell>
        </row>
        <row r="1383">
          <cell r="A1383">
            <v>247101</v>
          </cell>
          <cell r="B1383" t="str">
            <v>鉄骨階段</v>
          </cell>
          <cell r="C1383" t="str">
            <v>直階段･幅90cm･手摺共</v>
          </cell>
          <cell r="D1383" t="str">
            <v>ｍ</v>
          </cell>
          <cell r="E1383">
            <v>54500</v>
          </cell>
          <cell r="F1383" t="str">
            <v>P-85</v>
          </cell>
          <cell r="G1383">
            <v>247101</v>
          </cell>
        </row>
        <row r="1384">
          <cell r="A1384">
            <v>247102</v>
          </cell>
          <cell r="B1384" t="str">
            <v>鉄骨階段</v>
          </cell>
          <cell r="C1384" t="str">
            <v>直階段･幅120cm･手摺共</v>
          </cell>
          <cell r="D1384" t="str">
            <v>ｍ</v>
          </cell>
          <cell r="E1384">
            <v>61500</v>
          </cell>
          <cell r="F1384" t="str">
            <v>P-85</v>
          </cell>
          <cell r="G1384">
            <v>247102</v>
          </cell>
        </row>
        <row r="1385">
          <cell r="A1385">
            <v>247103</v>
          </cell>
          <cell r="B1385" t="str">
            <v>鉄骨階段</v>
          </cell>
          <cell r="C1385" t="str">
            <v>直階段･幅150cm･手摺共</v>
          </cell>
          <cell r="D1385" t="str">
            <v>ｍ</v>
          </cell>
          <cell r="E1385">
            <v>69200</v>
          </cell>
          <cell r="F1385" t="str">
            <v>P-85</v>
          </cell>
          <cell r="G1385">
            <v>247103</v>
          </cell>
        </row>
        <row r="1386">
          <cell r="A1386">
            <v>247104</v>
          </cell>
          <cell r="B1386" t="str">
            <v>鉄骨階段</v>
          </cell>
          <cell r="C1386" t="str">
            <v>直階段･幅180cm･手摺共</v>
          </cell>
          <cell r="D1386" t="str">
            <v>ｍ</v>
          </cell>
          <cell r="E1386">
            <v>75200</v>
          </cell>
          <cell r="F1386" t="str">
            <v>P-85</v>
          </cell>
          <cell r="G1386">
            <v>247104</v>
          </cell>
        </row>
        <row r="1387">
          <cell r="A1387">
            <v>247111</v>
          </cell>
          <cell r="B1387" t="str">
            <v>鉄骨階段</v>
          </cell>
          <cell r="C1387" t="str">
            <v>ラセン階段･直径140cm･手摺共</v>
          </cell>
          <cell r="D1387" t="str">
            <v>ｍ</v>
          </cell>
          <cell r="E1387">
            <v>107700</v>
          </cell>
          <cell r="F1387" t="str">
            <v>P-85</v>
          </cell>
          <cell r="G1387">
            <v>247111</v>
          </cell>
        </row>
        <row r="1388">
          <cell r="A1388">
            <v>247112</v>
          </cell>
          <cell r="B1388" t="str">
            <v>鉄骨階段</v>
          </cell>
          <cell r="C1388" t="str">
            <v>ラセン階段･直径160cm･手摺共</v>
          </cell>
          <cell r="D1388" t="str">
            <v>ｍ</v>
          </cell>
          <cell r="E1388">
            <v>118100</v>
          </cell>
          <cell r="F1388" t="str">
            <v>P-85</v>
          </cell>
          <cell r="G1388">
            <v>247112</v>
          </cell>
        </row>
        <row r="1389">
          <cell r="A1389">
            <v>247113</v>
          </cell>
          <cell r="B1389" t="str">
            <v>鉄骨階段</v>
          </cell>
          <cell r="C1389" t="str">
            <v>ラセン階段･直径180cm･手摺共</v>
          </cell>
          <cell r="D1389" t="str">
            <v>ｍ</v>
          </cell>
          <cell r="E1389">
            <v>124800</v>
          </cell>
          <cell r="F1389" t="str">
            <v>P-85</v>
          </cell>
          <cell r="G1389">
            <v>247113</v>
          </cell>
        </row>
        <row r="1390">
          <cell r="A1390">
            <v>247151</v>
          </cell>
          <cell r="B1390" t="str">
            <v>階段手摺</v>
          </cell>
          <cell r="C1390" t="str">
            <v>スチール･H90cm･φ42.7mm</v>
          </cell>
          <cell r="D1390" t="str">
            <v>ｍ</v>
          </cell>
          <cell r="E1390">
            <v>12000</v>
          </cell>
          <cell r="F1390" t="str">
            <v>P-85</v>
          </cell>
          <cell r="G1390">
            <v>247151</v>
          </cell>
        </row>
        <row r="1391">
          <cell r="A1391">
            <v>247155</v>
          </cell>
          <cell r="B1391" t="str">
            <v>階段手摺</v>
          </cell>
          <cell r="C1391" t="str">
            <v>アルミ･H90cm</v>
          </cell>
          <cell r="D1391" t="str">
            <v>ｍ</v>
          </cell>
          <cell r="E1391">
            <v>17200</v>
          </cell>
          <cell r="F1391" t="str">
            <v>P-85</v>
          </cell>
          <cell r="G1391">
            <v>247155</v>
          </cell>
        </row>
        <row r="1392">
          <cell r="A1392">
            <v>247181</v>
          </cell>
          <cell r="B1392" t="str">
            <v>階段すべり止め金具</v>
          </cell>
          <cell r="C1392" t="str">
            <v>ステンレス製･幅35mm･ゴム入り･直張</v>
          </cell>
          <cell r="D1392" t="str">
            <v>ｍ</v>
          </cell>
          <cell r="E1392">
            <v>2440</v>
          </cell>
          <cell r="F1392" t="str">
            <v>P-85</v>
          </cell>
          <cell r="G1392">
            <v>247181</v>
          </cell>
        </row>
        <row r="1393">
          <cell r="A1393">
            <v>247182</v>
          </cell>
          <cell r="B1393" t="str">
            <v>階段すべり止め金具</v>
          </cell>
          <cell r="C1393" t="str">
            <v>真ちゅう製･幅40mm･･直張</v>
          </cell>
          <cell r="D1393" t="str">
            <v>ｍ</v>
          </cell>
          <cell r="E1393">
            <v>4120</v>
          </cell>
          <cell r="F1393" t="str">
            <v>P-85</v>
          </cell>
          <cell r="G1393">
            <v>247182</v>
          </cell>
        </row>
        <row r="1394">
          <cell r="A1394">
            <v>247183</v>
          </cell>
          <cell r="B1394" t="str">
            <v>階段すべり止め金具</v>
          </cell>
          <cell r="C1394" t="str">
            <v>アルミ製･幅35mm･ゴム入り･直張</v>
          </cell>
          <cell r="D1394" t="str">
            <v>ｍ</v>
          </cell>
          <cell r="E1394">
            <v>2080</v>
          </cell>
          <cell r="F1394" t="str">
            <v>P-85</v>
          </cell>
          <cell r="G1394">
            <v>247183</v>
          </cell>
        </row>
        <row r="1395">
          <cell r="A1395">
            <v>247201</v>
          </cell>
          <cell r="B1395" t="str">
            <v>ルーフドレイン</v>
          </cell>
          <cell r="C1395" t="str">
            <v>縦型･φ50mm･アスファルト防水用</v>
          </cell>
          <cell r="D1395" t="str">
            <v>ヶ所</v>
          </cell>
          <cell r="E1395">
            <v>9620</v>
          </cell>
          <cell r="F1395" t="str">
            <v>P-85</v>
          </cell>
          <cell r="G1395">
            <v>247201</v>
          </cell>
        </row>
        <row r="1396">
          <cell r="A1396">
            <v>247205</v>
          </cell>
          <cell r="B1396" t="str">
            <v>ルーフドレイン</v>
          </cell>
          <cell r="C1396" t="str">
            <v>縦型･φ75mm･アスファルト防水用</v>
          </cell>
          <cell r="D1396" t="str">
            <v>ヶ所</v>
          </cell>
          <cell r="E1396">
            <v>10500</v>
          </cell>
          <cell r="F1396" t="str">
            <v>P-85</v>
          </cell>
          <cell r="G1396">
            <v>247205</v>
          </cell>
        </row>
        <row r="1397">
          <cell r="A1397">
            <v>247211</v>
          </cell>
          <cell r="B1397" t="str">
            <v>ルーフドレイン</v>
          </cell>
          <cell r="C1397" t="str">
            <v>縦型･φ100mm･アスファルト防水用</v>
          </cell>
          <cell r="D1397" t="str">
            <v>ヶ所</v>
          </cell>
          <cell r="E1397">
            <v>11000</v>
          </cell>
          <cell r="F1397" t="str">
            <v>P-85</v>
          </cell>
          <cell r="G1397">
            <v>247211</v>
          </cell>
        </row>
        <row r="1398">
          <cell r="A1398">
            <v>247215</v>
          </cell>
          <cell r="B1398" t="str">
            <v>ルーフドレイン</v>
          </cell>
          <cell r="C1398" t="str">
            <v>横型･φ75mm･モルタル防水用</v>
          </cell>
          <cell r="D1398" t="str">
            <v>ヶ所</v>
          </cell>
          <cell r="E1398">
            <v>10900</v>
          </cell>
          <cell r="F1398" t="str">
            <v>P-86</v>
          </cell>
          <cell r="G1398">
            <v>247215</v>
          </cell>
        </row>
        <row r="1399">
          <cell r="A1399">
            <v>247221</v>
          </cell>
          <cell r="B1399" t="str">
            <v>ルーフドレイン</v>
          </cell>
          <cell r="C1399" t="str">
            <v>横型･φ100mm･アスファルト防水用</v>
          </cell>
          <cell r="D1399" t="str">
            <v>ヶ所</v>
          </cell>
          <cell r="E1399">
            <v>11500</v>
          </cell>
          <cell r="F1399" t="str">
            <v>P-86</v>
          </cell>
          <cell r="G1399">
            <v>247221</v>
          </cell>
        </row>
        <row r="1400">
          <cell r="A1400">
            <v>247231</v>
          </cell>
          <cell r="B1400" t="str">
            <v>フロアドレイン</v>
          </cell>
          <cell r="C1400" t="str">
            <v>縦型･φ75mm･モルタル防水用</v>
          </cell>
          <cell r="D1400" t="str">
            <v>ヶ所</v>
          </cell>
          <cell r="E1400">
            <v>8360</v>
          </cell>
          <cell r="F1400" t="str">
            <v>P-86</v>
          </cell>
          <cell r="G1400">
            <v>247231</v>
          </cell>
        </row>
        <row r="1401">
          <cell r="A1401">
            <v>247235</v>
          </cell>
          <cell r="B1401" t="str">
            <v>バルコニードレイン</v>
          </cell>
          <cell r="C1401" t="str">
            <v>バルコニー中継用･φ100mm</v>
          </cell>
          <cell r="D1401" t="str">
            <v>ヶ所</v>
          </cell>
          <cell r="E1401">
            <v>8960</v>
          </cell>
          <cell r="F1401" t="str">
            <v>P-86</v>
          </cell>
          <cell r="G1401">
            <v>247235</v>
          </cell>
        </row>
        <row r="1402">
          <cell r="A1402">
            <v>247251</v>
          </cell>
          <cell r="B1402" t="str">
            <v>軒どい</v>
          </cell>
          <cell r="C1402" t="str">
            <v>塩ビ製・半円・径100mm・受金物共</v>
          </cell>
          <cell r="D1402" t="str">
            <v>ｍ</v>
          </cell>
          <cell r="E1402">
            <v>1150</v>
          </cell>
          <cell r="F1402" t="str">
            <v>P-86</v>
          </cell>
          <cell r="G1402">
            <v>247251</v>
          </cell>
        </row>
        <row r="1403">
          <cell r="A1403">
            <v>247253</v>
          </cell>
          <cell r="B1403" t="str">
            <v>軒どい</v>
          </cell>
          <cell r="C1403" t="str">
            <v>塩ビ製・半円・径105mm・受金物共</v>
          </cell>
          <cell r="D1403" t="str">
            <v>ｍ</v>
          </cell>
          <cell r="E1403">
            <v>1180</v>
          </cell>
          <cell r="F1403" t="str">
            <v>P-86</v>
          </cell>
          <cell r="G1403">
            <v>247253</v>
          </cell>
        </row>
        <row r="1404">
          <cell r="A1404">
            <v>247255</v>
          </cell>
          <cell r="B1404" t="str">
            <v>軒どい</v>
          </cell>
          <cell r="C1404" t="str">
            <v>塩ビ製・半円・径120mm・受金物共</v>
          </cell>
          <cell r="D1404" t="str">
            <v>ｍ</v>
          </cell>
          <cell r="E1404">
            <v>1350</v>
          </cell>
          <cell r="F1404" t="str">
            <v>P-86</v>
          </cell>
          <cell r="G1404">
            <v>247255</v>
          </cell>
        </row>
        <row r="1405">
          <cell r="A1405">
            <v>247261</v>
          </cell>
          <cell r="B1405" t="str">
            <v>軒どい</v>
          </cell>
          <cell r="C1405" t="str">
            <v>塩ビ製・角型・幅120mm・受金物共</v>
          </cell>
          <cell r="D1405" t="str">
            <v>ｍ</v>
          </cell>
          <cell r="E1405">
            <v>1640</v>
          </cell>
          <cell r="F1405" t="str">
            <v>P-86</v>
          </cell>
          <cell r="G1405">
            <v>247261</v>
          </cell>
        </row>
        <row r="1406">
          <cell r="A1406">
            <v>247265</v>
          </cell>
          <cell r="B1406" t="str">
            <v>軒どい</v>
          </cell>
          <cell r="C1406" t="str">
            <v>塩ビ製・角型・幅150mm・受金物共</v>
          </cell>
          <cell r="D1406" t="str">
            <v>ｍ</v>
          </cell>
          <cell r="E1406">
            <v>2170</v>
          </cell>
          <cell r="F1406" t="str">
            <v>P-86</v>
          </cell>
          <cell r="G1406">
            <v>247265</v>
          </cell>
        </row>
        <row r="1407">
          <cell r="A1407">
            <v>247271</v>
          </cell>
          <cell r="B1407" t="str">
            <v>立てどい</v>
          </cell>
          <cell r="C1407" t="str">
            <v>塩ビ製・丸型・径60mm・受金物共</v>
          </cell>
          <cell r="D1407" t="str">
            <v>ｍ</v>
          </cell>
          <cell r="E1407">
            <v>1310</v>
          </cell>
          <cell r="F1407" t="str">
            <v>P-86</v>
          </cell>
          <cell r="G1407">
            <v>247271</v>
          </cell>
        </row>
        <row r="1408">
          <cell r="A1408">
            <v>247275</v>
          </cell>
          <cell r="B1408" t="str">
            <v>立てどい</v>
          </cell>
          <cell r="C1408" t="str">
            <v>塩ビ製・丸型・径75mm・受金物共</v>
          </cell>
          <cell r="D1408" t="str">
            <v>ｍ</v>
          </cell>
          <cell r="E1408">
            <v>1400</v>
          </cell>
          <cell r="F1408" t="str">
            <v>P-86</v>
          </cell>
          <cell r="G1408">
            <v>247275</v>
          </cell>
        </row>
        <row r="1409">
          <cell r="A1409">
            <v>247281</v>
          </cell>
          <cell r="B1409" t="str">
            <v>立てどい</v>
          </cell>
          <cell r="C1409" t="str">
            <v>塩ビ製・角型・辺60mm・受金物共</v>
          </cell>
          <cell r="D1409" t="str">
            <v>ｍ</v>
          </cell>
          <cell r="E1409">
            <v>1350</v>
          </cell>
          <cell r="F1409" t="str">
            <v>P-86</v>
          </cell>
          <cell r="G1409">
            <v>247281</v>
          </cell>
        </row>
        <row r="1410">
          <cell r="A1410">
            <v>247301</v>
          </cell>
          <cell r="B1410" t="str">
            <v>立てどい</v>
          </cell>
          <cell r="C1410" t="str">
            <v>VU管・50A・受金物共</v>
          </cell>
          <cell r="D1410" t="str">
            <v>ｍ</v>
          </cell>
          <cell r="E1410">
            <v>1160</v>
          </cell>
          <cell r="F1410" t="str">
            <v>P-86</v>
          </cell>
          <cell r="G1410">
            <v>247301</v>
          </cell>
        </row>
        <row r="1411">
          <cell r="A1411">
            <v>247302</v>
          </cell>
          <cell r="B1411" t="str">
            <v>立てどい</v>
          </cell>
          <cell r="C1411" t="str">
            <v>VU管・65A・受金物共</v>
          </cell>
          <cell r="D1411" t="str">
            <v>ｍ</v>
          </cell>
          <cell r="E1411">
            <v>1260</v>
          </cell>
          <cell r="F1411" t="str">
            <v>P-86</v>
          </cell>
          <cell r="G1411">
            <v>247302</v>
          </cell>
        </row>
        <row r="1412">
          <cell r="A1412">
            <v>247303</v>
          </cell>
          <cell r="B1412" t="str">
            <v>立てどい</v>
          </cell>
          <cell r="C1412" t="str">
            <v>VU管・75A・受金物共</v>
          </cell>
          <cell r="D1412" t="str">
            <v>ｍ</v>
          </cell>
          <cell r="E1412">
            <v>1350</v>
          </cell>
          <cell r="F1412" t="str">
            <v>P-86</v>
          </cell>
          <cell r="G1412">
            <v>247303</v>
          </cell>
        </row>
        <row r="1413">
          <cell r="A1413">
            <v>247304</v>
          </cell>
          <cell r="B1413" t="str">
            <v>立てどい</v>
          </cell>
          <cell r="C1413" t="str">
            <v>VU管・100A・受金物共</v>
          </cell>
          <cell r="D1413" t="str">
            <v>ｍ</v>
          </cell>
          <cell r="E1413">
            <v>1390</v>
          </cell>
          <cell r="F1413" t="str">
            <v>P-86</v>
          </cell>
          <cell r="G1413">
            <v>247304</v>
          </cell>
        </row>
        <row r="1414">
          <cell r="A1414">
            <v>247305</v>
          </cell>
          <cell r="B1414" t="str">
            <v>立てどい</v>
          </cell>
          <cell r="C1414" t="str">
            <v>VU管・125A・受金物共</v>
          </cell>
          <cell r="D1414" t="str">
            <v>ｍ</v>
          </cell>
          <cell r="E1414">
            <v>1740</v>
          </cell>
          <cell r="F1414" t="str">
            <v>P-86</v>
          </cell>
          <cell r="G1414">
            <v>247305</v>
          </cell>
        </row>
        <row r="1415">
          <cell r="A1415">
            <v>247311</v>
          </cell>
          <cell r="B1415" t="str">
            <v>立てどい</v>
          </cell>
          <cell r="C1415" t="str">
            <v>VP(一般)管・75A・受金物共</v>
          </cell>
          <cell r="D1415" t="str">
            <v>ｍ</v>
          </cell>
          <cell r="E1415">
            <v>1730</v>
          </cell>
          <cell r="F1415" t="str">
            <v>P-86</v>
          </cell>
          <cell r="G1415">
            <v>247311</v>
          </cell>
        </row>
        <row r="1416">
          <cell r="A1416">
            <v>247313</v>
          </cell>
          <cell r="B1416" t="str">
            <v>立てどい</v>
          </cell>
          <cell r="C1416" t="str">
            <v>VP(一般)管・100A・受金物共</v>
          </cell>
          <cell r="D1416" t="str">
            <v>ｍ</v>
          </cell>
          <cell r="E1416">
            <v>2040</v>
          </cell>
          <cell r="F1416" t="str">
            <v>P-86</v>
          </cell>
          <cell r="G1416">
            <v>247313</v>
          </cell>
        </row>
        <row r="1417">
          <cell r="A1417">
            <v>247315</v>
          </cell>
          <cell r="B1417" t="str">
            <v>立てどい</v>
          </cell>
          <cell r="C1417" t="str">
            <v>VP(一般)管・125A・受金物共</v>
          </cell>
          <cell r="D1417" t="str">
            <v>ｍ</v>
          </cell>
          <cell r="E1417">
            <v>2380</v>
          </cell>
          <cell r="F1417" t="str">
            <v>P-86</v>
          </cell>
          <cell r="G1417">
            <v>247315</v>
          </cell>
        </row>
        <row r="1418">
          <cell r="A1418">
            <v>247325</v>
          </cell>
          <cell r="B1418" t="str">
            <v>立てどい</v>
          </cell>
          <cell r="C1418" t="str">
            <v>VP管・50A・受金物共</v>
          </cell>
          <cell r="D1418" t="str">
            <v>ｍ</v>
          </cell>
          <cell r="E1418">
            <v>1340</v>
          </cell>
          <cell r="F1418" t="str">
            <v>P-86</v>
          </cell>
          <cell r="G1418">
            <v>247325</v>
          </cell>
        </row>
        <row r="1419">
          <cell r="A1419">
            <v>247326</v>
          </cell>
          <cell r="B1419" t="str">
            <v>立てどい</v>
          </cell>
          <cell r="C1419" t="str">
            <v>VP管・65A・受金物共</v>
          </cell>
          <cell r="D1419" t="str">
            <v>ｍ</v>
          </cell>
          <cell r="E1419">
            <v>1460</v>
          </cell>
          <cell r="F1419" t="str">
            <v>P-86</v>
          </cell>
          <cell r="G1419">
            <v>247326</v>
          </cell>
        </row>
        <row r="1420">
          <cell r="A1420">
            <v>247327</v>
          </cell>
          <cell r="B1420" t="str">
            <v>立てどい</v>
          </cell>
          <cell r="C1420" t="str">
            <v>VP管・75A・受金物共</v>
          </cell>
          <cell r="D1420" t="str">
            <v>ｍ</v>
          </cell>
          <cell r="E1420">
            <v>1730</v>
          </cell>
          <cell r="F1420" t="str">
            <v>P-86</v>
          </cell>
          <cell r="G1420">
            <v>247327</v>
          </cell>
        </row>
        <row r="1421">
          <cell r="A1421">
            <v>247328</v>
          </cell>
          <cell r="B1421" t="str">
            <v>立てどい</v>
          </cell>
          <cell r="C1421" t="str">
            <v>VP管・100A・受金物共</v>
          </cell>
          <cell r="D1421" t="str">
            <v>ｍ</v>
          </cell>
          <cell r="E1421">
            <v>2040</v>
          </cell>
          <cell r="F1421" t="str">
            <v>P-86</v>
          </cell>
          <cell r="G1421">
            <v>247328</v>
          </cell>
        </row>
        <row r="1422">
          <cell r="A1422">
            <v>247331</v>
          </cell>
          <cell r="B1422" t="str">
            <v>集水器[じょうご]</v>
          </cell>
          <cell r="C1422" t="str">
            <v>塩ビ製・100mm用</v>
          </cell>
          <cell r="D1422" t="str">
            <v>ヶ所</v>
          </cell>
          <cell r="E1422">
            <v>1400</v>
          </cell>
          <cell r="F1422" t="str">
            <v>P-86</v>
          </cell>
          <cell r="G1422">
            <v>247331</v>
          </cell>
        </row>
        <row r="1423">
          <cell r="A1423">
            <v>247333</v>
          </cell>
          <cell r="B1423" t="str">
            <v>集水器[じょうご]</v>
          </cell>
          <cell r="C1423" t="str">
            <v>塩ビ製・105mm用</v>
          </cell>
          <cell r="D1423" t="str">
            <v>ヶ所</v>
          </cell>
          <cell r="E1423">
            <v>1420</v>
          </cell>
          <cell r="F1423" t="str">
            <v>P-86</v>
          </cell>
          <cell r="G1423">
            <v>247333</v>
          </cell>
        </row>
        <row r="1424">
          <cell r="A1424">
            <v>247335</v>
          </cell>
          <cell r="B1424" t="str">
            <v>集水器[じょうご]</v>
          </cell>
          <cell r="C1424" t="str">
            <v>塩ビ製・120mm用</v>
          </cell>
          <cell r="D1424" t="str">
            <v>ヶ所</v>
          </cell>
          <cell r="E1424">
            <v>1540</v>
          </cell>
          <cell r="F1424" t="str">
            <v>P-86</v>
          </cell>
          <cell r="G1424">
            <v>247335</v>
          </cell>
        </row>
        <row r="1425">
          <cell r="A1425">
            <v>247337</v>
          </cell>
          <cell r="B1425" t="str">
            <v>集水器[じょうご]</v>
          </cell>
          <cell r="C1425" t="str">
            <v>塩ビ製・150mm用</v>
          </cell>
          <cell r="D1425" t="str">
            <v>ヶ所</v>
          </cell>
          <cell r="E1425">
            <v>1910</v>
          </cell>
          <cell r="F1425" t="str">
            <v>P-86</v>
          </cell>
          <cell r="G1425">
            <v>247337</v>
          </cell>
        </row>
        <row r="1426">
          <cell r="A1426">
            <v>247341</v>
          </cell>
          <cell r="B1426" t="str">
            <v>谷樋</v>
          </cell>
          <cell r="C1426" t="str">
            <v>カラー鉄板・厚0.4mm・糸幅240mm</v>
          </cell>
          <cell r="D1426" t="str">
            <v>ｍ</v>
          </cell>
          <cell r="E1426">
            <v>1070</v>
          </cell>
          <cell r="F1426" t="str">
            <v>P-86</v>
          </cell>
          <cell r="G1426">
            <v>247341</v>
          </cell>
        </row>
        <row r="1427">
          <cell r="A1427">
            <v>247342</v>
          </cell>
          <cell r="B1427" t="str">
            <v>谷樋</v>
          </cell>
          <cell r="C1427" t="str">
            <v>亜鉛鉄板・厚0.4mm・糸幅240mm</v>
          </cell>
          <cell r="D1427" t="str">
            <v>ｍ</v>
          </cell>
          <cell r="E1427">
            <v>1080</v>
          </cell>
          <cell r="F1427" t="str">
            <v>P-86</v>
          </cell>
          <cell r="G1427">
            <v>247342</v>
          </cell>
        </row>
        <row r="1428">
          <cell r="A1428">
            <v>247345</v>
          </cell>
          <cell r="B1428" t="str">
            <v>谷樋</v>
          </cell>
          <cell r="C1428" t="str">
            <v>カラー鉄板・厚0.4mm・糸幅450mm</v>
          </cell>
          <cell r="D1428" t="str">
            <v>ｍ</v>
          </cell>
          <cell r="E1428">
            <v>2900</v>
          </cell>
          <cell r="F1428" t="str">
            <v>P-86</v>
          </cell>
          <cell r="G1428">
            <v>247345</v>
          </cell>
        </row>
        <row r="1429">
          <cell r="A1429">
            <v>247346</v>
          </cell>
          <cell r="B1429" t="str">
            <v>谷樋</v>
          </cell>
          <cell r="C1429" t="str">
            <v>亜鉛鉄板・厚0.4mm・糸幅450mm</v>
          </cell>
          <cell r="D1429" t="str">
            <v>ｍ</v>
          </cell>
          <cell r="E1429">
            <v>2910</v>
          </cell>
          <cell r="F1429" t="str">
            <v>P-86</v>
          </cell>
          <cell r="G1429">
            <v>247346</v>
          </cell>
        </row>
        <row r="1430">
          <cell r="A1430">
            <v>247351</v>
          </cell>
          <cell r="B1430" t="str">
            <v>水切・雨押え</v>
          </cell>
          <cell r="C1430" t="str">
            <v>カラー鉄板・糸幅240mm</v>
          </cell>
          <cell r="D1430" t="str">
            <v>ｍ</v>
          </cell>
          <cell r="E1430">
            <v>1070</v>
          </cell>
          <cell r="F1430" t="str">
            <v>P-86</v>
          </cell>
          <cell r="G1430">
            <v>247351</v>
          </cell>
        </row>
        <row r="1431">
          <cell r="A1431">
            <v>247355</v>
          </cell>
          <cell r="B1431" t="str">
            <v>水切・雨押え</v>
          </cell>
          <cell r="C1431" t="str">
            <v>亜鉛鉄板・糸幅240mm</v>
          </cell>
          <cell r="D1431" t="str">
            <v>ｍ</v>
          </cell>
          <cell r="E1431">
            <v>1080</v>
          </cell>
          <cell r="F1431" t="str">
            <v>P-86</v>
          </cell>
          <cell r="G1431">
            <v>247355</v>
          </cell>
        </row>
        <row r="1432">
          <cell r="A1432">
            <v>247381</v>
          </cell>
          <cell r="B1432" t="str">
            <v>下部養生管</v>
          </cell>
          <cell r="C1432" t="str">
            <v>白ガス管・80A×180cm</v>
          </cell>
          <cell r="D1432" t="str">
            <v>ヶ所</v>
          </cell>
          <cell r="E1432">
            <v>7710</v>
          </cell>
          <cell r="F1432" t="str">
            <v>P-86</v>
          </cell>
          <cell r="G1432">
            <v>247381</v>
          </cell>
        </row>
        <row r="1433">
          <cell r="A1433">
            <v>247385</v>
          </cell>
          <cell r="B1433" t="str">
            <v>下部養生管</v>
          </cell>
          <cell r="C1433" t="str">
            <v>白ガス管・100A×180cm</v>
          </cell>
          <cell r="D1433" t="str">
            <v>ヶ所</v>
          </cell>
          <cell r="E1433">
            <v>8640</v>
          </cell>
          <cell r="F1433" t="str">
            <v>P-86</v>
          </cell>
          <cell r="G1433">
            <v>247385</v>
          </cell>
        </row>
        <row r="1434">
          <cell r="A1434">
            <v>247387</v>
          </cell>
          <cell r="B1434" t="str">
            <v>下部養生管</v>
          </cell>
          <cell r="C1434" t="str">
            <v>白ガス管・125A×180cm</v>
          </cell>
          <cell r="D1434" t="str">
            <v>ヶ所</v>
          </cell>
          <cell r="E1434">
            <v>8930</v>
          </cell>
          <cell r="F1434" t="str">
            <v>P-86</v>
          </cell>
          <cell r="G1434">
            <v>247387</v>
          </cell>
        </row>
        <row r="1435">
          <cell r="A1435">
            <v>247401</v>
          </cell>
          <cell r="B1435" t="str">
            <v>バルコニー手摺</v>
          </cell>
          <cell r="C1435" t="str">
            <v>スチール・H110cm・φ42.7mm</v>
          </cell>
          <cell r="D1435" t="str">
            <v>ｍ</v>
          </cell>
          <cell r="E1435">
            <v>10000</v>
          </cell>
          <cell r="F1435" t="str">
            <v>P-86</v>
          </cell>
          <cell r="G1435">
            <v>247401</v>
          </cell>
        </row>
        <row r="1436">
          <cell r="A1436">
            <v>247405</v>
          </cell>
          <cell r="B1436" t="str">
            <v>バルコニー手摺</v>
          </cell>
          <cell r="C1436" t="str">
            <v>アルミ･H110cm</v>
          </cell>
          <cell r="D1436" t="str">
            <v>ｍ</v>
          </cell>
          <cell r="E1436">
            <v>13800</v>
          </cell>
          <cell r="F1436" t="str">
            <v>P-86</v>
          </cell>
          <cell r="G1436">
            <v>247405</v>
          </cell>
        </row>
        <row r="1437">
          <cell r="A1437">
            <v>247411</v>
          </cell>
          <cell r="B1437" t="str">
            <v>屋上フェンス</v>
          </cell>
          <cell r="C1437" t="str">
            <v>スチール・H180cm・φ42.7mm</v>
          </cell>
          <cell r="D1437" t="str">
            <v>ｍ</v>
          </cell>
          <cell r="E1437">
            <v>18500</v>
          </cell>
          <cell r="F1437" t="str">
            <v>P-86</v>
          </cell>
          <cell r="G1437">
            <v>247411</v>
          </cell>
        </row>
        <row r="1438">
          <cell r="A1438">
            <v>247415</v>
          </cell>
          <cell r="B1438" t="str">
            <v>屋上フェンス</v>
          </cell>
          <cell r="C1438" t="str">
            <v>アルミ･H180cm</v>
          </cell>
          <cell r="D1438" t="str">
            <v>ｍ</v>
          </cell>
          <cell r="E1438">
            <v>24000</v>
          </cell>
          <cell r="F1438" t="str">
            <v>P-86</v>
          </cell>
          <cell r="G1438">
            <v>247415</v>
          </cell>
        </row>
        <row r="1439">
          <cell r="A1439">
            <v>247451</v>
          </cell>
          <cell r="B1439" t="str">
            <v>アルミ笠木[既製品]</v>
          </cell>
          <cell r="C1439" t="str">
            <v>W15cm</v>
          </cell>
          <cell r="D1439" t="str">
            <v>ｍ</v>
          </cell>
          <cell r="E1439">
            <v>4440</v>
          </cell>
          <cell r="F1439" t="str">
            <v>P-86</v>
          </cell>
          <cell r="G1439">
            <v>247451</v>
          </cell>
        </row>
        <row r="1440">
          <cell r="A1440">
            <v>247455</v>
          </cell>
          <cell r="B1440" t="str">
            <v>アルミ笠木[既製品]</v>
          </cell>
          <cell r="C1440" t="str">
            <v>W20cm</v>
          </cell>
          <cell r="D1440" t="str">
            <v>ｍ</v>
          </cell>
          <cell r="E1440">
            <v>5820</v>
          </cell>
          <cell r="F1440" t="str">
            <v>P-86</v>
          </cell>
          <cell r="G1440">
            <v>247455</v>
          </cell>
        </row>
        <row r="1441">
          <cell r="A1441">
            <v>247461</v>
          </cell>
          <cell r="B1441" t="str">
            <v>屋上丸環</v>
          </cell>
          <cell r="C1441" t="str">
            <v>鋼製亜鉛メッキ･φ19mm･内径10cm</v>
          </cell>
          <cell r="D1441" t="str">
            <v>ヶ所</v>
          </cell>
          <cell r="E1441">
            <v>3280</v>
          </cell>
          <cell r="F1441" t="str">
            <v>P-86</v>
          </cell>
          <cell r="G1441">
            <v>247461</v>
          </cell>
        </row>
        <row r="1442">
          <cell r="A1442">
            <v>247465</v>
          </cell>
          <cell r="B1442" t="str">
            <v>屋上丸環</v>
          </cell>
          <cell r="C1442" t="str">
            <v>ステンレス･φ19mm･内径10cm</v>
          </cell>
          <cell r="D1442" t="str">
            <v>ヶ所</v>
          </cell>
          <cell r="E1442">
            <v>4260</v>
          </cell>
          <cell r="F1442" t="str">
            <v>P-86</v>
          </cell>
          <cell r="G1442">
            <v>247465</v>
          </cell>
        </row>
        <row r="1443">
          <cell r="A1443">
            <v>247471</v>
          </cell>
          <cell r="B1443" t="str">
            <v>タラップ[足掛金物]</v>
          </cell>
          <cell r="C1443" t="str">
            <v>鋼製･φ19mm･幅40cm</v>
          </cell>
          <cell r="D1443" t="str">
            <v>ヶ所</v>
          </cell>
          <cell r="E1443">
            <v>3040</v>
          </cell>
          <cell r="F1443" t="str">
            <v>P-86</v>
          </cell>
          <cell r="G1443">
            <v>247471</v>
          </cell>
        </row>
        <row r="1444">
          <cell r="A1444">
            <v>247475</v>
          </cell>
          <cell r="B1444" t="str">
            <v>タラップ[足掛金物]</v>
          </cell>
          <cell r="C1444" t="str">
            <v>ステンレス製･φ19mm･幅40cm</v>
          </cell>
          <cell r="D1444" t="str">
            <v>ヶ所</v>
          </cell>
          <cell r="E1444">
            <v>4870</v>
          </cell>
          <cell r="F1444" t="str">
            <v>P-86</v>
          </cell>
          <cell r="G1444">
            <v>247475</v>
          </cell>
        </row>
        <row r="1445">
          <cell r="A1445">
            <v>247477</v>
          </cell>
          <cell r="B1445" t="str">
            <v>タラップ[足掛金物]</v>
          </cell>
          <cell r="C1445" t="str">
            <v>ステンレス製･φ22mm･幅40cm</v>
          </cell>
          <cell r="D1445" t="str">
            <v>ヶ所</v>
          </cell>
          <cell r="E1445">
            <v>5380</v>
          </cell>
          <cell r="F1445" t="str">
            <v>P-86</v>
          </cell>
          <cell r="G1445">
            <v>247477</v>
          </cell>
        </row>
        <row r="1446">
          <cell r="A1446">
            <v>247501</v>
          </cell>
          <cell r="B1446" t="str">
            <v>窓面格子</v>
          </cell>
          <cell r="C1446" t="str">
            <v>アルミ製･W91.6cm×H40cm</v>
          </cell>
          <cell r="D1446" t="str">
            <v>ヶ所</v>
          </cell>
          <cell r="E1446">
            <v>8020</v>
          </cell>
          <cell r="F1446" t="str">
            <v>P-87</v>
          </cell>
          <cell r="G1446">
            <v>247501</v>
          </cell>
        </row>
        <row r="1447">
          <cell r="A1447">
            <v>247505</v>
          </cell>
          <cell r="B1447" t="str">
            <v>窓面格子</v>
          </cell>
          <cell r="C1447" t="str">
            <v>アルミ製･W91.6×H60cm</v>
          </cell>
          <cell r="D1447" t="str">
            <v>ヶ所</v>
          </cell>
          <cell r="E1447">
            <v>9700</v>
          </cell>
          <cell r="F1447" t="str">
            <v>P-87</v>
          </cell>
          <cell r="G1447">
            <v>247505</v>
          </cell>
        </row>
        <row r="1448">
          <cell r="A1448">
            <v>247511</v>
          </cell>
          <cell r="B1448" t="str">
            <v>窓面格子</v>
          </cell>
          <cell r="C1448" t="str">
            <v>アルミ製･W91.6×H80cm</v>
          </cell>
          <cell r="D1448" t="str">
            <v>ヶ所</v>
          </cell>
          <cell r="E1448">
            <v>11600</v>
          </cell>
          <cell r="F1448" t="str">
            <v>P-87</v>
          </cell>
          <cell r="G1448">
            <v>247511</v>
          </cell>
        </row>
        <row r="1449">
          <cell r="A1449">
            <v>247521</v>
          </cell>
          <cell r="B1449" t="str">
            <v>窓面格子</v>
          </cell>
          <cell r="C1449" t="str">
            <v>アルミ製･W181.6×H40cm</v>
          </cell>
          <cell r="D1449" t="str">
            <v>ヶ所</v>
          </cell>
          <cell r="E1449">
            <v>14600</v>
          </cell>
          <cell r="F1449" t="str">
            <v>P-87</v>
          </cell>
          <cell r="G1449">
            <v>247521</v>
          </cell>
        </row>
        <row r="1450">
          <cell r="A1450">
            <v>247525</v>
          </cell>
          <cell r="B1450" t="str">
            <v>窓面格子</v>
          </cell>
          <cell r="C1450" t="str">
            <v>アルミ製･W181.6×H60cm</v>
          </cell>
          <cell r="D1450" t="str">
            <v>ヶ所</v>
          </cell>
          <cell r="E1450">
            <v>17900</v>
          </cell>
          <cell r="F1450" t="str">
            <v>P-87</v>
          </cell>
          <cell r="G1450">
            <v>247525</v>
          </cell>
        </row>
        <row r="1451">
          <cell r="A1451">
            <v>247531</v>
          </cell>
          <cell r="B1451" t="str">
            <v>窓面格子</v>
          </cell>
          <cell r="C1451" t="str">
            <v>アルミ製･W181.6×H80cm</v>
          </cell>
          <cell r="D1451" t="str">
            <v>ヶ所</v>
          </cell>
          <cell r="E1451">
            <v>20800</v>
          </cell>
          <cell r="F1451" t="str">
            <v>P-87</v>
          </cell>
          <cell r="G1451">
            <v>247531</v>
          </cell>
        </row>
        <row r="1452">
          <cell r="A1452">
            <v>247541</v>
          </cell>
          <cell r="B1452" t="str">
            <v>装飾窓格子</v>
          </cell>
          <cell r="C1452" t="str">
            <v>アルミ製･W87cm×H50cm</v>
          </cell>
          <cell r="D1452" t="str">
            <v>ヶ所</v>
          </cell>
          <cell r="E1452">
            <v>12600</v>
          </cell>
          <cell r="F1452" t="str">
            <v>P-87</v>
          </cell>
          <cell r="G1452">
            <v>247541</v>
          </cell>
        </row>
        <row r="1453">
          <cell r="A1453">
            <v>247545</v>
          </cell>
          <cell r="B1453" t="str">
            <v>装飾窓格子</v>
          </cell>
          <cell r="C1453" t="str">
            <v>アルミ製･W87cm×H80cm</v>
          </cell>
          <cell r="D1453" t="str">
            <v>ヶ所</v>
          </cell>
          <cell r="E1453">
            <v>18300</v>
          </cell>
          <cell r="F1453" t="str">
            <v>P-87</v>
          </cell>
          <cell r="G1453">
            <v>247545</v>
          </cell>
        </row>
        <row r="1454">
          <cell r="A1454">
            <v>247551</v>
          </cell>
          <cell r="B1454" t="str">
            <v>装飾窓格子</v>
          </cell>
          <cell r="C1454" t="str">
            <v>アルミ製･W133cm×H80cm</v>
          </cell>
          <cell r="D1454" t="str">
            <v>ヶ所</v>
          </cell>
          <cell r="E1454">
            <v>28700</v>
          </cell>
          <cell r="F1454" t="str">
            <v>P-87</v>
          </cell>
          <cell r="G1454">
            <v>247551</v>
          </cell>
        </row>
        <row r="1455">
          <cell r="A1455">
            <v>247555</v>
          </cell>
          <cell r="B1455" t="str">
            <v>装飾窓格子</v>
          </cell>
          <cell r="C1455" t="str">
            <v>アルミ製･W133cm×H140cm</v>
          </cell>
          <cell r="D1455" t="str">
            <v>ヶ所</v>
          </cell>
          <cell r="E1455">
            <v>46800</v>
          </cell>
          <cell r="F1455" t="str">
            <v>P-87</v>
          </cell>
          <cell r="G1455">
            <v>247555</v>
          </cell>
        </row>
        <row r="1456">
          <cell r="A1456">
            <v>247561</v>
          </cell>
          <cell r="B1456" t="str">
            <v>装飾窓格子</v>
          </cell>
          <cell r="C1456" t="str">
            <v>アルミ製･W178cm×H50cm</v>
          </cell>
          <cell r="D1456" t="str">
            <v>ヶ所</v>
          </cell>
          <cell r="E1456">
            <v>24400</v>
          </cell>
          <cell r="F1456" t="str">
            <v>P-87</v>
          </cell>
          <cell r="G1456">
            <v>247561</v>
          </cell>
        </row>
        <row r="1457">
          <cell r="A1457">
            <v>247565</v>
          </cell>
          <cell r="B1457" t="str">
            <v>装飾窓格子</v>
          </cell>
          <cell r="C1457" t="str">
            <v>アルミ製･W178cm×H95cm</v>
          </cell>
          <cell r="D1457" t="str">
            <v>ヶ所</v>
          </cell>
          <cell r="E1457">
            <v>45000</v>
          </cell>
          <cell r="F1457" t="str">
            <v>P-87</v>
          </cell>
          <cell r="G1457">
            <v>247565</v>
          </cell>
        </row>
        <row r="1458">
          <cell r="A1458">
            <v>247641</v>
          </cell>
          <cell r="B1458" t="str">
            <v>グレーチング</v>
          </cell>
          <cell r="C1458" t="str">
            <v>鋳鉄製・幅15cm</v>
          </cell>
          <cell r="D1458" t="str">
            <v>ｍ</v>
          </cell>
          <cell r="E1458">
            <v>16700</v>
          </cell>
          <cell r="F1458" t="str">
            <v>P-87</v>
          </cell>
          <cell r="G1458">
            <v>247641</v>
          </cell>
        </row>
        <row r="1459">
          <cell r="A1459">
            <v>247645</v>
          </cell>
          <cell r="B1459" t="str">
            <v>グレーチング</v>
          </cell>
          <cell r="C1459" t="str">
            <v>鋳鉄製・幅20cm</v>
          </cell>
          <cell r="D1459" t="str">
            <v>ｍ</v>
          </cell>
          <cell r="E1459">
            <v>18100</v>
          </cell>
          <cell r="F1459" t="str">
            <v>P-87</v>
          </cell>
          <cell r="G1459">
            <v>247645</v>
          </cell>
        </row>
        <row r="1460">
          <cell r="A1460">
            <v>247651</v>
          </cell>
          <cell r="B1460" t="str">
            <v>グレーチング</v>
          </cell>
          <cell r="C1460" t="str">
            <v>ステンレス製・幅25cm</v>
          </cell>
          <cell r="D1460" t="str">
            <v>ｍ</v>
          </cell>
          <cell r="E1460">
            <v>33600</v>
          </cell>
          <cell r="F1460" t="str">
            <v>P-87</v>
          </cell>
          <cell r="G1460">
            <v>247651</v>
          </cell>
        </row>
        <row r="1461">
          <cell r="A1461">
            <v>247655</v>
          </cell>
          <cell r="B1461" t="str">
            <v>グレーチング</v>
          </cell>
          <cell r="C1461" t="str">
            <v>ステンレス製・幅30cm</v>
          </cell>
          <cell r="D1461" t="str">
            <v>ｍ</v>
          </cell>
          <cell r="E1461">
            <v>37100</v>
          </cell>
          <cell r="F1461" t="str">
            <v>P-87</v>
          </cell>
          <cell r="G1461">
            <v>247655</v>
          </cell>
        </row>
        <row r="1462">
          <cell r="A1462">
            <v>247701</v>
          </cell>
          <cell r="B1462" t="str">
            <v>カーテンレール</v>
          </cell>
          <cell r="C1462" t="str">
            <v>アルミ製・シングル・2m物</v>
          </cell>
          <cell r="D1462" t="str">
            <v>組</v>
          </cell>
          <cell r="E1462">
            <v>2680</v>
          </cell>
          <cell r="F1462" t="str">
            <v>P-87</v>
          </cell>
          <cell r="G1462">
            <v>247701</v>
          </cell>
        </row>
        <row r="1463">
          <cell r="A1463">
            <v>247705</v>
          </cell>
          <cell r="B1463" t="str">
            <v>カーテンレール</v>
          </cell>
          <cell r="C1463" t="str">
            <v>ステンレス製・シングル・2m物</v>
          </cell>
          <cell r="D1463" t="str">
            <v>組</v>
          </cell>
          <cell r="E1463">
            <v>2550</v>
          </cell>
          <cell r="F1463" t="str">
            <v>P-87</v>
          </cell>
          <cell r="G1463">
            <v>247705</v>
          </cell>
        </row>
        <row r="1464">
          <cell r="A1464">
            <v>247711</v>
          </cell>
          <cell r="B1464" t="str">
            <v>カーテンレール</v>
          </cell>
          <cell r="C1464" t="str">
            <v>スチール製・シングル・2m物</v>
          </cell>
          <cell r="D1464" t="str">
            <v>組</v>
          </cell>
          <cell r="E1464">
            <v>2470</v>
          </cell>
          <cell r="F1464" t="str">
            <v>P-87</v>
          </cell>
          <cell r="G1464">
            <v>247711</v>
          </cell>
        </row>
        <row r="1465">
          <cell r="A1465">
            <v>247721</v>
          </cell>
          <cell r="B1465" t="str">
            <v>カーテンレール</v>
          </cell>
          <cell r="C1465" t="str">
            <v>アルミ製・ダブル・2m物</v>
          </cell>
          <cell r="D1465" t="str">
            <v>組</v>
          </cell>
          <cell r="E1465">
            <v>4500</v>
          </cell>
          <cell r="F1465" t="str">
            <v>P-87</v>
          </cell>
          <cell r="G1465">
            <v>247721</v>
          </cell>
        </row>
        <row r="1466">
          <cell r="A1466">
            <v>247725</v>
          </cell>
          <cell r="B1466" t="str">
            <v>カーテンレール</v>
          </cell>
          <cell r="C1466" t="str">
            <v>ステンレス製・ダブル・2m物</v>
          </cell>
          <cell r="D1466" t="str">
            <v>組</v>
          </cell>
          <cell r="E1466">
            <v>3700</v>
          </cell>
          <cell r="F1466" t="str">
            <v>P-87</v>
          </cell>
          <cell r="G1466">
            <v>247725</v>
          </cell>
        </row>
        <row r="1467">
          <cell r="A1467">
            <v>251001</v>
          </cell>
          <cell r="B1467" t="str">
            <v>フラッシュ戸</v>
          </cell>
          <cell r="C1467" t="str">
            <v>大きさ区分Ⅰ・上</v>
          </cell>
          <cell r="D1467" t="str">
            <v>枚</v>
          </cell>
          <cell r="E1467">
            <v>41500</v>
          </cell>
          <cell r="F1467" t="str">
            <v>P-88</v>
          </cell>
          <cell r="G1467">
            <v>251001</v>
          </cell>
        </row>
        <row r="1468">
          <cell r="A1468">
            <v>251004</v>
          </cell>
          <cell r="B1468" t="str">
            <v>フラッシュ戸</v>
          </cell>
          <cell r="C1468" t="str">
            <v>大きさ区分Ⅰ・中</v>
          </cell>
          <cell r="D1468" t="str">
            <v>枚</v>
          </cell>
          <cell r="E1468">
            <v>21800</v>
          </cell>
          <cell r="F1468" t="str">
            <v>P-88</v>
          </cell>
          <cell r="G1468">
            <v>251004</v>
          </cell>
        </row>
        <row r="1469">
          <cell r="A1469">
            <v>251007</v>
          </cell>
          <cell r="B1469" t="str">
            <v>フラッシュ戸</v>
          </cell>
          <cell r="C1469" t="str">
            <v>大きさ区分Ⅰ・並</v>
          </cell>
          <cell r="D1469" t="str">
            <v>枚</v>
          </cell>
          <cell r="E1469">
            <v>18200</v>
          </cell>
          <cell r="F1469" t="str">
            <v>P-88</v>
          </cell>
          <cell r="G1469">
            <v>251007</v>
          </cell>
        </row>
        <row r="1470">
          <cell r="A1470">
            <v>251031</v>
          </cell>
          <cell r="B1470" t="str">
            <v>フラッシュ戸</v>
          </cell>
          <cell r="C1470" t="str">
            <v>大きさ区分Ⅱ・上</v>
          </cell>
          <cell r="D1470" t="str">
            <v>枚</v>
          </cell>
          <cell r="E1470">
            <v>29800</v>
          </cell>
          <cell r="F1470" t="str">
            <v>P-88</v>
          </cell>
          <cell r="G1470">
            <v>251031</v>
          </cell>
        </row>
        <row r="1471">
          <cell r="A1471">
            <v>251034</v>
          </cell>
          <cell r="B1471" t="str">
            <v>フラッシュ戸</v>
          </cell>
          <cell r="C1471" t="str">
            <v>大きさ区分Ⅱ・中</v>
          </cell>
          <cell r="D1471" t="str">
            <v>枚</v>
          </cell>
          <cell r="E1471">
            <v>16100</v>
          </cell>
          <cell r="F1471" t="str">
            <v>P-88</v>
          </cell>
          <cell r="G1471">
            <v>251034</v>
          </cell>
        </row>
        <row r="1472">
          <cell r="A1472">
            <v>251037</v>
          </cell>
          <cell r="B1472" t="str">
            <v>フラッシュ戸</v>
          </cell>
          <cell r="C1472" t="str">
            <v>大きさ区分Ⅱ・並</v>
          </cell>
          <cell r="D1472" t="str">
            <v>枚</v>
          </cell>
          <cell r="E1472">
            <v>13600</v>
          </cell>
          <cell r="F1472" t="str">
            <v>P-88</v>
          </cell>
          <cell r="G1472">
            <v>251037</v>
          </cell>
        </row>
        <row r="1473">
          <cell r="A1473">
            <v>251051</v>
          </cell>
          <cell r="B1473" t="str">
            <v>フラッシュ戸</v>
          </cell>
          <cell r="C1473" t="str">
            <v>大きさ区分Ⅲ・上</v>
          </cell>
          <cell r="D1473" t="str">
            <v>枚</v>
          </cell>
          <cell r="E1473">
            <v>22500</v>
          </cell>
          <cell r="F1473" t="str">
            <v>P-88</v>
          </cell>
          <cell r="G1473">
            <v>251051</v>
          </cell>
        </row>
        <row r="1474">
          <cell r="A1474">
            <v>251054</v>
          </cell>
          <cell r="B1474" t="str">
            <v>フラッシュ戸</v>
          </cell>
          <cell r="C1474" t="str">
            <v>大きさ区分Ⅲ・中</v>
          </cell>
          <cell r="D1474" t="str">
            <v>枚</v>
          </cell>
          <cell r="E1474">
            <v>12500</v>
          </cell>
          <cell r="F1474" t="str">
            <v>P-88</v>
          </cell>
          <cell r="G1474">
            <v>251054</v>
          </cell>
        </row>
        <row r="1475">
          <cell r="A1475">
            <v>251057</v>
          </cell>
          <cell r="B1475" t="str">
            <v>フラッシュ戸</v>
          </cell>
          <cell r="C1475" t="str">
            <v>大きさ区分Ⅲ・並</v>
          </cell>
          <cell r="D1475" t="str">
            <v>枚</v>
          </cell>
          <cell r="E1475">
            <v>10600</v>
          </cell>
          <cell r="F1475" t="str">
            <v>P-88</v>
          </cell>
          <cell r="G1475">
            <v>251057</v>
          </cell>
        </row>
        <row r="1476">
          <cell r="A1476">
            <v>251101</v>
          </cell>
          <cell r="B1476" t="str">
            <v>ガラス戸[FL・厚3mm]</v>
          </cell>
          <cell r="C1476" t="str">
            <v>大きさ区分Ⅰ・上</v>
          </cell>
          <cell r="D1476" t="str">
            <v>枚</v>
          </cell>
          <cell r="E1476">
            <v>68800</v>
          </cell>
          <cell r="F1476" t="str">
            <v>P-88</v>
          </cell>
          <cell r="G1476">
            <v>251101</v>
          </cell>
        </row>
        <row r="1477">
          <cell r="A1477">
            <v>251104</v>
          </cell>
          <cell r="B1477" t="str">
            <v>ガラス戸[FL・厚3mm]</v>
          </cell>
          <cell r="C1477" t="str">
            <v>大きさ区分Ⅰ・中</v>
          </cell>
          <cell r="D1477" t="str">
            <v>枚</v>
          </cell>
          <cell r="E1477">
            <v>46600</v>
          </cell>
          <cell r="F1477" t="str">
            <v>P-88</v>
          </cell>
          <cell r="G1477">
            <v>251104</v>
          </cell>
        </row>
        <row r="1478">
          <cell r="A1478">
            <v>251107</v>
          </cell>
          <cell r="B1478" t="str">
            <v>ガラス戸[FL・厚3mm]</v>
          </cell>
          <cell r="C1478" t="str">
            <v>大きさ区分Ⅰ・並</v>
          </cell>
          <cell r="D1478" t="str">
            <v>枚</v>
          </cell>
          <cell r="E1478">
            <v>36300</v>
          </cell>
          <cell r="F1478" t="str">
            <v>P-88</v>
          </cell>
          <cell r="G1478">
            <v>251107</v>
          </cell>
        </row>
        <row r="1479">
          <cell r="A1479">
            <v>251131</v>
          </cell>
          <cell r="B1479" t="str">
            <v>ガラス窓[FL・厚3mm]</v>
          </cell>
          <cell r="C1479" t="str">
            <v>大きさ区分Ⅱ・上</v>
          </cell>
          <cell r="D1479" t="str">
            <v>枚</v>
          </cell>
          <cell r="E1479">
            <v>32800</v>
          </cell>
          <cell r="F1479" t="str">
            <v>P-88</v>
          </cell>
          <cell r="G1479">
            <v>251131</v>
          </cell>
        </row>
        <row r="1480">
          <cell r="A1480">
            <v>251134</v>
          </cell>
          <cell r="B1480" t="str">
            <v>ガラス窓[FL・厚3mm]</v>
          </cell>
          <cell r="C1480" t="str">
            <v>大きさ区分Ⅱ・中</v>
          </cell>
          <cell r="D1480" t="str">
            <v>枚</v>
          </cell>
          <cell r="E1480">
            <v>26300</v>
          </cell>
          <cell r="F1480" t="str">
            <v>P-88</v>
          </cell>
          <cell r="G1480">
            <v>251134</v>
          </cell>
        </row>
        <row r="1481">
          <cell r="A1481">
            <v>251137</v>
          </cell>
          <cell r="B1481" t="str">
            <v>ガラス窓[FL・厚3mm]</v>
          </cell>
          <cell r="C1481" t="str">
            <v>大きさ区分Ⅱ・並</v>
          </cell>
          <cell r="D1481" t="str">
            <v>枚</v>
          </cell>
          <cell r="E1481">
            <v>24100</v>
          </cell>
          <cell r="F1481" t="str">
            <v>P-88</v>
          </cell>
          <cell r="G1481">
            <v>251137</v>
          </cell>
        </row>
        <row r="1482">
          <cell r="A1482">
            <v>251161</v>
          </cell>
          <cell r="B1482" t="str">
            <v>ガラス窓[FL・厚3mm]</v>
          </cell>
          <cell r="C1482" t="str">
            <v>大きさ区分Ⅲ・上</v>
          </cell>
          <cell r="D1482" t="str">
            <v>枚</v>
          </cell>
          <cell r="E1482">
            <v>12600</v>
          </cell>
          <cell r="F1482" t="str">
            <v>P-88</v>
          </cell>
          <cell r="G1482">
            <v>251161</v>
          </cell>
        </row>
        <row r="1483">
          <cell r="A1483">
            <v>251164</v>
          </cell>
          <cell r="B1483" t="str">
            <v>ガラス窓[FL・厚3mm]</v>
          </cell>
          <cell r="C1483" t="str">
            <v>大きさ区分Ⅲ・中</v>
          </cell>
          <cell r="D1483" t="str">
            <v>枚</v>
          </cell>
          <cell r="E1483">
            <v>10800</v>
          </cell>
          <cell r="F1483" t="str">
            <v>P-88</v>
          </cell>
          <cell r="G1483">
            <v>251164</v>
          </cell>
        </row>
        <row r="1484">
          <cell r="A1484">
            <v>251167</v>
          </cell>
          <cell r="B1484" t="str">
            <v>ガラス窓[FL・厚3mm]</v>
          </cell>
          <cell r="C1484" t="str">
            <v>大きさ区分Ⅲ・並</v>
          </cell>
          <cell r="D1484" t="str">
            <v>枚</v>
          </cell>
          <cell r="E1484">
            <v>10000</v>
          </cell>
          <cell r="F1484" t="str">
            <v>P-88</v>
          </cell>
          <cell r="G1484">
            <v>251167</v>
          </cell>
        </row>
        <row r="1485">
          <cell r="A1485">
            <v>251201</v>
          </cell>
          <cell r="B1485" t="str">
            <v>木製雨戸</v>
          </cell>
          <cell r="C1485" t="str">
            <v>ラワン合板・大きさ区分Ⅰ</v>
          </cell>
          <cell r="D1485" t="str">
            <v>枚</v>
          </cell>
          <cell r="E1485">
            <v>8050</v>
          </cell>
          <cell r="F1485" t="str">
            <v>P-88</v>
          </cell>
          <cell r="G1485">
            <v>251201</v>
          </cell>
        </row>
        <row r="1486">
          <cell r="A1486">
            <v>251204</v>
          </cell>
          <cell r="B1486" t="str">
            <v>木製雨戸</v>
          </cell>
          <cell r="C1486" t="str">
            <v>ラワン合板・大きさ区分Ⅱ</v>
          </cell>
          <cell r="D1486" t="str">
            <v>枚</v>
          </cell>
          <cell r="E1486">
            <v>5630</v>
          </cell>
          <cell r="F1486" t="str">
            <v>P-88</v>
          </cell>
          <cell r="G1486">
            <v>251204</v>
          </cell>
        </row>
        <row r="1487">
          <cell r="A1487">
            <v>251207</v>
          </cell>
          <cell r="B1487" t="str">
            <v>木製雨戸</v>
          </cell>
          <cell r="C1487" t="str">
            <v>ラワン合板・大きさ区分Ⅲ</v>
          </cell>
          <cell r="D1487" t="str">
            <v>枚</v>
          </cell>
          <cell r="E1487">
            <v>4020</v>
          </cell>
          <cell r="F1487" t="str">
            <v>P-88</v>
          </cell>
          <cell r="G1487">
            <v>251207</v>
          </cell>
        </row>
        <row r="1488">
          <cell r="A1488">
            <v>251301</v>
          </cell>
          <cell r="B1488" t="str">
            <v>格子戸(ガラス入り)</v>
          </cell>
          <cell r="C1488" t="str">
            <v>W90cm×H180cm・ガラス共</v>
          </cell>
          <cell r="D1488" t="str">
            <v>枚</v>
          </cell>
          <cell r="E1488">
            <v>196000</v>
          </cell>
          <cell r="F1488" t="str">
            <v>P-88</v>
          </cell>
          <cell r="G1488">
            <v>251301</v>
          </cell>
        </row>
        <row r="1489">
          <cell r="A1489">
            <v>251311</v>
          </cell>
          <cell r="B1489" t="str">
            <v>格子戸(吹抜け)</v>
          </cell>
          <cell r="C1489" t="str">
            <v>W90cm×H180cm</v>
          </cell>
          <cell r="D1489" t="str">
            <v>枚</v>
          </cell>
          <cell r="E1489">
            <v>148200</v>
          </cell>
          <cell r="F1489" t="str">
            <v>P-88</v>
          </cell>
          <cell r="G1489">
            <v>251311</v>
          </cell>
        </row>
        <row r="1490">
          <cell r="A1490">
            <v>251401</v>
          </cell>
          <cell r="B1490" t="str">
            <v>障子</v>
          </cell>
          <cell r="C1490" t="str">
            <v>大きさ区分Ⅰ・上</v>
          </cell>
          <cell r="D1490" t="str">
            <v>枚</v>
          </cell>
          <cell r="E1490">
            <v>47100</v>
          </cell>
          <cell r="F1490" t="str">
            <v>P-88</v>
          </cell>
          <cell r="G1490">
            <v>251401</v>
          </cell>
        </row>
        <row r="1491">
          <cell r="A1491">
            <v>251404</v>
          </cell>
          <cell r="B1491" t="str">
            <v>障子</v>
          </cell>
          <cell r="C1491" t="str">
            <v>大きさ区分Ⅰ・中</v>
          </cell>
          <cell r="D1491" t="str">
            <v>枚</v>
          </cell>
          <cell r="E1491">
            <v>31300</v>
          </cell>
          <cell r="F1491" t="str">
            <v>P-88</v>
          </cell>
          <cell r="G1491">
            <v>251404</v>
          </cell>
        </row>
        <row r="1492">
          <cell r="A1492">
            <v>251407</v>
          </cell>
          <cell r="B1492" t="str">
            <v>障子</v>
          </cell>
          <cell r="C1492" t="str">
            <v>大きさ区分Ⅰ・並</v>
          </cell>
          <cell r="D1492" t="str">
            <v>枚</v>
          </cell>
          <cell r="E1492">
            <v>18600</v>
          </cell>
          <cell r="F1492" t="str">
            <v>P-88</v>
          </cell>
          <cell r="G1492">
            <v>251407</v>
          </cell>
        </row>
        <row r="1493">
          <cell r="A1493">
            <v>251431</v>
          </cell>
          <cell r="B1493" t="str">
            <v>障子</v>
          </cell>
          <cell r="C1493" t="str">
            <v>大きさ区分Ⅱ・上</v>
          </cell>
          <cell r="D1493" t="str">
            <v>枚</v>
          </cell>
          <cell r="E1493">
            <v>29200</v>
          </cell>
          <cell r="F1493" t="str">
            <v>P-88</v>
          </cell>
          <cell r="G1493">
            <v>251431</v>
          </cell>
        </row>
        <row r="1494">
          <cell r="A1494">
            <v>251434</v>
          </cell>
          <cell r="B1494" t="str">
            <v>障子</v>
          </cell>
          <cell r="C1494" t="str">
            <v>大きさ区分Ⅱ・中</v>
          </cell>
          <cell r="D1494" t="str">
            <v>枚</v>
          </cell>
          <cell r="E1494">
            <v>23400</v>
          </cell>
          <cell r="F1494" t="str">
            <v>P-88</v>
          </cell>
          <cell r="G1494">
            <v>251434</v>
          </cell>
        </row>
        <row r="1495">
          <cell r="A1495">
            <v>251437</v>
          </cell>
          <cell r="B1495" t="str">
            <v>障子</v>
          </cell>
          <cell r="C1495" t="str">
            <v>大きさ区分Ⅱ・並</v>
          </cell>
          <cell r="D1495" t="str">
            <v>枚</v>
          </cell>
          <cell r="E1495">
            <v>16700</v>
          </cell>
          <cell r="F1495" t="str">
            <v>P-88</v>
          </cell>
          <cell r="G1495">
            <v>251437</v>
          </cell>
        </row>
        <row r="1496">
          <cell r="A1496">
            <v>251461</v>
          </cell>
          <cell r="B1496" t="str">
            <v>障子</v>
          </cell>
          <cell r="C1496" t="str">
            <v>大きさ区分Ⅲ・上</v>
          </cell>
          <cell r="D1496" t="str">
            <v>枚</v>
          </cell>
          <cell r="E1496">
            <v>14800</v>
          </cell>
          <cell r="F1496" t="str">
            <v>P-88</v>
          </cell>
          <cell r="G1496">
            <v>251461</v>
          </cell>
        </row>
        <row r="1497">
          <cell r="A1497">
            <v>251464</v>
          </cell>
          <cell r="B1497" t="str">
            <v>障子</v>
          </cell>
          <cell r="C1497" t="str">
            <v>大きさ区分Ⅲ・中</v>
          </cell>
          <cell r="D1497" t="str">
            <v>枚</v>
          </cell>
          <cell r="E1497">
            <v>9630</v>
          </cell>
          <cell r="F1497" t="str">
            <v>P-88</v>
          </cell>
          <cell r="G1497">
            <v>251464</v>
          </cell>
        </row>
        <row r="1498">
          <cell r="A1498">
            <v>251467</v>
          </cell>
          <cell r="B1498" t="str">
            <v>障子</v>
          </cell>
          <cell r="C1498" t="str">
            <v>大きさ区分Ⅲ・並</v>
          </cell>
          <cell r="D1498" t="str">
            <v>枚</v>
          </cell>
          <cell r="E1498">
            <v>8500</v>
          </cell>
          <cell r="F1498" t="str">
            <v>P-88</v>
          </cell>
          <cell r="G1498">
            <v>251467</v>
          </cell>
        </row>
        <row r="1499">
          <cell r="A1499">
            <v>251501</v>
          </cell>
          <cell r="B1499" t="str">
            <v>ふすま</v>
          </cell>
          <cell r="C1499" t="str">
            <v>大きさ区分Ⅰ・上</v>
          </cell>
          <cell r="D1499" t="str">
            <v>枚</v>
          </cell>
          <cell r="E1499">
            <v>21100</v>
          </cell>
          <cell r="F1499" t="str">
            <v>P-88</v>
          </cell>
          <cell r="G1499">
            <v>251501</v>
          </cell>
        </row>
        <row r="1500">
          <cell r="A1500">
            <v>251504</v>
          </cell>
          <cell r="B1500" t="str">
            <v>ふすま</v>
          </cell>
          <cell r="C1500" t="str">
            <v>大きさ区分Ⅰ・中</v>
          </cell>
          <cell r="D1500" t="str">
            <v>枚</v>
          </cell>
          <cell r="E1500">
            <v>14800</v>
          </cell>
          <cell r="F1500" t="str">
            <v>P-88</v>
          </cell>
          <cell r="G1500">
            <v>251504</v>
          </cell>
        </row>
        <row r="1501">
          <cell r="A1501">
            <v>251507</v>
          </cell>
          <cell r="B1501" t="str">
            <v>ふすま</v>
          </cell>
          <cell r="C1501" t="str">
            <v>大きさ区分Ⅰ・並</v>
          </cell>
          <cell r="D1501" t="str">
            <v>枚</v>
          </cell>
          <cell r="E1501">
            <v>12200</v>
          </cell>
          <cell r="F1501" t="str">
            <v>P-88</v>
          </cell>
          <cell r="G1501">
            <v>251507</v>
          </cell>
        </row>
        <row r="1502">
          <cell r="A1502">
            <v>251531</v>
          </cell>
          <cell r="B1502" t="str">
            <v>ふすま</v>
          </cell>
          <cell r="C1502" t="str">
            <v>大きさ区分Ⅱ・上</v>
          </cell>
          <cell r="D1502" t="str">
            <v>枚</v>
          </cell>
          <cell r="E1502">
            <v>19000</v>
          </cell>
          <cell r="F1502" t="str">
            <v>P-88</v>
          </cell>
          <cell r="G1502">
            <v>251531</v>
          </cell>
        </row>
        <row r="1503">
          <cell r="A1503">
            <v>251534</v>
          </cell>
          <cell r="B1503" t="str">
            <v>ふすま</v>
          </cell>
          <cell r="C1503" t="str">
            <v>大きさ区分Ⅱ・中</v>
          </cell>
          <cell r="D1503" t="str">
            <v>枚</v>
          </cell>
          <cell r="E1503">
            <v>10800</v>
          </cell>
          <cell r="F1503" t="str">
            <v>P-88</v>
          </cell>
          <cell r="G1503">
            <v>251534</v>
          </cell>
        </row>
        <row r="1504">
          <cell r="A1504">
            <v>251537</v>
          </cell>
          <cell r="B1504" t="str">
            <v>ふすま</v>
          </cell>
          <cell r="C1504" t="str">
            <v>大きさ区分Ⅱ・並</v>
          </cell>
          <cell r="D1504" t="str">
            <v>枚</v>
          </cell>
          <cell r="E1504">
            <v>8200</v>
          </cell>
          <cell r="F1504" t="str">
            <v>P-88</v>
          </cell>
          <cell r="G1504">
            <v>251537</v>
          </cell>
        </row>
        <row r="1505">
          <cell r="A1505">
            <v>251561</v>
          </cell>
          <cell r="B1505" t="str">
            <v>ふすま</v>
          </cell>
          <cell r="C1505" t="str">
            <v>大きさ区分Ⅲ・天袋・地袋用・上</v>
          </cell>
          <cell r="D1505" t="str">
            <v>枚</v>
          </cell>
          <cell r="E1505">
            <v>16300</v>
          </cell>
          <cell r="F1505" t="str">
            <v>P-88</v>
          </cell>
          <cell r="G1505">
            <v>251561</v>
          </cell>
        </row>
        <row r="1506">
          <cell r="A1506">
            <v>251564</v>
          </cell>
          <cell r="B1506" t="str">
            <v>ふすま</v>
          </cell>
          <cell r="C1506" t="str">
            <v>大きさ区分Ⅲ・天袋・地袋用・中</v>
          </cell>
          <cell r="D1506" t="str">
            <v>枚</v>
          </cell>
          <cell r="E1506">
            <v>8470</v>
          </cell>
          <cell r="F1506" t="str">
            <v>P-88</v>
          </cell>
          <cell r="G1506">
            <v>251564</v>
          </cell>
        </row>
        <row r="1507">
          <cell r="A1507">
            <v>251567</v>
          </cell>
          <cell r="B1507" t="str">
            <v>ふすま</v>
          </cell>
          <cell r="C1507" t="str">
            <v>大きさ区分Ⅲ・天袋・地袋用・並</v>
          </cell>
          <cell r="D1507" t="str">
            <v>枚</v>
          </cell>
          <cell r="E1507">
            <v>6600</v>
          </cell>
          <cell r="F1507" t="str">
            <v>P-88</v>
          </cell>
          <cell r="G1507">
            <v>251567</v>
          </cell>
        </row>
        <row r="1508">
          <cell r="A1508">
            <v>251601</v>
          </cell>
          <cell r="B1508" t="str">
            <v>玄関木製ドア</v>
          </cell>
          <cell r="C1508" t="str">
            <v>上</v>
          </cell>
          <cell r="D1508" t="str">
            <v>枚</v>
          </cell>
          <cell r="E1508">
            <v>214700</v>
          </cell>
          <cell r="F1508" t="str">
            <v>P-88</v>
          </cell>
          <cell r="G1508">
            <v>251601</v>
          </cell>
        </row>
        <row r="1509">
          <cell r="A1509">
            <v>251603</v>
          </cell>
          <cell r="B1509" t="str">
            <v>玄関木製ドア</v>
          </cell>
          <cell r="C1509" t="str">
            <v>中</v>
          </cell>
          <cell r="D1509" t="str">
            <v>枚</v>
          </cell>
          <cell r="E1509">
            <v>66700</v>
          </cell>
          <cell r="F1509" t="str">
            <v>P-88</v>
          </cell>
          <cell r="G1509">
            <v>251603</v>
          </cell>
        </row>
        <row r="1510">
          <cell r="A1510">
            <v>251605</v>
          </cell>
          <cell r="B1510" t="str">
            <v>玄関木製ドア</v>
          </cell>
          <cell r="C1510" t="str">
            <v>並</v>
          </cell>
          <cell r="D1510" t="str">
            <v>枚</v>
          </cell>
          <cell r="E1510">
            <v>53700</v>
          </cell>
          <cell r="F1510" t="str">
            <v>P-88</v>
          </cell>
          <cell r="G1510">
            <v>251605</v>
          </cell>
        </row>
        <row r="1511">
          <cell r="A1511">
            <v>253001</v>
          </cell>
          <cell r="B1511" t="str">
            <v>アルミ引違い窓</v>
          </cell>
          <cell r="C1511" t="str">
            <v>RC・CB造用・大きさ区分Ⅰ・ガラス共</v>
          </cell>
          <cell r="D1511" t="str">
            <v>㎡</v>
          </cell>
          <cell r="E1511">
            <v>30300</v>
          </cell>
          <cell r="F1511" t="str">
            <v>P-89</v>
          </cell>
          <cell r="G1511">
            <v>253001</v>
          </cell>
        </row>
        <row r="1512">
          <cell r="A1512">
            <v>253005</v>
          </cell>
          <cell r="B1512" t="str">
            <v>アルミ引違い窓</v>
          </cell>
          <cell r="C1512" t="str">
            <v>RC・CB造用・大きさ区分Ⅱ・ガラス共</v>
          </cell>
          <cell r="D1512" t="str">
            <v>㎡</v>
          </cell>
          <cell r="E1512">
            <v>18700</v>
          </cell>
          <cell r="F1512" t="str">
            <v>P-89</v>
          </cell>
          <cell r="G1512">
            <v>253005</v>
          </cell>
        </row>
        <row r="1513">
          <cell r="A1513">
            <v>253011</v>
          </cell>
          <cell r="B1513" t="str">
            <v>アルミはめ殺窓</v>
          </cell>
          <cell r="C1513" t="str">
            <v>RC・CB造用・大きさ区分Ⅰ・ガラス共</v>
          </cell>
          <cell r="D1513" t="str">
            <v>㎡</v>
          </cell>
          <cell r="E1513">
            <v>30400</v>
          </cell>
          <cell r="F1513" t="str">
            <v>P-89</v>
          </cell>
          <cell r="G1513">
            <v>253011</v>
          </cell>
        </row>
        <row r="1514">
          <cell r="A1514">
            <v>253015</v>
          </cell>
          <cell r="B1514" t="str">
            <v>アルミはめ殺窓</v>
          </cell>
          <cell r="C1514" t="str">
            <v>RC・CB造用・大きさ区分Ⅱ・ガラス共</v>
          </cell>
          <cell r="D1514" t="str">
            <v>㎡</v>
          </cell>
          <cell r="E1514">
            <v>20100</v>
          </cell>
          <cell r="F1514" t="str">
            <v>P-89</v>
          </cell>
          <cell r="G1514">
            <v>253015</v>
          </cell>
        </row>
        <row r="1515">
          <cell r="A1515">
            <v>253021</v>
          </cell>
          <cell r="B1515" t="str">
            <v>アルミ内倒し窓</v>
          </cell>
          <cell r="C1515" t="str">
            <v>RC・CB造用・大きさ区分Ⅰ・ガラス共</v>
          </cell>
          <cell r="D1515" t="str">
            <v>㎡</v>
          </cell>
          <cell r="E1515">
            <v>45200</v>
          </cell>
          <cell r="F1515" t="str">
            <v>P-89</v>
          </cell>
          <cell r="G1515">
            <v>253021</v>
          </cell>
        </row>
        <row r="1516">
          <cell r="A1516">
            <v>253025</v>
          </cell>
          <cell r="B1516" t="str">
            <v>アルミ内倒し窓</v>
          </cell>
          <cell r="C1516" t="str">
            <v>RC・CB造用・大きさ区分Ⅱ・ガラス共</v>
          </cell>
          <cell r="D1516" t="str">
            <v>㎡</v>
          </cell>
          <cell r="E1516">
            <v>29100</v>
          </cell>
          <cell r="F1516" t="str">
            <v>P-89</v>
          </cell>
          <cell r="G1516">
            <v>253025</v>
          </cell>
        </row>
        <row r="1517">
          <cell r="A1517">
            <v>253051</v>
          </cell>
          <cell r="B1517" t="str">
            <v>アルミ引違い窓</v>
          </cell>
          <cell r="C1517" t="str">
            <v>S造用・大きさ区分Ⅰ・ガラス共</v>
          </cell>
          <cell r="D1517" t="str">
            <v>㎡</v>
          </cell>
          <cell r="E1517">
            <v>23300</v>
          </cell>
          <cell r="F1517" t="str">
            <v>P-89</v>
          </cell>
          <cell r="G1517">
            <v>253051</v>
          </cell>
        </row>
        <row r="1518">
          <cell r="A1518">
            <v>253055</v>
          </cell>
          <cell r="B1518" t="str">
            <v>アルミ引違い窓</v>
          </cell>
          <cell r="C1518" t="str">
            <v>S造用・大きさ区分Ⅱ・ガラス共</v>
          </cell>
          <cell r="D1518" t="str">
            <v>㎡</v>
          </cell>
          <cell r="E1518">
            <v>15200</v>
          </cell>
          <cell r="F1518" t="str">
            <v>P-89</v>
          </cell>
          <cell r="G1518">
            <v>253055</v>
          </cell>
        </row>
        <row r="1519">
          <cell r="A1519">
            <v>253061</v>
          </cell>
          <cell r="B1519" t="str">
            <v>アルミはめ殺窓</v>
          </cell>
          <cell r="C1519" t="str">
            <v>S造用・大きさ区分Ⅰ・ガラス共</v>
          </cell>
          <cell r="D1519" t="str">
            <v>㎡</v>
          </cell>
          <cell r="E1519">
            <v>19600</v>
          </cell>
          <cell r="F1519" t="str">
            <v>P-89</v>
          </cell>
          <cell r="G1519">
            <v>253061</v>
          </cell>
        </row>
        <row r="1520">
          <cell r="A1520">
            <v>253065</v>
          </cell>
          <cell r="B1520" t="str">
            <v>アルミはめ殺窓</v>
          </cell>
          <cell r="C1520" t="str">
            <v>S造用・大きさ区分Ⅱ・ガラス共</v>
          </cell>
          <cell r="D1520" t="str">
            <v>㎡</v>
          </cell>
          <cell r="E1520">
            <v>16600</v>
          </cell>
          <cell r="F1520" t="str">
            <v>P-89</v>
          </cell>
          <cell r="G1520">
            <v>253065</v>
          </cell>
        </row>
        <row r="1521">
          <cell r="A1521">
            <v>253071</v>
          </cell>
          <cell r="B1521" t="str">
            <v>アルミ内倒し窓</v>
          </cell>
          <cell r="C1521" t="str">
            <v>S造用・大きさ区分Ⅰ・ガラス共</v>
          </cell>
          <cell r="D1521" t="str">
            <v>㎡</v>
          </cell>
          <cell r="E1521">
            <v>38200</v>
          </cell>
          <cell r="F1521" t="str">
            <v>P-89</v>
          </cell>
          <cell r="G1521">
            <v>253071</v>
          </cell>
        </row>
        <row r="1522">
          <cell r="A1522">
            <v>253075</v>
          </cell>
          <cell r="B1522" t="str">
            <v>アルミ内倒し窓</v>
          </cell>
          <cell r="C1522" t="str">
            <v>S造用・大きさ区分Ⅱ・ガラス共</v>
          </cell>
          <cell r="D1522" t="str">
            <v>㎡</v>
          </cell>
          <cell r="E1522">
            <v>25600</v>
          </cell>
          <cell r="F1522" t="str">
            <v>P-89</v>
          </cell>
          <cell r="G1522">
            <v>253075</v>
          </cell>
        </row>
        <row r="1523">
          <cell r="A1523">
            <v>253201</v>
          </cell>
          <cell r="B1523" t="str">
            <v>玄関アルミドア</v>
          </cell>
          <cell r="C1523" t="str">
            <v>RC・CB造用・両袖タイプ・ランマ付・上</v>
          </cell>
          <cell r="D1523" t="str">
            <v>ヶ所</v>
          </cell>
          <cell r="E1523">
            <v>276700</v>
          </cell>
          <cell r="F1523" t="str">
            <v>P-89</v>
          </cell>
          <cell r="G1523">
            <v>253201</v>
          </cell>
        </row>
        <row r="1524">
          <cell r="A1524">
            <v>253205</v>
          </cell>
          <cell r="B1524" t="str">
            <v>玄関アルミドア</v>
          </cell>
          <cell r="C1524" t="str">
            <v>RC・CB造用・両袖タイプ・ランマ付・中</v>
          </cell>
          <cell r="D1524" t="str">
            <v>ヶ所</v>
          </cell>
          <cell r="E1524">
            <v>265700</v>
          </cell>
          <cell r="F1524" t="str">
            <v>P-89</v>
          </cell>
          <cell r="G1524">
            <v>253205</v>
          </cell>
        </row>
        <row r="1525">
          <cell r="A1525">
            <v>253211</v>
          </cell>
          <cell r="B1525" t="str">
            <v>玄関アルミドア</v>
          </cell>
          <cell r="C1525" t="str">
            <v>RC・CB造用・片袖タイプ・ランマ付・上</v>
          </cell>
          <cell r="D1525" t="str">
            <v>ヶ所</v>
          </cell>
          <cell r="E1525">
            <v>259100</v>
          </cell>
          <cell r="F1525" t="str">
            <v>P-89</v>
          </cell>
          <cell r="G1525">
            <v>253211</v>
          </cell>
        </row>
        <row r="1526">
          <cell r="A1526">
            <v>253215</v>
          </cell>
          <cell r="B1526" t="str">
            <v>玄関アルミドア</v>
          </cell>
          <cell r="C1526" t="str">
            <v>RC・CB造用・片袖タイプ・ランマ付・中</v>
          </cell>
          <cell r="D1526" t="str">
            <v>ヶ所</v>
          </cell>
          <cell r="E1526">
            <v>249400</v>
          </cell>
          <cell r="F1526" t="str">
            <v>P-89</v>
          </cell>
          <cell r="G1526">
            <v>253215</v>
          </cell>
        </row>
        <row r="1527">
          <cell r="A1527">
            <v>253221</v>
          </cell>
          <cell r="B1527" t="str">
            <v>玄関アルミドア</v>
          </cell>
          <cell r="C1527" t="str">
            <v>RC・CB造用・ランマ付・中</v>
          </cell>
          <cell r="D1527" t="str">
            <v>ヶ所</v>
          </cell>
          <cell r="E1527">
            <v>111400</v>
          </cell>
          <cell r="F1527" t="str">
            <v>P-89</v>
          </cell>
          <cell r="G1527">
            <v>253221</v>
          </cell>
        </row>
        <row r="1528">
          <cell r="A1528">
            <v>253225</v>
          </cell>
          <cell r="B1528" t="str">
            <v>玄関アルミドア</v>
          </cell>
          <cell r="C1528" t="str">
            <v>RC・CB造用・ランマ付・並</v>
          </cell>
          <cell r="D1528" t="str">
            <v>ヶ所</v>
          </cell>
          <cell r="E1528">
            <v>97400</v>
          </cell>
          <cell r="F1528" t="str">
            <v>P-89</v>
          </cell>
          <cell r="G1528">
            <v>253225</v>
          </cell>
        </row>
        <row r="1529">
          <cell r="A1529">
            <v>253231</v>
          </cell>
          <cell r="B1529" t="str">
            <v>玄関アルミドア</v>
          </cell>
          <cell r="C1529" t="str">
            <v>RC・CB造用・ランマ無・中</v>
          </cell>
          <cell r="D1529" t="str">
            <v>ヶ所</v>
          </cell>
          <cell r="E1529">
            <v>100300</v>
          </cell>
          <cell r="F1529" t="str">
            <v>P-89</v>
          </cell>
          <cell r="G1529">
            <v>253231</v>
          </cell>
        </row>
        <row r="1530">
          <cell r="A1530">
            <v>253235</v>
          </cell>
          <cell r="B1530" t="str">
            <v>玄関アルミドア</v>
          </cell>
          <cell r="C1530" t="str">
            <v>RC・CB造用・ランマ無・並</v>
          </cell>
          <cell r="D1530" t="str">
            <v>ヶ所</v>
          </cell>
          <cell r="E1530">
            <v>86300</v>
          </cell>
          <cell r="F1530" t="str">
            <v>P-89</v>
          </cell>
          <cell r="G1530">
            <v>253235</v>
          </cell>
        </row>
        <row r="1531">
          <cell r="A1531">
            <v>253271</v>
          </cell>
          <cell r="B1531" t="str">
            <v>玄関アルミ引戸</v>
          </cell>
          <cell r="C1531" t="str">
            <v>RC・CB造用・ランマ付・上</v>
          </cell>
          <cell r="D1531" t="str">
            <v>ヶ所</v>
          </cell>
          <cell r="E1531">
            <v>244600</v>
          </cell>
          <cell r="F1531" t="str">
            <v>P-89</v>
          </cell>
          <cell r="G1531">
            <v>253271</v>
          </cell>
        </row>
        <row r="1532">
          <cell r="A1532">
            <v>253274</v>
          </cell>
          <cell r="B1532" t="str">
            <v>玄関アルミ引戸</v>
          </cell>
          <cell r="C1532" t="str">
            <v>RC・CB造用・ランマ付・中</v>
          </cell>
          <cell r="D1532" t="str">
            <v>ヶ所</v>
          </cell>
          <cell r="E1532">
            <v>216600</v>
          </cell>
          <cell r="F1532" t="str">
            <v>P-89</v>
          </cell>
          <cell r="G1532">
            <v>253274</v>
          </cell>
        </row>
        <row r="1533">
          <cell r="A1533">
            <v>253277</v>
          </cell>
          <cell r="B1533" t="str">
            <v>玄関アルミ引戸</v>
          </cell>
          <cell r="C1533" t="str">
            <v>RC・CB造用・ランマ付・並</v>
          </cell>
          <cell r="D1533" t="str">
            <v>ヶ所</v>
          </cell>
          <cell r="E1533">
            <v>196600</v>
          </cell>
          <cell r="F1533" t="str">
            <v>P-89</v>
          </cell>
          <cell r="G1533">
            <v>253277</v>
          </cell>
        </row>
        <row r="1534">
          <cell r="A1534">
            <v>253301</v>
          </cell>
          <cell r="B1534" t="str">
            <v>框ドア・(ガラス)</v>
          </cell>
          <cell r="C1534" t="str">
            <v>RC・CB造用・W80cm×H180cm・片開</v>
          </cell>
          <cell r="D1534" t="str">
            <v>ヶ所</v>
          </cell>
          <cell r="E1534">
            <v>40800</v>
          </cell>
          <cell r="F1534" t="str">
            <v>P-89</v>
          </cell>
          <cell r="G1534">
            <v>253301</v>
          </cell>
        </row>
        <row r="1535">
          <cell r="A1535">
            <v>253305</v>
          </cell>
          <cell r="B1535" t="str">
            <v>框ドア・(ガラス)</v>
          </cell>
          <cell r="C1535" t="str">
            <v>RC・CB造用・W80cm×H200cm・片開</v>
          </cell>
          <cell r="D1535" t="str">
            <v>ヶ所</v>
          </cell>
          <cell r="E1535">
            <v>43600</v>
          </cell>
          <cell r="F1535" t="str">
            <v>P-89</v>
          </cell>
          <cell r="G1535">
            <v>253305</v>
          </cell>
        </row>
        <row r="1536">
          <cell r="A1536">
            <v>253311</v>
          </cell>
          <cell r="B1536" t="str">
            <v>框ドア・(ガラス)</v>
          </cell>
          <cell r="C1536" t="str">
            <v>RC・CB造用・W160cm×H180cm・両開</v>
          </cell>
          <cell r="D1536" t="str">
            <v>ヶ所</v>
          </cell>
          <cell r="E1536">
            <v>71000</v>
          </cell>
          <cell r="F1536" t="str">
            <v>P-89</v>
          </cell>
          <cell r="G1536">
            <v>253311</v>
          </cell>
        </row>
        <row r="1537">
          <cell r="A1537">
            <v>253315</v>
          </cell>
          <cell r="B1537" t="str">
            <v>框ドア・(ガラス)</v>
          </cell>
          <cell r="C1537" t="str">
            <v>RC・CB造用・W160cm×H200cm・両開</v>
          </cell>
          <cell r="D1537" t="str">
            <v>ヶ所</v>
          </cell>
          <cell r="E1537">
            <v>75600</v>
          </cell>
          <cell r="F1537" t="str">
            <v>P-89</v>
          </cell>
          <cell r="G1537">
            <v>253315</v>
          </cell>
        </row>
        <row r="1538">
          <cell r="A1538">
            <v>253331</v>
          </cell>
          <cell r="B1538" t="str">
            <v>框ドア・(ガラス)</v>
          </cell>
          <cell r="C1538" t="str">
            <v>S造用・W80cm×H180cm・片開</v>
          </cell>
          <cell r="D1538" t="str">
            <v>ヶ所</v>
          </cell>
          <cell r="E1538">
            <v>34700</v>
          </cell>
          <cell r="F1538" t="str">
            <v>P-89</v>
          </cell>
          <cell r="G1538">
            <v>253331</v>
          </cell>
        </row>
        <row r="1539">
          <cell r="A1539">
            <v>253335</v>
          </cell>
          <cell r="B1539" t="str">
            <v>框ドア・(ガラス)</v>
          </cell>
          <cell r="C1539" t="str">
            <v>S造用・W80cm×H200cm・片開</v>
          </cell>
          <cell r="D1539" t="str">
            <v>ヶ所</v>
          </cell>
          <cell r="E1539">
            <v>37100</v>
          </cell>
          <cell r="F1539" t="str">
            <v>P-89</v>
          </cell>
          <cell r="G1539">
            <v>253335</v>
          </cell>
        </row>
        <row r="1540">
          <cell r="A1540">
            <v>253341</v>
          </cell>
          <cell r="B1540" t="str">
            <v>框ドア・(ガラス)</v>
          </cell>
          <cell r="C1540" t="str">
            <v>S造用・W160cm×H180cm・両開</v>
          </cell>
          <cell r="D1540" t="str">
            <v>ヶ所</v>
          </cell>
          <cell r="E1540">
            <v>63000</v>
          </cell>
          <cell r="F1540" t="str">
            <v>P-89</v>
          </cell>
          <cell r="G1540">
            <v>253341</v>
          </cell>
        </row>
        <row r="1541">
          <cell r="A1541">
            <v>253345</v>
          </cell>
          <cell r="B1541" t="str">
            <v>框ドア・(ガラス)</v>
          </cell>
          <cell r="C1541" t="str">
            <v>S造用・W160cm×H200cm・両開</v>
          </cell>
          <cell r="D1541" t="str">
            <v>ヶ所</v>
          </cell>
          <cell r="E1541">
            <v>67200</v>
          </cell>
          <cell r="F1541" t="str">
            <v>P-89</v>
          </cell>
          <cell r="G1541">
            <v>253345</v>
          </cell>
        </row>
        <row r="1542">
          <cell r="A1542">
            <v>253351</v>
          </cell>
          <cell r="B1542" t="str">
            <v>腰パネルドア</v>
          </cell>
          <cell r="C1542" t="str">
            <v>RC・CB造用・W80cm×H180cm・片開</v>
          </cell>
          <cell r="D1542" t="str">
            <v>ヶ所</v>
          </cell>
          <cell r="E1542">
            <v>47600</v>
          </cell>
          <cell r="F1542" t="str">
            <v>P-89</v>
          </cell>
          <cell r="G1542">
            <v>253351</v>
          </cell>
        </row>
        <row r="1543">
          <cell r="A1543">
            <v>253355</v>
          </cell>
          <cell r="B1543" t="str">
            <v>腰パネルドア</v>
          </cell>
          <cell r="C1543" t="str">
            <v>RC・CB造用・W80cm×H200cm・片開</v>
          </cell>
          <cell r="D1543" t="str">
            <v>ヶ所</v>
          </cell>
          <cell r="E1543">
            <v>50800</v>
          </cell>
          <cell r="F1543" t="str">
            <v>P-89</v>
          </cell>
          <cell r="G1543">
            <v>253355</v>
          </cell>
        </row>
        <row r="1544">
          <cell r="A1544">
            <v>253361</v>
          </cell>
          <cell r="B1544" t="str">
            <v>腰パネルドア</v>
          </cell>
          <cell r="C1544" t="str">
            <v>RC・CB造用・W160cm×H180cm・両開</v>
          </cell>
          <cell r="D1544" t="str">
            <v>ヶ所</v>
          </cell>
          <cell r="E1544">
            <v>85400</v>
          </cell>
          <cell r="F1544" t="str">
            <v>P-89</v>
          </cell>
          <cell r="G1544">
            <v>253361</v>
          </cell>
        </row>
        <row r="1545">
          <cell r="A1545">
            <v>253365</v>
          </cell>
          <cell r="B1545" t="str">
            <v>腰パネルドア</v>
          </cell>
          <cell r="C1545" t="str">
            <v>RC・CB造用・W160cm×H200cm・両開</v>
          </cell>
          <cell r="D1545" t="str">
            <v>ヶ所</v>
          </cell>
          <cell r="E1545">
            <v>91100</v>
          </cell>
          <cell r="F1545" t="str">
            <v>P-89</v>
          </cell>
          <cell r="G1545">
            <v>253365</v>
          </cell>
        </row>
        <row r="1546">
          <cell r="A1546">
            <v>253371</v>
          </cell>
          <cell r="B1546" t="str">
            <v>腰パネルドア</v>
          </cell>
          <cell r="C1546" t="str">
            <v>S造用・W80cm×H180cm・片開</v>
          </cell>
          <cell r="D1546" t="str">
            <v>ヶ所</v>
          </cell>
          <cell r="E1546">
            <v>41500</v>
          </cell>
          <cell r="F1546" t="str">
            <v>P-89</v>
          </cell>
          <cell r="G1546">
            <v>253371</v>
          </cell>
        </row>
        <row r="1547">
          <cell r="A1547">
            <v>253375</v>
          </cell>
          <cell r="B1547" t="str">
            <v>腰パネルドア</v>
          </cell>
          <cell r="C1547" t="str">
            <v>S造用・W80cm×H200cm・片開</v>
          </cell>
          <cell r="D1547" t="str">
            <v>ヶ所</v>
          </cell>
          <cell r="E1547">
            <v>44300</v>
          </cell>
          <cell r="F1547" t="str">
            <v>P-89</v>
          </cell>
          <cell r="G1547">
            <v>253375</v>
          </cell>
        </row>
        <row r="1548">
          <cell r="A1548">
            <v>253381</v>
          </cell>
          <cell r="B1548" t="str">
            <v>腰パネルドア</v>
          </cell>
          <cell r="C1548" t="str">
            <v>S造用・W160cm×H180cm・両開</v>
          </cell>
          <cell r="D1548" t="str">
            <v>ヶ所</v>
          </cell>
          <cell r="E1548">
            <v>77500</v>
          </cell>
          <cell r="F1548" t="str">
            <v>P-89</v>
          </cell>
          <cell r="G1548">
            <v>253381</v>
          </cell>
        </row>
        <row r="1549">
          <cell r="A1549">
            <v>253385</v>
          </cell>
          <cell r="B1549" t="str">
            <v>腰パネルドア</v>
          </cell>
          <cell r="C1549" t="str">
            <v>S造用・W160cm×H200cm・両開</v>
          </cell>
          <cell r="D1549" t="str">
            <v>ヶ所</v>
          </cell>
          <cell r="E1549">
            <v>82700</v>
          </cell>
          <cell r="F1549" t="str">
            <v>P-89</v>
          </cell>
          <cell r="G1549">
            <v>253385</v>
          </cell>
        </row>
        <row r="1550">
          <cell r="A1550">
            <v>253401</v>
          </cell>
          <cell r="B1550" t="str">
            <v>アルミドア・(勝手口)</v>
          </cell>
          <cell r="C1550" t="str">
            <v>RC・CB造用・W80cm×H181cm</v>
          </cell>
          <cell r="D1550" t="str">
            <v>ヶ所</v>
          </cell>
          <cell r="E1550">
            <v>47800</v>
          </cell>
          <cell r="F1550" t="str">
            <v>P-89</v>
          </cell>
          <cell r="G1550">
            <v>253401</v>
          </cell>
        </row>
        <row r="1551">
          <cell r="A1551">
            <v>253405</v>
          </cell>
          <cell r="B1551" t="str">
            <v>アルミドア・(勝手口)</v>
          </cell>
          <cell r="C1551" t="str">
            <v>RC・CB造用・W80cm×H181cm・小窓口</v>
          </cell>
          <cell r="D1551" t="str">
            <v>ヶ所</v>
          </cell>
          <cell r="E1551">
            <v>56200</v>
          </cell>
          <cell r="F1551" t="str">
            <v>P-89</v>
          </cell>
          <cell r="G1551">
            <v>253405</v>
          </cell>
        </row>
        <row r="1552">
          <cell r="A1552">
            <v>253411</v>
          </cell>
          <cell r="B1552" t="str">
            <v>アルミドア・(勝手口)</v>
          </cell>
          <cell r="C1552" t="str">
            <v>RC・CB造用・W80cm×H222cm・ランマ付</v>
          </cell>
          <cell r="D1552" t="str">
            <v>ヶ所</v>
          </cell>
          <cell r="E1552">
            <v>54400</v>
          </cell>
          <cell r="F1552" t="str">
            <v>P-89</v>
          </cell>
          <cell r="G1552">
            <v>253411</v>
          </cell>
        </row>
        <row r="1553">
          <cell r="A1553">
            <v>253415</v>
          </cell>
          <cell r="B1553" t="str">
            <v>アルミドア・(勝手口)</v>
          </cell>
          <cell r="C1553" t="str">
            <v>RC・CB造用・W80cm×H222cm・ランマ小窓</v>
          </cell>
          <cell r="D1553" t="str">
            <v>ヶ所</v>
          </cell>
          <cell r="E1553">
            <v>62800</v>
          </cell>
          <cell r="F1553" t="str">
            <v>P-89</v>
          </cell>
          <cell r="G1553">
            <v>253415</v>
          </cell>
        </row>
        <row r="1554">
          <cell r="A1554">
            <v>253451</v>
          </cell>
          <cell r="B1554" t="str">
            <v>アルミドア・(テラス)</v>
          </cell>
          <cell r="C1554" t="str">
            <v>RC・CB造用・W78cm×H178cm</v>
          </cell>
          <cell r="D1554" t="str">
            <v>ヶ所</v>
          </cell>
          <cell r="E1554">
            <v>82300</v>
          </cell>
          <cell r="F1554" t="str">
            <v>P-89</v>
          </cell>
          <cell r="G1554">
            <v>253451</v>
          </cell>
        </row>
        <row r="1555">
          <cell r="A1555">
            <v>253455</v>
          </cell>
          <cell r="B1555" t="str">
            <v>アルミドア・(テラス)</v>
          </cell>
          <cell r="C1555" t="str">
            <v>RC・CB造用・W78cm×H200cm</v>
          </cell>
          <cell r="D1555" t="str">
            <v>ヶ所</v>
          </cell>
          <cell r="E1555">
            <v>88600</v>
          </cell>
          <cell r="F1555" t="str">
            <v>P-89</v>
          </cell>
          <cell r="G1555">
            <v>253455</v>
          </cell>
        </row>
        <row r="1556">
          <cell r="A1556">
            <v>253471</v>
          </cell>
          <cell r="B1556" t="str">
            <v>アルミドア・(中折)</v>
          </cell>
          <cell r="C1556" t="str">
            <v>浴室用・W75cm×H175cm</v>
          </cell>
          <cell r="D1556" t="str">
            <v>ヶ所</v>
          </cell>
          <cell r="E1556">
            <v>39000</v>
          </cell>
          <cell r="F1556" t="str">
            <v>P-89</v>
          </cell>
          <cell r="G1556">
            <v>253471</v>
          </cell>
        </row>
        <row r="1557">
          <cell r="A1557">
            <v>253475</v>
          </cell>
          <cell r="B1557" t="str">
            <v>アルミドア・(片開)</v>
          </cell>
          <cell r="C1557" t="str">
            <v>浴室用・W75cm×H175cm</v>
          </cell>
          <cell r="D1557" t="str">
            <v>ヶ所</v>
          </cell>
          <cell r="E1557">
            <v>40200</v>
          </cell>
          <cell r="F1557" t="str">
            <v>P-89</v>
          </cell>
          <cell r="G1557">
            <v>253475</v>
          </cell>
        </row>
        <row r="1558">
          <cell r="A1558">
            <v>253501</v>
          </cell>
          <cell r="B1558" t="str">
            <v>軽量シャッター(手動式)</v>
          </cell>
          <cell r="C1558" t="str">
            <v>RC・CB造用・標準面積6.50㎡</v>
          </cell>
          <cell r="D1558" t="str">
            <v>㎡</v>
          </cell>
          <cell r="E1558">
            <v>18300</v>
          </cell>
          <cell r="F1558" t="str">
            <v>P-89</v>
          </cell>
          <cell r="G1558">
            <v>253501</v>
          </cell>
        </row>
        <row r="1559">
          <cell r="A1559">
            <v>253511</v>
          </cell>
          <cell r="B1559" t="str">
            <v>防火シャッター(手動式)</v>
          </cell>
          <cell r="C1559" t="str">
            <v>RC・CB造用・標準面積9.00㎡</v>
          </cell>
          <cell r="D1559" t="str">
            <v>㎡</v>
          </cell>
          <cell r="E1559">
            <v>30500</v>
          </cell>
          <cell r="F1559" t="str">
            <v>P-90</v>
          </cell>
          <cell r="G1559">
            <v>253511</v>
          </cell>
        </row>
        <row r="1560">
          <cell r="A1560">
            <v>253521</v>
          </cell>
          <cell r="B1560" t="str">
            <v>防火シャッター(電動式)</v>
          </cell>
          <cell r="C1560" t="str">
            <v>RC・CB造用・標準面積9.00㎡</v>
          </cell>
          <cell r="D1560" t="str">
            <v>㎡</v>
          </cell>
          <cell r="E1560">
            <v>39800</v>
          </cell>
          <cell r="F1560" t="str">
            <v>P-90</v>
          </cell>
          <cell r="G1560">
            <v>253521</v>
          </cell>
        </row>
        <row r="1561">
          <cell r="A1561">
            <v>253531</v>
          </cell>
          <cell r="B1561" t="str">
            <v>軽量グリルシャッター</v>
          </cell>
          <cell r="C1561" t="str">
            <v>手動式・RC・CB造用・標準面積6.50㎡</v>
          </cell>
          <cell r="D1561" t="str">
            <v>㎡</v>
          </cell>
          <cell r="E1561">
            <v>34300</v>
          </cell>
          <cell r="F1561" t="str">
            <v>P-90</v>
          </cell>
          <cell r="G1561">
            <v>253531</v>
          </cell>
        </row>
        <row r="1562">
          <cell r="A1562">
            <v>253551</v>
          </cell>
          <cell r="B1562" t="str">
            <v>軽量シャッター(手動式)</v>
          </cell>
          <cell r="C1562" t="str">
            <v>S造用・標準面積6.50㎡</v>
          </cell>
          <cell r="D1562" t="str">
            <v>㎡</v>
          </cell>
          <cell r="E1562">
            <v>15700</v>
          </cell>
          <cell r="F1562" t="str">
            <v>P-90</v>
          </cell>
          <cell r="G1562">
            <v>253551</v>
          </cell>
        </row>
        <row r="1563">
          <cell r="A1563">
            <v>253561</v>
          </cell>
          <cell r="B1563" t="str">
            <v>防火シャッター(手動式)</v>
          </cell>
          <cell r="C1563" t="str">
            <v>S造用・標準面積9.00㎡</v>
          </cell>
          <cell r="D1563" t="str">
            <v>㎡</v>
          </cell>
          <cell r="E1563">
            <v>28900</v>
          </cell>
          <cell r="F1563" t="str">
            <v>P-90</v>
          </cell>
          <cell r="G1563">
            <v>253561</v>
          </cell>
        </row>
        <row r="1564">
          <cell r="A1564">
            <v>253571</v>
          </cell>
          <cell r="B1564" t="str">
            <v>防火シャッター(電動式)</v>
          </cell>
          <cell r="C1564" t="str">
            <v>S造用・標準面積9.00㎡</v>
          </cell>
          <cell r="D1564" t="str">
            <v>㎡</v>
          </cell>
          <cell r="E1564">
            <v>38300</v>
          </cell>
          <cell r="F1564" t="str">
            <v>P-90</v>
          </cell>
          <cell r="G1564">
            <v>253571</v>
          </cell>
        </row>
        <row r="1565">
          <cell r="A1565">
            <v>253581</v>
          </cell>
          <cell r="B1565" t="str">
            <v>軽量グリルシャッター</v>
          </cell>
          <cell r="C1565" t="str">
            <v>手動式・S造用・標準面積6.50㎡</v>
          </cell>
          <cell r="D1565" t="str">
            <v>㎡</v>
          </cell>
          <cell r="E1565">
            <v>32500</v>
          </cell>
          <cell r="F1565" t="str">
            <v>P-90</v>
          </cell>
          <cell r="G1565">
            <v>253581</v>
          </cell>
        </row>
        <row r="1566">
          <cell r="A1566">
            <v>253601</v>
          </cell>
          <cell r="B1566" t="str">
            <v>アコーディオンカーテン</v>
          </cell>
          <cell r="C1566" t="str">
            <v>上</v>
          </cell>
          <cell r="D1566" t="str">
            <v>㎡</v>
          </cell>
          <cell r="E1566">
            <v>11000</v>
          </cell>
          <cell r="F1566" t="str">
            <v>P-90</v>
          </cell>
          <cell r="G1566">
            <v>253601</v>
          </cell>
        </row>
        <row r="1567">
          <cell r="A1567">
            <v>253611</v>
          </cell>
          <cell r="B1567" t="str">
            <v>アコーディオンカーテン</v>
          </cell>
          <cell r="C1567" t="str">
            <v>中</v>
          </cell>
          <cell r="D1567" t="str">
            <v>㎡</v>
          </cell>
          <cell r="E1567">
            <v>9170</v>
          </cell>
          <cell r="F1567" t="str">
            <v>P-90</v>
          </cell>
          <cell r="G1567">
            <v>253611</v>
          </cell>
        </row>
        <row r="1568">
          <cell r="A1568">
            <v>253621</v>
          </cell>
          <cell r="B1568" t="str">
            <v>アコーディオンカーテン</v>
          </cell>
          <cell r="C1568" t="str">
            <v>並</v>
          </cell>
          <cell r="D1568" t="str">
            <v>㎡</v>
          </cell>
          <cell r="E1568">
            <v>8250</v>
          </cell>
          <cell r="F1568" t="str">
            <v>P-90</v>
          </cell>
          <cell r="G1568">
            <v>253621</v>
          </cell>
        </row>
        <row r="1569">
          <cell r="A1569">
            <v>254001</v>
          </cell>
          <cell r="B1569" t="str">
            <v>玄関ｱﾙﾐﾄﾞｱ(ＰＤ）</v>
          </cell>
          <cell r="C1569" t="str">
            <v>両袖ﾀｲﾌﾟ・ﾗﾝﾏ付・上</v>
          </cell>
          <cell r="D1569" t="str">
            <v>ヶ所</v>
          </cell>
          <cell r="E1569">
            <v>262700</v>
          </cell>
          <cell r="F1569" t="str">
            <v>P-91</v>
          </cell>
          <cell r="G1569">
            <v>254001</v>
          </cell>
        </row>
        <row r="1570">
          <cell r="A1570">
            <v>254005</v>
          </cell>
          <cell r="B1570" t="str">
            <v>玄関ｱﾙﾐﾄﾞｱ(ＰＤ）</v>
          </cell>
          <cell r="C1570" t="str">
            <v>両袖ﾀｲﾌﾟ・ﾗﾝﾏ付・中</v>
          </cell>
          <cell r="D1570" t="str">
            <v>ヶ所</v>
          </cell>
          <cell r="E1570">
            <v>252000</v>
          </cell>
          <cell r="F1570" t="str">
            <v>P-91</v>
          </cell>
          <cell r="G1570">
            <v>254005</v>
          </cell>
        </row>
        <row r="1571">
          <cell r="A1571">
            <v>254011</v>
          </cell>
          <cell r="B1571" t="str">
            <v>玄関ｱﾙﾐﾄﾞｱ(ＰＤ）</v>
          </cell>
          <cell r="C1571" t="str">
            <v>片袖ﾀｲﾌﾟ・ﾗﾝﾏ付・上</v>
          </cell>
          <cell r="D1571" t="str">
            <v>ヶ所</v>
          </cell>
          <cell r="E1571">
            <v>245100</v>
          </cell>
          <cell r="F1571" t="str">
            <v>P-91</v>
          </cell>
          <cell r="G1571">
            <v>254011</v>
          </cell>
        </row>
        <row r="1572">
          <cell r="A1572">
            <v>254015</v>
          </cell>
          <cell r="B1572" t="str">
            <v>玄関ｱﾙﾐﾄﾞｱ(ＰＤ）</v>
          </cell>
          <cell r="C1572" t="str">
            <v>片袖ﾀｲﾌﾟ・ﾗﾝﾏ付・中</v>
          </cell>
          <cell r="D1572" t="str">
            <v>ヶ所</v>
          </cell>
          <cell r="E1572">
            <v>235700</v>
          </cell>
          <cell r="F1572" t="str">
            <v>P-91</v>
          </cell>
          <cell r="G1572">
            <v>254015</v>
          </cell>
        </row>
        <row r="1573">
          <cell r="A1573">
            <v>254021</v>
          </cell>
          <cell r="B1573" t="str">
            <v>玄関ｱﾙﾐﾄﾞｱ(ＰＤ）</v>
          </cell>
          <cell r="C1573" t="str">
            <v>ﾗﾝﾏ付・中</v>
          </cell>
          <cell r="D1573" t="str">
            <v>ヶ所</v>
          </cell>
          <cell r="E1573">
            <v>99700</v>
          </cell>
          <cell r="F1573" t="str">
            <v>P-91</v>
          </cell>
          <cell r="G1573">
            <v>254021</v>
          </cell>
        </row>
        <row r="1574">
          <cell r="A1574">
            <v>254025</v>
          </cell>
          <cell r="B1574" t="str">
            <v>玄関ｱﾙﾐﾄﾞｱ(ＰＤ）</v>
          </cell>
          <cell r="C1574" t="str">
            <v>ﾗﾝﾏ付・並</v>
          </cell>
          <cell r="D1574" t="str">
            <v>ヶ所</v>
          </cell>
          <cell r="E1574">
            <v>85700</v>
          </cell>
          <cell r="F1574" t="str">
            <v>P-91</v>
          </cell>
          <cell r="G1574">
            <v>254025</v>
          </cell>
        </row>
        <row r="1575">
          <cell r="A1575">
            <v>254031</v>
          </cell>
          <cell r="B1575" t="str">
            <v>玄関ｱﾙﾐﾄﾞｱ(ＰＤ）</v>
          </cell>
          <cell r="C1575" t="str">
            <v>ﾗﾝﾏ無・中</v>
          </cell>
          <cell r="D1575" t="str">
            <v>ヶ所</v>
          </cell>
          <cell r="E1575">
            <v>90200</v>
          </cell>
          <cell r="F1575" t="str">
            <v>P-91</v>
          </cell>
          <cell r="G1575">
            <v>254031</v>
          </cell>
        </row>
        <row r="1576">
          <cell r="A1576">
            <v>254035</v>
          </cell>
          <cell r="B1576" t="str">
            <v>玄関ｱﾙﾐﾄﾞｱ(ＰＤ）</v>
          </cell>
          <cell r="C1576" t="str">
            <v>ﾗﾝﾏ無・並</v>
          </cell>
          <cell r="D1576" t="str">
            <v>ヶ所</v>
          </cell>
          <cell r="E1576">
            <v>76200</v>
          </cell>
          <cell r="F1576" t="str">
            <v>P-91</v>
          </cell>
          <cell r="G1576">
            <v>254035</v>
          </cell>
        </row>
        <row r="1577">
          <cell r="A1577">
            <v>254041</v>
          </cell>
          <cell r="B1577" t="str">
            <v>玄関ｱﾙﾐ引戸(ＰＷ）</v>
          </cell>
          <cell r="C1577" t="str">
            <v>ﾗﾝﾏ付・上</v>
          </cell>
          <cell r="D1577" t="str">
            <v>ヶ所</v>
          </cell>
          <cell r="E1577">
            <v>229300</v>
          </cell>
          <cell r="F1577" t="str">
            <v>P-91</v>
          </cell>
          <cell r="G1577">
            <v>254041</v>
          </cell>
        </row>
        <row r="1578">
          <cell r="A1578">
            <v>254044</v>
          </cell>
          <cell r="B1578" t="str">
            <v>玄関ｱﾙﾐ引戸(ＰＷ）</v>
          </cell>
          <cell r="C1578" t="str">
            <v>ﾗﾝﾏ付・中</v>
          </cell>
          <cell r="D1578" t="str">
            <v>ヶ所</v>
          </cell>
          <cell r="E1578">
            <v>201300</v>
          </cell>
          <cell r="F1578" t="str">
            <v>P-91</v>
          </cell>
          <cell r="G1578">
            <v>254044</v>
          </cell>
        </row>
        <row r="1579">
          <cell r="A1579">
            <v>254047</v>
          </cell>
          <cell r="B1579" t="str">
            <v>玄関ｱﾙﾐ引戸(ＰＷ）</v>
          </cell>
          <cell r="C1579" t="str">
            <v>ﾗﾝﾏ付・並</v>
          </cell>
          <cell r="D1579" t="str">
            <v>ヶ所</v>
          </cell>
          <cell r="E1579">
            <v>181300</v>
          </cell>
          <cell r="F1579" t="str">
            <v>P-91</v>
          </cell>
          <cell r="G1579">
            <v>254047</v>
          </cell>
        </row>
        <row r="1580">
          <cell r="A1580">
            <v>254051</v>
          </cell>
          <cell r="B1580" t="str">
            <v>玄関ｱﾙﾐ引戸(ＰＷ）</v>
          </cell>
          <cell r="C1580" t="str">
            <v>ﾗﾝﾏ無・上</v>
          </cell>
          <cell r="D1580" t="str">
            <v>ヶ所</v>
          </cell>
          <cell r="E1580">
            <v>162500</v>
          </cell>
          <cell r="F1580" t="str">
            <v>P-91</v>
          </cell>
          <cell r="G1580">
            <v>254051</v>
          </cell>
        </row>
        <row r="1581">
          <cell r="A1581">
            <v>254054</v>
          </cell>
          <cell r="B1581" t="str">
            <v>玄関ｱﾙﾐ引戸(ＰＷ）</v>
          </cell>
          <cell r="C1581" t="str">
            <v>ﾗﾝﾏ無・中</v>
          </cell>
          <cell r="D1581" t="str">
            <v>ヶ所</v>
          </cell>
          <cell r="E1581">
            <v>149300</v>
          </cell>
          <cell r="F1581" t="str">
            <v>P-91</v>
          </cell>
          <cell r="G1581">
            <v>254054</v>
          </cell>
        </row>
        <row r="1582">
          <cell r="A1582">
            <v>254057</v>
          </cell>
          <cell r="B1582" t="str">
            <v>玄関ｱﾙﾐ引戸(ＰＷ）</v>
          </cell>
          <cell r="C1582" t="str">
            <v>ﾗﾝﾏ無・並</v>
          </cell>
          <cell r="D1582" t="str">
            <v>ヶ所</v>
          </cell>
          <cell r="E1582">
            <v>144100</v>
          </cell>
          <cell r="F1582" t="str">
            <v>P-91</v>
          </cell>
          <cell r="G1582">
            <v>254057</v>
          </cell>
        </row>
        <row r="1583">
          <cell r="A1583">
            <v>254061</v>
          </cell>
          <cell r="B1583" t="str">
            <v>出入口引違い戸</v>
          </cell>
          <cell r="C1583" t="str">
            <v>ﾗﾝﾏ付</v>
          </cell>
          <cell r="D1583" t="str">
            <v>ヶ所</v>
          </cell>
          <cell r="E1583">
            <v>86000</v>
          </cell>
          <cell r="F1583" t="str">
            <v>P-91</v>
          </cell>
          <cell r="G1583">
            <v>254061</v>
          </cell>
        </row>
        <row r="1584">
          <cell r="A1584">
            <v>254063</v>
          </cell>
          <cell r="B1584" t="str">
            <v>出入口引違い戸</v>
          </cell>
          <cell r="C1584" t="str">
            <v>ﾗﾝﾏ無</v>
          </cell>
          <cell r="D1584" t="str">
            <v>ヶ所</v>
          </cell>
          <cell r="E1584">
            <v>86000</v>
          </cell>
          <cell r="F1584" t="str">
            <v>P-91</v>
          </cell>
          <cell r="G1584">
            <v>254063</v>
          </cell>
        </row>
        <row r="1585">
          <cell r="A1585">
            <v>254065</v>
          </cell>
          <cell r="B1585" t="str">
            <v>出入口片引戸（外付）</v>
          </cell>
          <cell r="C1585" t="str">
            <v>W85cm×H181cm</v>
          </cell>
          <cell r="D1585" t="str">
            <v>ヶ所</v>
          </cell>
          <cell r="E1585">
            <v>43700</v>
          </cell>
          <cell r="F1585" t="str">
            <v>P-91</v>
          </cell>
          <cell r="G1585">
            <v>254065</v>
          </cell>
        </row>
        <row r="1586">
          <cell r="A1586">
            <v>254067</v>
          </cell>
          <cell r="B1586" t="str">
            <v>出入口片引戸（内付）</v>
          </cell>
          <cell r="C1586" t="str">
            <v>W85cm×H182cm</v>
          </cell>
          <cell r="D1586" t="str">
            <v>ヶ所</v>
          </cell>
          <cell r="E1586">
            <v>43700</v>
          </cell>
          <cell r="F1586" t="str">
            <v>P-91</v>
          </cell>
          <cell r="G1586">
            <v>254067</v>
          </cell>
        </row>
        <row r="1587">
          <cell r="A1587">
            <v>254101</v>
          </cell>
          <cell r="B1587" t="str">
            <v>ｱﾙﾐｻｯｼ・(AB)</v>
          </cell>
          <cell r="C1587" t="str">
            <v>大きさ区分Ⅰ・網戸無・ｶﾞﾗｽ共</v>
          </cell>
          <cell r="D1587" t="str">
            <v>㎡</v>
          </cell>
          <cell r="E1587">
            <v>19100</v>
          </cell>
          <cell r="F1587" t="str">
            <v>P-91</v>
          </cell>
          <cell r="G1587">
            <v>254101</v>
          </cell>
        </row>
        <row r="1588">
          <cell r="A1588">
            <v>254105</v>
          </cell>
          <cell r="B1588" t="str">
            <v>ｱﾙﾐｻｯｼ・(AB)</v>
          </cell>
          <cell r="C1588" t="str">
            <v>大きさ区分Ⅱ・網戸無・ｶﾞﾗｽ共</v>
          </cell>
          <cell r="D1588" t="str">
            <v>㎡</v>
          </cell>
          <cell r="E1588">
            <v>9550</v>
          </cell>
          <cell r="F1588" t="str">
            <v>P-91</v>
          </cell>
          <cell r="G1588">
            <v>254105</v>
          </cell>
        </row>
        <row r="1589">
          <cell r="A1589">
            <v>254110</v>
          </cell>
          <cell r="B1589" t="str">
            <v>ｱﾙﾐｻｯｼ・(AＣ)</v>
          </cell>
          <cell r="C1589" t="str">
            <v>大きさ区分Ⅰ・網戸無・雨戸鏡板有・ｶﾞﾗｽ共</v>
          </cell>
          <cell r="D1589" t="str">
            <v>㎡</v>
          </cell>
          <cell r="E1589">
            <v>34800</v>
          </cell>
          <cell r="F1589" t="str">
            <v>P-91</v>
          </cell>
          <cell r="G1589">
            <v>254110</v>
          </cell>
        </row>
        <row r="1590">
          <cell r="A1590">
            <v>254111</v>
          </cell>
          <cell r="B1590" t="str">
            <v>ｱﾙﾐｻｯｼ・(AＣ)</v>
          </cell>
          <cell r="C1590" t="str">
            <v>大きさ区分Ⅱ・網戸無・雨戸鏡板有・ｶﾞﾗｽ共</v>
          </cell>
          <cell r="D1590" t="str">
            <v>㎡</v>
          </cell>
          <cell r="E1590">
            <v>23600</v>
          </cell>
          <cell r="F1590" t="str">
            <v>P-91</v>
          </cell>
          <cell r="G1590">
            <v>254111</v>
          </cell>
        </row>
        <row r="1591">
          <cell r="A1591">
            <v>254113</v>
          </cell>
          <cell r="B1591" t="str">
            <v>ｱﾙﾐｻｯｼ・(AD)</v>
          </cell>
          <cell r="C1591" t="str">
            <v>大きさ区分Ⅰ・網戸無・雨戸鏡板無・ｶﾞﾗｽ共</v>
          </cell>
          <cell r="D1591" t="str">
            <v>㎡</v>
          </cell>
          <cell r="E1591">
            <v>28000</v>
          </cell>
          <cell r="F1591" t="str">
            <v>P-91</v>
          </cell>
          <cell r="G1591">
            <v>254113</v>
          </cell>
        </row>
        <row r="1592">
          <cell r="A1592">
            <v>254115</v>
          </cell>
          <cell r="B1592" t="str">
            <v>ｱﾙﾐｻｯｼ・(AD)</v>
          </cell>
          <cell r="C1592" t="str">
            <v>大きさ区分Ⅱ・網戸無・雨戸鏡板無・ｶﾞﾗｽ共</v>
          </cell>
          <cell r="D1592" t="str">
            <v>㎡</v>
          </cell>
          <cell r="E1592">
            <v>19200</v>
          </cell>
          <cell r="F1592" t="str">
            <v>P-91</v>
          </cell>
          <cell r="G1592">
            <v>254115</v>
          </cell>
        </row>
        <row r="1593">
          <cell r="A1593">
            <v>254121</v>
          </cell>
          <cell r="B1593" t="str">
            <v>ｱﾙﾐｻｯｼ・(AE)</v>
          </cell>
          <cell r="C1593" t="str">
            <v>大きさ区分Ⅰ・網戸無・面格子付・ｶﾞﾗｽ共</v>
          </cell>
          <cell r="D1593" t="str">
            <v>㎡</v>
          </cell>
          <cell r="E1593">
            <v>27800</v>
          </cell>
          <cell r="F1593" t="str">
            <v>P-91</v>
          </cell>
          <cell r="G1593">
            <v>254121</v>
          </cell>
        </row>
        <row r="1594">
          <cell r="A1594">
            <v>254125</v>
          </cell>
          <cell r="B1594" t="str">
            <v>ｱﾙﾐｻｯｼ・(AE)</v>
          </cell>
          <cell r="C1594" t="str">
            <v>大きさ区分Ⅱ・網戸無・面格子付・ｶﾞﾗｽ共</v>
          </cell>
          <cell r="D1594" t="str">
            <v>㎡</v>
          </cell>
          <cell r="E1594">
            <v>16600</v>
          </cell>
          <cell r="F1594" t="str">
            <v>P-91</v>
          </cell>
          <cell r="G1594">
            <v>254125</v>
          </cell>
        </row>
        <row r="1595">
          <cell r="A1595">
            <v>254151</v>
          </cell>
          <cell r="B1595" t="str">
            <v>ｱﾙﾐｻｯｼ・(AB)</v>
          </cell>
          <cell r="C1595" t="str">
            <v>大きさ区分Ⅰ・網戸付・ｶﾞﾗｽ共</v>
          </cell>
          <cell r="D1595" t="str">
            <v>㎡</v>
          </cell>
          <cell r="E1595">
            <v>22500</v>
          </cell>
          <cell r="F1595" t="str">
            <v>P-91</v>
          </cell>
          <cell r="G1595">
            <v>254151</v>
          </cell>
        </row>
        <row r="1596">
          <cell r="A1596">
            <v>254155</v>
          </cell>
          <cell r="B1596" t="str">
            <v>ｱﾙﾐｻｯｼ・(AB)</v>
          </cell>
          <cell r="C1596" t="str">
            <v>大きさ区分Ⅱ・網戸付・ｶﾞﾗｽ共</v>
          </cell>
          <cell r="D1596" t="str">
            <v>㎡</v>
          </cell>
          <cell r="E1596">
            <v>11300</v>
          </cell>
          <cell r="F1596" t="str">
            <v>P-91</v>
          </cell>
          <cell r="G1596">
            <v>254155</v>
          </cell>
        </row>
        <row r="1597">
          <cell r="A1597">
            <v>254161</v>
          </cell>
          <cell r="B1597" t="str">
            <v>ｱﾙﾐｻｯｼ・(AＣ)</v>
          </cell>
          <cell r="C1597" t="str">
            <v>大きさ区分Ⅰ・網戸付・雨戸鏡板有・ｶﾞﾗｽ共</v>
          </cell>
          <cell r="D1597" t="str">
            <v>㎡</v>
          </cell>
          <cell r="E1597">
            <v>37200</v>
          </cell>
          <cell r="F1597" t="str">
            <v>P-91</v>
          </cell>
          <cell r="G1597">
            <v>254161</v>
          </cell>
        </row>
        <row r="1598">
          <cell r="A1598">
            <v>25165</v>
          </cell>
          <cell r="B1598" t="str">
            <v>ｱﾙﾐｻｯｼ・(AＣ)</v>
          </cell>
          <cell r="C1598" t="str">
            <v>大きさ区分Ⅱ・網戸付・雨戸鏡板有・ｶﾞﾗｽ共</v>
          </cell>
          <cell r="D1598" t="str">
            <v>㎡</v>
          </cell>
          <cell r="E1598">
            <v>25300</v>
          </cell>
          <cell r="F1598" t="str">
            <v>P-91</v>
          </cell>
          <cell r="G1598">
            <v>25165</v>
          </cell>
        </row>
        <row r="1599">
          <cell r="A1599">
            <v>254171</v>
          </cell>
          <cell r="B1599" t="str">
            <v>ｱﾙﾐｻｯｼ・(AD)</v>
          </cell>
          <cell r="C1599" t="str">
            <v>大きさ区分Ⅰ・網戸付・雨戸鏡板無・ｶﾞﾗｽ共</v>
          </cell>
          <cell r="D1599" t="str">
            <v>㎡</v>
          </cell>
          <cell r="E1599">
            <v>30400</v>
          </cell>
          <cell r="F1599" t="str">
            <v>P-91</v>
          </cell>
          <cell r="G1599">
            <v>254171</v>
          </cell>
        </row>
        <row r="1600">
          <cell r="A1600">
            <v>254175</v>
          </cell>
          <cell r="B1600" t="str">
            <v>ｱﾙﾐｻｯｼ・(AD)</v>
          </cell>
          <cell r="C1600" t="str">
            <v>大きさ区分Ⅱ・網戸付・雨戸鏡板無・ｶﾞﾗｽ共</v>
          </cell>
          <cell r="D1600" t="str">
            <v>㎡</v>
          </cell>
          <cell r="E1600">
            <v>20900</v>
          </cell>
          <cell r="F1600" t="str">
            <v>P-91</v>
          </cell>
          <cell r="G1600">
            <v>254175</v>
          </cell>
        </row>
        <row r="1601">
          <cell r="A1601">
            <v>254181</v>
          </cell>
          <cell r="B1601" t="str">
            <v>ｱﾙﾐｻｯｼ・(AE)</v>
          </cell>
          <cell r="C1601" t="str">
            <v>大きさ区分Ⅰ・網戸付・面格子付・ｶﾞﾗｽ共</v>
          </cell>
          <cell r="D1601" t="str">
            <v>㎡</v>
          </cell>
          <cell r="E1601">
            <v>30600</v>
          </cell>
          <cell r="F1601" t="str">
            <v>P-91</v>
          </cell>
          <cell r="G1601">
            <v>254181</v>
          </cell>
        </row>
        <row r="1602">
          <cell r="A1602">
            <v>254185</v>
          </cell>
          <cell r="B1602" t="str">
            <v>ｱﾙﾐｻｯｼ・(AE)</v>
          </cell>
          <cell r="C1602" t="str">
            <v>大きさ区分Ⅱ・網戸付・面格子付・ｶﾞﾗｽ共</v>
          </cell>
          <cell r="D1602" t="str">
            <v>㎡</v>
          </cell>
          <cell r="E1602">
            <v>18500</v>
          </cell>
          <cell r="F1602" t="str">
            <v>P-91</v>
          </cell>
          <cell r="G1602">
            <v>254185</v>
          </cell>
        </row>
        <row r="1603">
          <cell r="A1603">
            <v>254201</v>
          </cell>
          <cell r="B1603" t="str">
            <v>ｱﾙﾐﾄﾞｱ（勝手口）</v>
          </cell>
          <cell r="C1603" t="str">
            <v>W80cm×H181cm・ﾗﾝﾏ無</v>
          </cell>
          <cell r="D1603" t="str">
            <v>ヶ所</v>
          </cell>
          <cell r="E1603">
            <v>37700</v>
          </cell>
          <cell r="F1603" t="str">
            <v>P-91</v>
          </cell>
          <cell r="G1603">
            <v>254201</v>
          </cell>
        </row>
        <row r="1604">
          <cell r="A1604">
            <v>254211</v>
          </cell>
          <cell r="B1604" t="str">
            <v>ｱﾙﾐﾄﾞｱ（勝手口）</v>
          </cell>
          <cell r="C1604" t="str">
            <v>W80cm×H181cm・小窓付</v>
          </cell>
          <cell r="D1604" t="str">
            <v>ヶ所</v>
          </cell>
          <cell r="E1604">
            <v>46100</v>
          </cell>
          <cell r="F1604" t="str">
            <v>P-91</v>
          </cell>
          <cell r="G1604">
            <v>254211</v>
          </cell>
        </row>
        <row r="1605">
          <cell r="A1605">
            <v>254221</v>
          </cell>
          <cell r="B1605" t="str">
            <v>ｱﾙﾐﾄﾞｱ（勝手口）</v>
          </cell>
          <cell r="C1605" t="str">
            <v>W80cm×H222cm・ﾗﾝﾏ付</v>
          </cell>
          <cell r="D1605" t="str">
            <v>ヶ所</v>
          </cell>
          <cell r="E1605">
            <v>42700</v>
          </cell>
          <cell r="F1605" t="str">
            <v>P-91</v>
          </cell>
          <cell r="G1605">
            <v>254221</v>
          </cell>
        </row>
        <row r="1606">
          <cell r="A1606">
            <v>254225</v>
          </cell>
          <cell r="B1606" t="str">
            <v>ｱﾙﾐﾄﾞｱ（勝手口）</v>
          </cell>
          <cell r="C1606" t="str">
            <v>W80cm×H222cm・ﾗﾝﾏ小窓付</v>
          </cell>
          <cell r="D1606" t="str">
            <v>ヶ所</v>
          </cell>
          <cell r="E1606">
            <v>51100</v>
          </cell>
          <cell r="F1606" t="str">
            <v>P-91</v>
          </cell>
          <cell r="G1606">
            <v>254225</v>
          </cell>
        </row>
        <row r="1607">
          <cell r="A1607">
            <v>254231</v>
          </cell>
          <cell r="B1607" t="str">
            <v>ｱﾙﾐﾄﾞｱ（ﾃﾗｽ）</v>
          </cell>
          <cell r="C1607" t="str">
            <v>W78cm×H200cm</v>
          </cell>
          <cell r="D1607" t="str">
            <v>ヶ所</v>
          </cell>
          <cell r="E1607">
            <v>75500</v>
          </cell>
          <cell r="F1607" t="str">
            <v>P-91</v>
          </cell>
          <cell r="G1607">
            <v>254231</v>
          </cell>
        </row>
        <row r="1608">
          <cell r="A1608">
            <v>254241</v>
          </cell>
          <cell r="B1608" t="str">
            <v>ｱﾙﾐﾄﾞｱ（ﾃﾗｽ）</v>
          </cell>
          <cell r="C1608" t="str">
            <v>W78cm×H178cm</v>
          </cell>
          <cell r="D1608" t="str">
            <v>ヶ所</v>
          </cell>
          <cell r="E1608">
            <v>71700</v>
          </cell>
          <cell r="F1608" t="str">
            <v>P-91</v>
          </cell>
          <cell r="G1608">
            <v>254241</v>
          </cell>
        </row>
        <row r="1609">
          <cell r="A1609">
            <v>254251</v>
          </cell>
          <cell r="B1609" t="str">
            <v>ｱﾙﾐﾄﾞｱ（中折）</v>
          </cell>
          <cell r="C1609" t="str">
            <v>浴室用・W75cm×H175cm</v>
          </cell>
          <cell r="D1609" t="str">
            <v>ヶ所</v>
          </cell>
          <cell r="E1609">
            <v>32700</v>
          </cell>
          <cell r="F1609" t="str">
            <v>P-91</v>
          </cell>
          <cell r="G1609">
            <v>254251</v>
          </cell>
        </row>
        <row r="1610">
          <cell r="A1610">
            <v>254261</v>
          </cell>
          <cell r="B1610" t="str">
            <v>ｱﾙﾐﾄﾞｱ（片開）</v>
          </cell>
          <cell r="C1610" t="str">
            <v>浴室用・W75cm×H175cm</v>
          </cell>
          <cell r="D1610" t="str">
            <v>ヶ所</v>
          </cell>
          <cell r="E1610">
            <v>33700</v>
          </cell>
          <cell r="F1610" t="str">
            <v>P-91</v>
          </cell>
          <cell r="G1610">
            <v>254261</v>
          </cell>
        </row>
        <row r="1611">
          <cell r="A1611">
            <v>254271</v>
          </cell>
          <cell r="B1611" t="str">
            <v>ｱﾙﾐｶﾞﾗｽﾙｰﾊﾞｰ窓</v>
          </cell>
          <cell r="C1611" t="str">
            <v>網戸付</v>
          </cell>
          <cell r="D1611" t="str">
            <v>㎡</v>
          </cell>
          <cell r="E1611">
            <v>76200</v>
          </cell>
          <cell r="F1611" t="str">
            <v>P-91</v>
          </cell>
          <cell r="G1611">
            <v>254271</v>
          </cell>
        </row>
        <row r="1612">
          <cell r="A1612">
            <v>254281</v>
          </cell>
          <cell r="B1612" t="str">
            <v>ｱﾙﾐはめ殺し窓</v>
          </cell>
          <cell r="C1612" t="str">
            <v>㎡</v>
          </cell>
          <cell r="D1612" t="str">
            <v>㎡</v>
          </cell>
          <cell r="E1612">
            <v>41200</v>
          </cell>
          <cell r="F1612" t="str">
            <v>P-91</v>
          </cell>
          <cell r="G1612">
            <v>254281</v>
          </cell>
        </row>
        <row r="1613">
          <cell r="A1613">
            <v>254301</v>
          </cell>
          <cell r="B1613" t="str">
            <v>ｱﾙﾐ出窓</v>
          </cell>
          <cell r="C1613" t="str">
            <v>居室用・材(ｶﾞﾗｽ)工共</v>
          </cell>
          <cell r="D1613" t="str">
            <v>㎡</v>
          </cell>
          <cell r="E1613">
            <v>73200</v>
          </cell>
          <cell r="F1613" t="str">
            <v>P-91</v>
          </cell>
          <cell r="G1613">
            <v>254301</v>
          </cell>
        </row>
        <row r="1614">
          <cell r="A1614">
            <v>254311</v>
          </cell>
          <cell r="B1614" t="str">
            <v>ｱﾙﾐ出窓</v>
          </cell>
          <cell r="C1614" t="str">
            <v>和室用・材(ｶﾞﾗｽ)工共</v>
          </cell>
          <cell r="D1614" t="str">
            <v>㎡</v>
          </cell>
          <cell r="E1614">
            <v>48500</v>
          </cell>
          <cell r="F1614" t="str">
            <v>P-91</v>
          </cell>
          <cell r="G1614">
            <v>254311</v>
          </cell>
        </row>
        <row r="1615">
          <cell r="A1615">
            <v>254321</v>
          </cell>
          <cell r="B1615" t="str">
            <v>ｱﾙﾐ出窓</v>
          </cell>
          <cell r="C1615" t="str">
            <v>台所用・材(ｶﾞﾗｽ)工共</v>
          </cell>
          <cell r="D1615" t="str">
            <v>㎡</v>
          </cell>
          <cell r="E1615">
            <v>88600</v>
          </cell>
          <cell r="F1615" t="str">
            <v>P-91</v>
          </cell>
          <cell r="G1615">
            <v>254321</v>
          </cell>
        </row>
        <row r="1616">
          <cell r="A1616">
            <v>254331</v>
          </cell>
          <cell r="B1616" t="str">
            <v>ｱﾙﾐ出窓</v>
          </cell>
          <cell r="C1616" t="str">
            <v>浴室用・材(ｶﾞﾗｽ)工共</v>
          </cell>
          <cell r="D1616" t="str">
            <v>㎡</v>
          </cell>
          <cell r="E1616">
            <v>88900</v>
          </cell>
          <cell r="F1616" t="str">
            <v>P-91</v>
          </cell>
          <cell r="G1616">
            <v>254331</v>
          </cell>
        </row>
        <row r="1617">
          <cell r="A1617">
            <v>254351</v>
          </cell>
          <cell r="B1617" t="str">
            <v>軽量ｼｬｯﾀｰ（手動式）</v>
          </cell>
          <cell r="C1617" t="str">
            <v>標準面積6.50㎡（W260cm×H250cm）</v>
          </cell>
          <cell r="D1617" t="str">
            <v>㎡</v>
          </cell>
          <cell r="E1617">
            <v>13400</v>
          </cell>
          <cell r="F1617" t="str">
            <v>P-92</v>
          </cell>
          <cell r="G1617">
            <v>254351</v>
          </cell>
        </row>
        <row r="1618">
          <cell r="A1618">
            <v>254361</v>
          </cell>
          <cell r="B1618" t="str">
            <v>防火ｼｬｯﾀｰ（手動式）</v>
          </cell>
          <cell r="C1618" t="str">
            <v>標準面積9.00㎡（W300cm×H300cm）</v>
          </cell>
          <cell r="D1618" t="str">
            <v>㎡</v>
          </cell>
          <cell r="E1618">
            <v>27900</v>
          </cell>
          <cell r="F1618" t="str">
            <v>P-92</v>
          </cell>
          <cell r="G1618">
            <v>254361</v>
          </cell>
        </row>
        <row r="1619">
          <cell r="A1619">
            <v>254371</v>
          </cell>
          <cell r="B1619" t="str">
            <v>防火ｼｬｯﾀｰ（電動式）</v>
          </cell>
          <cell r="C1619" t="str">
            <v>標準面積9.00㎡（W300cm×H300cm）</v>
          </cell>
          <cell r="D1619" t="str">
            <v>㎡</v>
          </cell>
          <cell r="E1619">
            <v>37200</v>
          </cell>
          <cell r="F1619" t="str">
            <v>P-92</v>
          </cell>
          <cell r="G1619">
            <v>254371</v>
          </cell>
        </row>
        <row r="1620">
          <cell r="A1620">
            <v>254381</v>
          </cell>
          <cell r="B1620" t="str">
            <v>軽量ｸﾞﾘﾙｼｬｯﾀｰ</v>
          </cell>
          <cell r="C1620" t="str">
            <v>手動式・標準面積6.50㎡（W260cm×H250cm）</v>
          </cell>
          <cell r="D1620" t="str">
            <v>㎡</v>
          </cell>
          <cell r="E1620">
            <v>31300</v>
          </cell>
          <cell r="F1620" t="str">
            <v>P-92</v>
          </cell>
          <cell r="G1620">
            <v>254381</v>
          </cell>
        </row>
        <row r="1621">
          <cell r="A1621">
            <v>254401</v>
          </cell>
          <cell r="B1621" t="str">
            <v>ｱﾙﾐ窓手摺</v>
          </cell>
          <cell r="C1621" t="str">
            <v>W144cm（4.5尺用）H50cm</v>
          </cell>
          <cell r="D1621" t="str">
            <v>ヶ所</v>
          </cell>
          <cell r="E1621">
            <v>8590</v>
          </cell>
          <cell r="F1621" t="str">
            <v>P-92</v>
          </cell>
          <cell r="G1621">
            <v>254401</v>
          </cell>
        </row>
        <row r="1622">
          <cell r="A1622">
            <v>254411</v>
          </cell>
          <cell r="B1622" t="str">
            <v>ｱﾙﾐ窓手摺</v>
          </cell>
          <cell r="C1622" t="str">
            <v>W189cm（6尺用）H50cm</v>
          </cell>
          <cell r="D1622" t="str">
            <v>ヶ所</v>
          </cell>
          <cell r="E1622">
            <v>10800</v>
          </cell>
          <cell r="F1622" t="str">
            <v>P-92</v>
          </cell>
          <cell r="G1622">
            <v>254411</v>
          </cell>
        </row>
        <row r="1623">
          <cell r="A1623">
            <v>254421</v>
          </cell>
          <cell r="B1623" t="str">
            <v>ｱﾙﾐ窓手摺</v>
          </cell>
          <cell r="C1623" t="str">
            <v>W189cm（6尺用）H90cm</v>
          </cell>
          <cell r="D1623" t="str">
            <v>ヶ所</v>
          </cell>
          <cell r="E1623">
            <v>17900</v>
          </cell>
          <cell r="F1623" t="str">
            <v>P-92</v>
          </cell>
          <cell r="G1623">
            <v>254421</v>
          </cell>
        </row>
        <row r="1624">
          <cell r="A1624">
            <v>254431</v>
          </cell>
          <cell r="B1624" t="str">
            <v>ｱﾙﾐ窓手摺</v>
          </cell>
          <cell r="C1624" t="str">
            <v>W189cm（6尺用）H120cm</v>
          </cell>
          <cell r="D1624" t="str">
            <v>ヶ所</v>
          </cell>
          <cell r="E1624">
            <v>26900</v>
          </cell>
          <cell r="F1624" t="str">
            <v>P-92</v>
          </cell>
          <cell r="G1624">
            <v>254431</v>
          </cell>
        </row>
        <row r="1625">
          <cell r="A1625">
            <v>254441</v>
          </cell>
          <cell r="B1625" t="str">
            <v>ｱﾙﾐ窓手摺</v>
          </cell>
          <cell r="C1625" t="str">
            <v>W280cm（9尺用）H50cm</v>
          </cell>
          <cell r="D1625" t="str">
            <v>ヶ所</v>
          </cell>
          <cell r="E1625">
            <v>23500</v>
          </cell>
          <cell r="F1625" t="str">
            <v>P-92</v>
          </cell>
          <cell r="G1625">
            <v>254441</v>
          </cell>
        </row>
        <row r="1626">
          <cell r="A1626">
            <v>254451</v>
          </cell>
          <cell r="B1626" t="str">
            <v>ｱﾙﾐ窓手摺</v>
          </cell>
          <cell r="C1626" t="str">
            <v>W280cm（9尺用）H90cm</v>
          </cell>
          <cell r="D1626" t="str">
            <v>ヶ所</v>
          </cell>
          <cell r="E1626">
            <v>24800</v>
          </cell>
          <cell r="F1626" t="str">
            <v>P-92</v>
          </cell>
          <cell r="G1626">
            <v>254451</v>
          </cell>
        </row>
        <row r="1627">
          <cell r="A1627">
            <v>254461</v>
          </cell>
          <cell r="B1627" t="str">
            <v>ｱﾙﾐ窓手摺</v>
          </cell>
          <cell r="C1627" t="str">
            <v>W280cm（9尺用）H120cm</v>
          </cell>
          <cell r="D1627" t="str">
            <v>ヶ所</v>
          </cell>
          <cell r="E1627">
            <v>37900</v>
          </cell>
          <cell r="F1627" t="str">
            <v>P-92</v>
          </cell>
          <cell r="G1627">
            <v>254461</v>
          </cell>
        </row>
        <row r="1628">
          <cell r="A1628">
            <v>254521</v>
          </cell>
          <cell r="B1628" t="str">
            <v>ﾄｯﾌﾟﾗｲﾄ</v>
          </cell>
          <cell r="C1628" t="str">
            <v>手動式・W85.5×H85.5cm</v>
          </cell>
          <cell r="D1628" t="str">
            <v>ヶ所</v>
          </cell>
          <cell r="E1628">
            <v>132100</v>
          </cell>
          <cell r="F1628" t="str">
            <v>P-92</v>
          </cell>
          <cell r="G1628">
            <v>254521</v>
          </cell>
        </row>
        <row r="1629">
          <cell r="A1629">
            <v>254523</v>
          </cell>
          <cell r="B1629" t="str">
            <v>ﾄｯﾌﾟﾗｲﾄ</v>
          </cell>
          <cell r="C1629" t="str">
            <v>電動式・W85.5×H85.5cm</v>
          </cell>
          <cell r="D1629" t="str">
            <v>ヶ所</v>
          </cell>
          <cell r="E1629">
            <v>173700</v>
          </cell>
          <cell r="F1629" t="str">
            <v>P-92</v>
          </cell>
          <cell r="G1629">
            <v>254523</v>
          </cell>
        </row>
        <row r="1630">
          <cell r="A1630">
            <v>254525</v>
          </cell>
          <cell r="B1630" t="str">
            <v>ﾄｯﾌﾟﾗｲﾄ</v>
          </cell>
          <cell r="C1630" t="str">
            <v>密閉式・W85.5×H85.5cm</v>
          </cell>
          <cell r="D1630" t="str">
            <v>ヶ所</v>
          </cell>
          <cell r="E1630">
            <v>89700</v>
          </cell>
          <cell r="F1630" t="str">
            <v>P-92</v>
          </cell>
          <cell r="G1630">
            <v>254525</v>
          </cell>
        </row>
        <row r="1631">
          <cell r="A1631">
            <v>257001</v>
          </cell>
          <cell r="B1631" t="str">
            <v>フロートガラス</v>
          </cell>
          <cell r="C1631" t="str">
            <v>FL・厚3mm・規模2.22㎡以下</v>
          </cell>
          <cell r="D1631" t="str">
            <v>㎡</v>
          </cell>
          <cell r="E1631">
            <v>2840</v>
          </cell>
          <cell r="F1631" t="str">
            <v>P-93</v>
          </cell>
          <cell r="G1631">
            <v>257001</v>
          </cell>
        </row>
        <row r="1632">
          <cell r="A1632">
            <v>257005</v>
          </cell>
          <cell r="B1632" t="str">
            <v>フロートガラス</v>
          </cell>
          <cell r="C1632" t="str">
            <v>FL・SG・厚3mm・規模2.22㎡以下</v>
          </cell>
          <cell r="D1632" t="str">
            <v>㎡</v>
          </cell>
          <cell r="E1632">
            <v>2930</v>
          </cell>
          <cell r="F1632" t="str">
            <v>P-93</v>
          </cell>
          <cell r="G1632">
            <v>257005</v>
          </cell>
        </row>
        <row r="1633">
          <cell r="A1633">
            <v>257011</v>
          </cell>
          <cell r="B1633" t="str">
            <v>フロートガラス</v>
          </cell>
          <cell r="C1633" t="str">
            <v>FL・厚5mm・規模2.22㎡以下</v>
          </cell>
          <cell r="D1633" t="str">
            <v>㎡</v>
          </cell>
          <cell r="E1633">
            <v>3620</v>
          </cell>
          <cell r="F1633" t="str">
            <v>P-93</v>
          </cell>
          <cell r="G1633">
            <v>257011</v>
          </cell>
        </row>
        <row r="1634">
          <cell r="A1634">
            <v>257015</v>
          </cell>
          <cell r="B1634" t="str">
            <v>フロートガラス</v>
          </cell>
          <cell r="C1634" t="str">
            <v>FL・厚5mm・規模4.45㎡以下</v>
          </cell>
          <cell r="D1634" t="str">
            <v>㎡</v>
          </cell>
          <cell r="E1634">
            <v>4590</v>
          </cell>
          <cell r="F1634" t="str">
            <v>P-93</v>
          </cell>
          <cell r="G1634">
            <v>257015</v>
          </cell>
        </row>
        <row r="1635">
          <cell r="A1635">
            <v>257021</v>
          </cell>
          <cell r="B1635" t="str">
            <v>フロートガラス</v>
          </cell>
          <cell r="C1635" t="str">
            <v>FL・厚6mm・規模2.18㎡以下</v>
          </cell>
          <cell r="D1635" t="str">
            <v>㎡</v>
          </cell>
          <cell r="E1635">
            <v>4470</v>
          </cell>
          <cell r="F1635" t="str">
            <v>P-93</v>
          </cell>
          <cell r="G1635">
            <v>257021</v>
          </cell>
        </row>
        <row r="1636">
          <cell r="A1636">
            <v>257025</v>
          </cell>
          <cell r="B1636" t="str">
            <v>フロートガラス</v>
          </cell>
          <cell r="C1636" t="str">
            <v>FL・厚6mm・規模4.45㎡以下</v>
          </cell>
          <cell r="D1636" t="str">
            <v>㎡</v>
          </cell>
          <cell r="E1636">
            <v>5360</v>
          </cell>
          <cell r="F1636" t="str">
            <v>P-93</v>
          </cell>
          <cell r="G1636">
            <v>257025</v>
          </cell>
        </row>
        <row r="1637">
          <cell r="A1637">
            <v>257031</v>
          </cell>
          <cell r="B1637" t="str">
            <v>フロートガラス</v>
          </cell>
          <cell r="C1637" t="str">
            <v>FL・厚8mm・規模2.18㎡以下</v>
          </cell>
          <cell r="D1637" t="str">
            <v>㎡</v>
          </cell>
          <cell r="E1637">
            <v>6850</v>
          </cell>
          <cell r="F1637" t="str">
            <v>P-93</v>
          </cell>
          <cell r="G1637">
            <v>257031</v>
          </cell>
        </row>
        <row r="1638">
          <cell r="A1638">
            <v>257035</v>
          </cell>
          <cell r="B1638" t="str">
            <v>フロートガラス</v>
          </cell>
          <cell r="C1638" t="str">
            <v>FL・厚8mm・規模4.45㎡以下</v>
          </cell>
          <cell r="D1638" t="str">
            <v>㎡</v>
          </cell>
          <cell r="E1638">
            <v>8190</v>
          </cell>
          <cell r="F1638" t="str">
            <v>P-93</v>
          </cell>
          <cell r="G1638">
            <v>257035</v>
          </cell>
        </row>
        <row r="1639">
          <cell r="A1639">
            <v>257041</v>
          </cell>
          <cell r="B1639" t="str">
            <v>型板ガラス</v>
          </cell>
          <cell r="C1639" t="str">
            <v>F・厚4mm・規模2.18㎡以下</v>
          </cell>
          <cell r="D1639" t="str">
            <v>㎡</v>
          </cell>
          <cell r="E1639">
            <v>2820</v>
          </cell>
          <cell r="F1639" t="str">
            <v>P-93</v>
          </cell>
          <cell r="G1639">
            <v>257041</v>
          </cell>
        </row>
        <row r="1640">
          <cell r="A1640">
            <v>257051</v>
          </cell>
          <cell r="B1640" t="str">
            <v>型板ガラス</v>
          </cell>
          <cell r="C1640" t="str">
            <v>F・厚6mm・規模2.18㎡以下</v>
          </cell>
          <cell r="D1640" t="str">
            <v>㎡</v>
          </cell>
          <cell r="E1640">
            <v>3520</v>
          </cell>
          <cell r="F1640" t="str">
            <v>P-93</v>
          </cell>
          <cell r="G1640">
            <v>257051</v>
          </cell>
        </row>
        <row r="1641">
          <cell r="A1641">
            <v>257055</v>
          </cell>
          <cell r="B1641" t="str">
            <v>型板ガラス</v>
          </cell>
          <cell r="C1641" t="str">
            <v>F・厚6mm・規模4.45㎡以下</v>
          </cell>
          <cell r="D1641" t="str">
            <v>㎡</v>
          </cell>
          <cell r="E1641">
            <v>4400</v>
          </cell>
          <cell r="F1641" t="str">
            <v>P-93</v>
          </cell>
          <cell r="G1641">
            <v>257055</v>
          </cell>
        </row>
        <row r="1642">
          <cell r="A1642">
            <v>257061</v>
          </cell>
          <cell r="B1642" t="str">
            <v>網入板ガラス</v>
          </cell>
          <cell r="C1642" t="str">
            <v>FW・厚6.8mm・規模2.18㎡以下</v>
          </cell>
          <cell r="D1642" t="str">
            <v>㎡</v>
          </cell>
          <cell r="E1642">
            <v>5400</v>
          </cell>
          <cell r="F1642" t="str">
            <v>P-93</v>
          </cell>
          <cell r="G1642">
            <v>257061</v>
          </cell>
        </row>
        <row r="1643">
          <cell r="A1643">
            <v>257065</v>
          </cell>
          <cell r="B1643" t="str">
            <v>網入板ガラス</v>
          </cell>
          <cell r="C1643" t="str">
            <v>FW・厚6.8mm・規模4.45㎡以下</v>
          </cell>
          <cell r="D1643" t="str">
            <v>㎡</v>
          </cell>
          <cell r="E1643">
            <v>6460</v>
          </cell>
          <cell r="F1643" t="str">
            <v>P-93</v>
          </cell>
          <cell r="G1643">
            <v>257065</v>
          </cell>
        </row>
        <row r="1644">
          <cell r="A1644">
            <v>257071</v>
          </cell>
          <cell r="B1644" t="str">
            <v>網入磨板ガラス</v>
          </cell>
          <cell r="C1644" t="str">
            <v>PW・厚6.8mm・規模2.18㎡以下</v>
          </cell>
          <cell r="D1644" t="str">
            <v>㎡</v>
          </cell>
          <cell r="E1644">
            <v>10200</v>
          </cell>
          <cell r="F1644" t="str">
            <v>P-93</v>
          </cell>
          <cell r="G1644">
            <v>257071</v>
          </cell>
        </row>
        <row r="1645">
          <cell r="A1645">
            <v>257075</v>
          </cell>
          <cell r="B1645" t="str">
            <v>網入磨板ガラス</v>
          </cell>
          <cell r="C1645" t="str">
            <v>PW・厚6.8mm・規模4.45㎡以下</v>
          </cell>
          <cell r="D1645" t="str">
            <v>㎡</v>
          </cell>
          <cell r="E1645">
            <v>11200</v>
          </cell>
          <cell r="F1645" t="str">
            <v>P-93</v>
          </cell>
          <cell r="G1645">
            <v>257075</v>
          </cell>
        </row>
        <row r="1646">
          <cell r="A1646">
            <v>257081</v>
          </cell>
          <cell r="B1646" t="str">
            <v>網入磨板ガラス</v>
          </cell>
          <cell r="C1646" t="str">
            <v>PW・厚10mm・規模2.18㎡以下</v>
          </cell>
          <cell r="D1646" t="str">
            <v>㎡</v>
          </cell>
          <cell r="E1646">
            <v>14400</v>
          </cell>
          <cell r="F1646" t="str">
            <v>P-93</v>
          </cell>
          <cell r="G1646">
            <v>257081</v>
          </cell>
        </row>
        <row r="1647">
          <cell r="A1647">
            <v>257091</v>
          </cell>
          <cell r="B1647" t="str">
            <v>強化ガラス</v>
          </cell>
          <cell r="C1647" t="str">
            <v>FL・厚5mm・規模4.00㎡以下</v>
          </cell>
          <cell r="D1647" t="str">
            <v>㎡</v>
          </cell>
          <cell r="E1647">
            <v>6980</v>
          </cell>
          <cell r="F1647" t="str">
            <v>P-93</v>
          </cell>
          <cell r="G1647">
            <v>257091</v>
          </cell>
        </row>
        <row r="1648">
          <cell r="A1648">
            <v>257095</v>
          </cell>
          <cell r="B1648" t="str">
            <v>強化ガラス</v>
          </cell>
          <cell r="C1648" t="str">
            <v>FL・厚8mm・規模4.00㎡以下</v>
          </cell>
          <cell r="D1648" t="str">
            <v>㎡</v>
          </cell>
          <cell r="E1648">
            <v>17500</v>
          </cell>
          <cell r="F1648" t="str">
            <v>P-93</v>
          </cell>
          <cell r="G1648">
            <v>257095</v>
          </cell>
        </row>
        <row r="1649">
          <cell r="A1649">
            <v>257101</v>
          </cell>
          <cell r="B1649" t="str">
            <v>ガラスブロック積</v>
          </cell>
          <cell r="C1649" t="str">
            <v>クリヤー・115×115×80mm・[64個/㎡]</v>
          </cell>
          <cell r="D1649" t="str">
            <v>㎡</v>
          </cell>
          <cell r="E1649">
            <v>54800</v>
          </cell>
          <cell r="F1649" t="str">
            <v>P-93</v>
          </cell>
          <cell r="G1649">
            <v>257101</v>
          </cell>
        </row>
        <row r="1650">
          <cell r="A1650">
            <v>257111</v>
          </cell>
          <cell r="B1650" t="str">
            <v>ガラスブロック積</v>
          </cell>
          <cell r="C1650" t="str">
            <v>クリヤー・145×145×95mm・[42個/㎡]</v>
          </cell>
          <cell r="D1650" t="str">
            <v>㎡</v>
          </cell>
          <cell r="E1650">
            <v>41200</v>
          </cell>
          <cell r="F1650" t="str">
            <v>P-93</v>
          </cell>
          <cell r="G1650">
            <v>257111</v>
          </cell>
        </row>
        <row r="1651">
          <cell r="A1651">
            <v>257121</v>
          </cell>
          <cell r="B1651" t="str">
            <v>ガラスブロック積</v>
          </cell>
          <cell r="C1651" t="str">
            <v>クリヤー・190×190×95mm・[25個/㎡]</v>
          </cell>
          <cell r="D1651" t="str">
            <v>㎡</v>
          </cell>
          <cell r="E1651">
            <v>31600</v>
          </cell>
          <cell r="F1651" t="str">
            <v>P-93</v>
          </cell>
          <cell r="G1651">
            <v>257121</v>
          </cell>
        </row>
        <row r="1652">
          <cell r="A1652">
            <v>257131</v>
          </cell>
          <cell r="B1652" t="str">
            <v>ガラスブロック積</v>
          </cell>
          <cell r="C1652" t="str">
            <v>クリヤー・115×240×80mm・[32個/㎡]</v>
          </cell>
          <cell r="D1652" t="str">
            <v>㎡</v>
          </cell>
          <cell r="E1652">
            <v>42500</v>
          </cell>
          <cell r="F1652" t="str">
            <v>P-93</v>
          </cell>
          <cell r="G1652">
            <v>257131</v>
          </cell>
        </row>
        <row r="1653">
          <cell r="A1653">
            <v>257141</v>
          </cell>
          <cell r="B1653" t="str">
            <v>ガラスブロック積</v>
          </cell>
          <cell r="C1653" t="str">
            <v>クリヤー・145×300×95mm・[21個/㎡]</v>
          </cell>
          <cell r="D1653" t="str">
            <v>㎡</v>
          </cell>
          <cell r="E1653">
            <v>32700</v>
          </cell>
          <cell r="F1653" t="str">
            <v>P-93</v>
          </cell>
          <cell r="G1653">
            <v>257141</v>
          </cell>
        </row>
        <row r="1654">
          <cell r="A1654">
            <v>257201</v>
          </cell>
          <cell r="B1654" t="str">
            <v>ガラスブロック積</v>
          </cell>
          <cell r="C1654" t="str">
            <v>カラー・115×115×80mm・[64個/㎡]</v>
          </cell>
          <cell r="D1654" t="str">
            <v>㎡</v>
          </cell>
          <cell r="E1654">
            <v>64100</v>
          </cell>
          <cell r="F1654" t="str">
            <v>P-93</v>
          </cell>
          <cell r="G1654">
            <v>257201</v>
          </cell>
        </row>
        <row r="1655">
          <cell r="A1655">
            <v>257211</v>
          </cell>
          <cell r="B1655" t="str">
            <v>ガラスブロック積</v>
          </cell>
          <cell r="C1655" t="str">
            <v>カラー・145×145×95mm・[42個/㎡]</v>
          </cell>
          <cell r="D1655" t="str">
            <v>㎡</v>
          </cell>
          <cell r="E1655">
            <v>48300</v>
          </cell>
          <cell r="F1655" t="str">
            <v>P-93</v>
          </cell>
          <cell r="G1655">
            <v>257211</v>
          </cell>
        </row>
        <row r="1656">
          <cell r="A1656">
            <v>257221</v>
          </cell>
          <cell r="B1656" t="str">
            <v>ガラスブロック積</v>
          </cell>
          <cell r="C1656" t="str">
            <v>カラー・190×190×95mm・[25個/㎡]</v>
          </cell>
          <cell r="D1656" t="str">
            <v>㎡</v>
          </cell>
          <cell r="E1656">
            <v>36900</v>
          </cell>
          <cell r="F1656" t="str">
            <v>P-93</v>
          </cell>
          <cell r="G1656">
            <v>257221</v>
          </cell>
        </row>
        <row r="1657">
          <cell r="A1657">
            <v>257231</v>
          </cell>
          <cell r="B1657" t="str">
            <v>ガラスブロック積</v>
          </cell>
          <cell r="C1657" t="str">
            <v>カラー･115×240×80mm･[32個/㎡]</v>
          </cell>
          <cell r="D1657" t="str">
            <v>㎡</v>
          </cell>
          <cell r="E1657">
            <v>49700</v>
          </cell>
          <cell r="F1657" t="str">
            <v>P-93</v>
          </cell>
          <cell r="G1657">
            <v>257231</v>
          </cell>
        </row>
        <row r="1658">
          <cell r="A1658">
            <v>257241</v>
          </cell>
          <cell r="B1658" t="str">
            <v>ガラスブロック積</v>
          </cell>
          <cell r="C1658" t="str">
            <v>カラー･145×300×95mm･[21個/㎡]</v>
          </cell>
          <cell r="D1658" t="str">
            <v>㎡</v>
          </cell>
          <cell r="E1658">
            <v>38600</v>
          </cell>
          <cell r="F1658" t="str">
            <v>P-93</v>
          </cell>
          <cell r="G1658">
            <v>257241</v>
          </cell>
        </row>
        <row r="1659">
          <cell r="A1659">
            <v>261001</v>
          </cell>
          <cell r="B1659" t="str">
            <v>素地ごしらえ</v>
          </cell>
          <cell r="C1659" t="str">
            <v>木部</v>
          </cell>
          <cell r="D1659" t="str">
            <v>㎡</v>
          </cell>
          <cell r="E1659">
            <v>200</v>
          </cell>
          <cell r="F1659" t="str">
            <v>P-94</v>
          </cell>
          <cell r="G1659">
            <v>261001</v>
          </cell>
        </row>
        <row r="1660">
          <cell r="A1660">
            <v>261002</v>
          </cell>
          <cell r="B1660" t="str">
            <v>素地ごしらえ</v>
          </cell>
          <cell r="C1660" t="str">
            <v>鉄部</v>
          </cell>
          <cell r="D1660" t="str">
            <v>㎡</v>
          </cell>
          <cell r="E1660">
            <v>300</v>
          </cell>
          <cell r="F1660" t="str">
            <v>P-94</v>
          </cell>
          <cell r="G1660">
            <v>261002</v>
          </cell>
        </row>
        <row r="1661">
          <cell r="A1661">
            <v>261003</v>
          </cell>
          <cell r="B1661" t="str">
            <v>素地ごしらえ</v>
          </cell>
          <cell r="C1661" t="str">
            <v>モルタル・プラスター面</v>
          </cell>
          <cell r="D1661" t="str">
            <v>㎡</v>
          </cell>
          <cell r="E1661">
            <v>830</v>
          </cell>
          <cell r="F1661" t="str">
            <v>P-94</v>
          </cell>
          <cell r="G1661">
            <v>261003</v>
          </cell>
        </row>
        <row r="1662">
          <cell r="A1662">
            <v>261004</v>
          </cell>
          <cell r="B1662" t="str">
            <v>素地ごしらえ</v>
          </cell>
          <cell r="C1662" t="str">
            <v>コンクリート面</v>
          </cell>
          <cell r="D1662" t="str">
            <v>㎡</v>
          </cell>
          <cell r="E1662">
            <v>1570</v>
          </cell>
          <cell r="F1662" t="str">
            <v>P-94</v>
          </cell>
          <cell r="G1662">
            <v>261004</v>
          </cell>
        </row>
        <row r="1663">
          <cell r="A1663">
            <v>261005</v>
          </cell>
          <cell r="B1663" t="str">
            <v>素地ごしらえ</v>
          </cell>
          <cell r="C1663" t="str">
            <v>ALC板面</v>
          </cell>
          <cell r="D1663" t="str">
            <v>㎡</v>
          </cell>
          <cell r="E1663">
            <v>750</v>
          </cell>
          <cell r="F1663" t="str">
            <v>P-94</v>
          </cell>
          <cell r="G1663">
            <v>261005</v>
          </cell>
        </row>
        <row r="1664">
          <cell r="A1664">
            <v>261006</v>
          </cell>
          <cell r="B1664" t="str">
            <v>素地ごしらえ</v>
          </cell>
          <cell r="C1664" t="str">
            <v>ボード面</v>
          </cell>
          <cell r="D1664" t="str">
            <v>㎡</v>
          </cell>
          <cell r="E1664">
            <v>770</v>
          </cell>
          <cell r="F1664" t="str">
            <v>P-94</v>
          </cell>
          <cell r="G1664">
            <v>261006</v>
          </cell>
        </row>
        <row r="1665">
          <cell r="A1665">
            <v>261008</v>
          </cell>
          <cell r="B1665" t="str">
            <v>素地ごしらえ</v>
          </cell>
          <cell r="C1665" t="str">
            <v>亜鉛メッキ面</v>
          </cell>
          <cell r="D1665" t="str">
            <v>㎡</v>
          </cell>
          <cell r="E1665">
            <v>300</v>
          </cell>
          <cell r="F1665" t="str">
            <v>P-94</v>
          </cell>
          <cell r="G1665">
            <v>261008</v>
          </cell>
        </row>
        <row r="1666">
          <cell r="A1666">
            <v>261011</v>
          </cell>
          <cell r="B1666" t="str">
            <v>錆止塗料塗</v>
          </cell>
          <cell r="C1666" t="str">
            <v>鉄部・屋外・1回塗</v>
          </cell>
          <cell r="D1666" t="str">
            <v>㎡</v>
          </cell>
          <cell r="E1666">
            <v>400</v>
          </cell>
          <cell r="F1666" t="str">
            <v>P-94</v>
          </cell>
          <cell r="G1666">
            <v>261011</v>
          </cell>
        </row>
        <row r="1667">
          <cell r="A1667">
            <v>261013</v>
          </cell>
          <cell r="B1667" t="str">
            <v>錆止塗料塗</v>
          </cell>
          <cell r="C1667" t="str">
            <v>鉄部・屋内・1回塗</v>
          </cell>
          <cell r="D1667" t="str">
            <v>㎡</v>
          </cell>
          <cell r="E1667">
            <v>370</v>
          </cell>
          <cell r="F1667" t="str">
            <v>P-94</v>
          </cell>
          <cell r="G1667">
            <v>261013</v>
          </cell>
        </row>
        <row r="1668">
          <cell r="A1668">
            <v>261015</v>
          </cell>
          <cell r="B1668" t="str">
            <v>錆止塗料塗</v>
          </cell>
          <cell r="C1668" t="str">
            <v>亜鉛メッキ面</v>
          </cell>
          <cell r="D1668" t="str">
            <v>㎡</v>
          </cell>
          <cell r="E1668">
            <v>400</v>
          </cell>
          <cell r="F1668" t="str">
            <v>P-94</v>
          </cell>
          <cell r="G1668">
            <v>261015</v>
          </cell>
        </row>
        <row r="1669">
          <cell r="A1669">
            <v>261017</v>
          </cell>
          <cell r="B1669" t="str">
            <v>錆止塗料塗</v>
          </cell>
          <cell r="C1669" t="str">
            <v>鋼製建具</v>
          </cell>
          <cell r="D1669" t="str">
            <v>㎡</v>
          </cell>
          <cell r="E1669">
            <v>350</v>
          </cell>
          <cell r="F1669" t="str">
            <v>P-94</v>
          </cell>
          <cell r="G1669">
            <v>261017</v>
          </cell>
        </row>
        <row r="1670">
          <cell r="A1670">
            <v>261021</v>
          </cell>
          <cell r="B1670" t="str">
            <v>合成樹脂調合ペイント塗</v>
          </cell>
          <cell r="C1670" t="str">
            <v>SOP・木部・3回塗・素地ごしらえ共</v>
          </cell>
          <cell r="D1670" t="str">
            <v>㎡</v>
          </cell>
          <cell r="E1670">
            <v>1410</v>
          </cell>
          <cell r="F1670" t="str">
            <v>P-94</v>
          </cell>
          <cell r="G1670">
            <v>261021</v>
          </cell>
        </row>
        <row r="1671">
          <cell r="A1671">
            <v>261023</v>
          </cell>
          <cell r="B1671" t="str">
            <v>合成樹脂調合ペイント塗</v>
          </cell>
          <cell r="C1671" t="str">
            <v>SOP・鉄部・3回塗・素地・錆止共</v>
          </cell>
          <cell r="D1671" t="str">
            <v>㎡</v>
          </cell>
          <cell r="E1671">
            <v>1850</v>
          </cell>
          <cell r="F1671" t="str">
            <v>P-94</v>
          </cell>
          <cell r="G1671">
            <v>261023</v>
          </cell>
        </row>
        <row r="1672">
          <cell r="A1672">
            <v>261025</v>
          </cell>
          <cell r="B1672" t="str">
            <v>合成樹脂調合ペイント塗</v>
          </cell>
          <cell r="C1672" t="str">
            <v>SOP・亜鉛メッキ面・2回塗・素地・錆止共</v>
          </cell>
          <cell r="D1672" t="str">
            <v>㎡</v>
          </cell>
          <cell r="E1672">
            <v>1490</v>
          </cell>
          <cell r="F1672" t="str">
            <v>P-94</v>
          </cell>
          <cell r="G1672">
            <v>261025</v>
          </cell>
        </row>
        <row r="1673">
          <cell r="A1673">
            <v>261027</v>
          </cell>
          <cell r="B1673" t="str">
            <v>合成樹脂調合ペイント塗</v>
          </cell>
          <cell r="C1673" t="str">
            <v>SOP・鋼製建具・2回塗・錆止共</v>
          </cell>
          <cell r="D1673" t="str">
            <v>㎡</v>
          </cell>
          <cell r="E1673">
            <v>1140</v>
          </cell>
          <cell r="F1673" t="str">
            <v>P-94</v>
          </cell>
          <cell r="G1673">
            <v>261027</v>
          </cell>
        </row>
        <row r="1674">
          <cell r="A1674">
            <v>261031</v>
          </cell>
          <cell r="B1674" t="str">
            <v>合成樹脂エマルション塗</v>
          </cell>
          <cell r="C1674" t="str">
            <v>EP・モルタル面・2回塗・素地共</v>
          </cell>
          <cell r="D1674" t="str">
            <v>㎡</v>
          </cell>
          <cell r="E1674">
            <v>1440</v>
          </cell>
          <cell r="F1674" t="str">
            <v>P-94</v>
          </cell>
          <cell r="G1674">
            <v>261031</v>
          </cell>
        </row>
        <row r="1675">
          <cell r="A1675">
            <v>261034</v>
          </cell>
          <cell r="B1675" t="str">
            <v>合成樹脂エマルション塗</v>
          </cell>
          <cell r="C1675" t="str">
            <v>EP・ボード面・2回塗・素地共</v>
          </cell>
          <cell r="D1675" t="str">
            <v>㎡</v>
          </cell>
          <cell r="E1675">
            <v>1380</v>
          </cell>
          <cell r="F1675" t="str">
            <v>P-94</v>
          </cell>
          <cell r="G1675">
            <v>261034</v>
          </cell>
        </row>
        <row r="1676">
          <cell r="A1676">
            <v>261037</v>
          </cell>
          <cell r="B1676" t="str">
            <v>合成樹脂エマルション塗</v>
          </cell>
          <cell r="C1676" t="str">
            <v>EP・コンクリート面・2回塗・素地共</v>
          </cell>
          <cell r="D1676" t="str">
            <v>㎡</v>
          </cell>
          <cell r="E1676">
            <v>2260</v>
          </cell>
          <cell r="F1676" t="str">
            <v>P-94</v>
          </cell>
          <cell r="G1676">
            <v>261037</v>
          </cell>
        </row>
        <row r="1677">
          <cell r="A1677">
            <v>261041</v>
          </cell>
          <cell r="B1677" t="str">
            <v>多彩模様塗料塗</v>
          </cell>
          <cell r="C1677" t="str">
            <v>MP・モルタル面・2回塗・素地共</v>
          </cell>
          <cell r="D1677" t="str">
            <v>㎡</v>
          </cell>
          <cell r="E1677">
            <v>1960</v>
          </cell>
          <cell r="F1677" t="str">
            <v>P-94</v>
          </cell>
          <cell r="G1677">
            <v>261041</v>
          </cell>
        </row>
        <row r="1678">
          <cell r="A1678">
            <v>261044</v>
          </cell>
          <cell r="B1678" t="str">
            <v>多彩模様塗料塗</v>
          </cell>
          <cell r="C1678" t="str">
            <v>MP・ボード面・2回塗・素地共</v>
          </cell>
          <cell r="D1678" t="str">
            <v>㎡</v>
          </cell>
          <cell r="E1678">
            <v>1900</v>
          </cell>
          <cell r="F1678" t="str">
            <v>P-94</v>
          </cell>
          <cell r="G1678">
            <v>261044</v>
          </cell>
        </row>
        <row r="1679">
          <cell r="A1679">
            <v>261047</v>
          </cell>
          <cell r="B1679" t="str">
            <v>多彩模様塗料塗</v>
          </cell>
          <cell r="C1679" t="str">
            <v>MP・鉄部・2回塗・素地・錆止共</v>
          </cell>
          <cell r="D1679" t="str">
            <v>㎡</v>
          </cell>
          <cell r="E1679">
            <v>2220</v>
          </cell>
          <cell r="F1679" t="str">
            <v>P-94</v>
          </cell>
          <cell r="G1679">
            <v>261047</v>
          </cell>
        </row>
        <row r="1680">
          <cell r="A1680">
            <v>261051</v>
          </cell>
          <cell r="B1680" t="str">
            <v>塩化ビニル樹脂エナメル塗</v>
          </cell>
          <cell r="C1680" t="str">
            <v>VE・モルタル面・3回塗・素地共</v>
          </cell>
          <cell r="D1680" t="str">
            <v>㎡</v>
          </cell>
          <cell r="E1680">
            <v>2630</v>
          </cell>
          <cell r="F1680" t="str">
            <v>P-94</v>
          </cell>
          <cell r="G1680">
            <v>261051</v>
          </cell>
        </row>
        <row r="1681">
          <cell r="A1681">
            <v>261054</v>
          </cell>
          <cell r="B1681" t="str">
            <v>塩化ビニル樹脂エナメル塗</v>
          </cell>
          <cell r="C1681" t="str">
            <v>VE・ボード面・3回塗・素地共</v>
          </cell>
          <cell r="D1681" t="str">
            <v>㎡</v>
          </cell>
          <cell r="E1681">
            <v>2570</v>
          </cell>
          <cell r="F1681" t="str">
            <v>P-94</v>
          </cell>
          <cell r="G1681">
            <v>261054</v>
          </cell>
        </row>
        <row r="1682">
          <cell r="A1682">
            <v>261057</v>
          </cell>
          <cell r="B1682" t="str">
            <v>塩化ビニル樹脂エナメル塗</v>
          </cell>
          <cell r="C1682" t="str">
            <v>VE・コンクリート面・3回塗・素地共</v>
          </cell>
          <cell r="D1682" t="str">
            <v>㎡</v>
          </cell>
          <cell r="E1682">
            <v>3370</v>
          </cell>
          <cell r="F1682" t="str">
            <v>P-94</v>
          </cell>
          <cell r="G1682">
            <v>261057</v>
          </cell>
        </row>
        <row r="1683">
          <cell r="A1683">
            <v>261061</v>
          </cell>
          <cell r="B1683" t="str">
            <v>塩化ビニル樹脂エナメル塗</v>
          </cell>
          <cell r="C1683" t="str">
            <v>VE・モルタル面・2回塗・素地共</v>
          </cell>
          <cell r="D1683" t="str">
            <v>㎡</v>
          </cell>
          <cell r="E1683">
            <v>1780</v>
          </cell>
          <cell r="F1683" t="str">
            <v>P-94</v>
          </cell>
          <cell r="G1683">
            <v>261061</v>
          </cell>
        </row>
        <row r="1684">
          <cell r="A1684">
            <v>261064</v>
          </cell>
          <cell r="B1684" t="str">
            <v>塩化ビニル樹脂エナメル塗</v>
          </cell>
          <cell r="C1684" t="str">
            <v>VE・ボード面・2回塗・素地共</v>
          </cell>
          <cell r="D1684" t="str">
            <v>㎡</v>
          </cell>
          <cell r="E1684">
            <v>1720</v>
          </cell>
          <cell r="F1684" t="str">
            <v>P-94</v>
          </cell>
          <cell r="G1684">
            <v>261064</v>
          </cell>
        </row>
        <row r="1685">
          <cell r="A1685">
            <v>261067</v>
          </cell>
          <cell r="B1685" t="str">
            <v>塩化ビニル樹脂エナメル塗</v>
          </cell>
          <cell r="C1685" t="str">
            <v>VE・コンクリート面・2回塗・素地共</v>
          </cell>
          <cell r="D1685" t="str">
            <v>㎡</v>
          </cell>
          <cell r="E1685">
            <v>2520</v>
          </cell>
          <cell r="F1685" t="str">
            <v>P-94</v>
          </cell>
          <cell r="G1685">
            <v>261067</v>
          </cell>
        </row>
        <row r="1686">
          <cell r="A1686">
            <v>261071</v>
          </cell>
          <cell r="B1686" t="str">
            <v>アクリル樹脂エナメル塗</v>
          </cell>
          <cell r="C1686" t="str">
            <v>AE・モルタル面・3回塗・素地共</v>
          </cell>
          <cell r="D1686" t="str">
            <v>㎡</v>
          </cell>
          <cell r="E1686">
            <v>2650</v>
          </cell>
          <cell r="F1686" t="str">
            <v>P-94</v>
          </cell>
          <cell r="G1686">
            <v>261071</v>
          </cell>
        </row>
        <row r="1687">
          <cell r="A1687">
            <v>261074</v>
          </cell>
          <cell r="B1687" t="str">
            <v>アクリル樹脂エナメル塗</v>
          </cell>
          <cell r="C1687" t="str">
            <v>AE・ボード面・3回塗・素地共</v>
          </cell>
          <cell r="D1687" t="str">
            <v>㎡</v>
          </cell>
          <cell r="E1687">
            <v>2590</v>
          </cell>
          <cell r="F1687" t="str">
            <v>P-94</v>
          </cell>
          <cell r="G1687">
            <v>261074</v>
          </cell>
        </row>
        <row r="1688">
          <cell r="A1688">
            <v>261077</v>
          </cell>
          <cell r="B1688" t="str">
            <v>アクリル樹脂エナメル塗</v>
          </cell>
          <cell r="C1688" t="str">
            <v>AE・コンクリート面・3回塗・素地共</v>
          </cell>
          <cell r="D1688" t="str">
            <v>㎡</v>
          </cell>
          <cell r="E1688">
            <v>3390</v>
          </cell>
          <cell r="F1688" t="str">
            <v>P-94</v>
          </cell>
          <cell r="G1688">
            <v>261077</v>
          </cell>
        </row>
        <row r="1689">
          <cell r="A1689">
            <v>261081</v>
          </cell>
          <cell r="B1689" t="str">
            <v>アクリル樹脂エナメル塗</v>
          </cell>
          <cell r="C1689" t="str">
            <v>AE・モルタル面・2回塗・素地共</v>
          </cell>
          <cell r="D1689" t="str">
            <v>㎡</v>
          </cell>
          <cell r="E1689">
            <v>1790</v>
          </cell>
          <cell r="F1689" t="str">
            <v>P-94</v>
          </cell>
          <cell r="G1689">
            <v>261081</v>
          </cell>
        </row>
        <row r="1690">
          <cell r="A1690">
            <v>261084</v>
          </cell>
          <cell r="B1690" t="str">
            <v>アクリル樹脂エナメル塗</v>
          </cell>
          <cell r="C1690" t="str">
            <v>AE・ボード面・2回塗・素地共</v>
          </cell>
          <cell r="D1690" t="str">
            <v>㎡</v>
          </cell>
          <cell r="E1690">
            <v>1730</v>
          </cell>
          <cell r="F1690" t="str">
            <v>P-94</v>
          </cell>
          <cell r="G1690">
            <v>261084</v>
          </cell>
        </row>
        <row r="1691">
          <cell r="A1691">
            <v>261087</v>
          </cell>
          <cell r="B1691" t="str">
            <v>アクリル樹脂エナメル塗</v>
          </cell>
          <cell r="C1691" t="str">
            <v>AE・コンクリート面・2回塗・素地共</v>
          </cell>
          <cell r="D1691" t="str">
            <v>㎡</v>
          </cell>
          <cell r="E1691">
            <v>2530</v>
          </cell>
          <cell r="F1691" t="str">
            <v>P-94</v>
          </cell>
          <cell r="G1691">
            <v>261087</v>
          </cell>
        </row>
        <row r="1692">
          <cell r="A1692">
            <v>261101</v>
          </cell>
          <cell r="B1692" t="str">
            <v>フタル酸樹脂エナメル塗</v>
          </cell>
          <cell r="C1692" t="str">
            <v>FE・木部・3回塗・素地共</v>
          </cell>
          <cell r="D1692" t="str">
            <v>㎡</v>
          </cell>
          <cell r="E1692">
            <v>2150</v>
          </cell>
          <cell r="F1692" t="str">
            <v>P-94</v>
          </cell>
          <cell r="G1692">
            <v>261101</v>
          </cell>
        </row>
        <row r="1693">
          <cell r="A1693">
            <v>261105</v>
          </cell>
          <cell r="B1693" t="str">
            <v>フタル酸樹脂エナメル塗</v>
          </cell>
          <cell r="C1693" t="str">
            <v>FE・木部・5回塗・素地共</v>
          </cell>
          <cell r="D1693" t="str">
            <v>㎡</v>
          </cell>
          <cell r="E1693">
            <v>3350</v>
          </cell>
          <cell r="F1693" t="str">
            <v>P-94</v>
          </cell>
          <cell r="G1693">
            <v>261105</v>
          </cell>
        </row>
        <row r="1694">
          <cell r="A1694">
            <v>261111</v>
          </cell>
          <cell r="B1694" t="str">
            <v>フタル酸樹脂エナメル塗</v>
          </cell>
          <cell r="C1694" t="str">
            <v>FE・鉄部・2回塗・素地・錆止共</v>
          </cell>
          <cell r="D1694" t="str">
            <v>㎡</v>
          </cell>
          <cell r="E1694">
            <v>2030</v>
          </cell>
          <cell r="F1694" t="str">
            <v>P-94</v>
          </cell>
          <cell r="G1694">
            <v>261111</v>
          </cell>
        </row>
        <row r="1695">
          <cell r="A1695">
            <v>261115</v>
          </cell>
          <cell r="B1695" t="str">
            <v>フタル酸樹脂エナメル塗</v>
          </cell>
          <cell r="C1695" t="str">
            <v>FE・鉄部・4回塗・素地・錆止共</v>
          </cell>
          <cell r="D1695" t="str">
            <v>㎡</v>
          </cell>
          <cell r="E1695">
            <v>3300</v>
          </cell>
          <cell r="F1695" t="str">
            <v>P-94</v>
          </cell>
          <cell r="G1695">
            <v>261115</v>
          </cell>
        </row>
        <row r="1696">
          <cell r="A1696">
            <v>261121</v>
          </cell>
          <cell r="B1696" t="str">
            <v>クリヤラッカー塗</v>
          </cell>
          <cell r="C1696" t="str">
            <v>CL・木部・3回塗・素地共</v>
          </cell>
          <cell r="D1696" t="str">
            <v>㎡</v>
          </cell>
          <cell r="E1696">
            <v>1590</v>
          </cell>
          <cell r="F1696" t="str">
            <v>P-94</v>
          </cell>
          <cell r="G1696">
            <v>261121</v>
          </cell>
        </row>
        <row r="1697">
          <cell r="A1697">
            <v>261125</v>
          </cell>
          <cell r="B1697" t="str">
            <v>クリヤラッカー塗</v>
          </cell>
          <cell r="C1697" t="str">
            <v>CL・木部・5回塗・素地共</v>
          </cell>
          <cell r="D1697" t="str">
            <v>㎡</v>
          </cell>
          <cell r="E1697">
            <v>3180</v>
          </cell>
          <cell r="F1697" t="str">
            <v>P-94</v>
          </cell>
          <cell r="G1697">
            <v>261125</v>
          </cell>
        </row>
        <row r="1698">
          <cell r="A1698">
            <v>261131</v>
          </cell>
          <cell r="B1698" t="str">
            <v>フタル酸樹脂ワニス塗</v>
          </cell>
          <cell r="C1698" t="str">
            <v>FC・木部・2回塗・着色共・素地共</v>
          </cell>
          <cell r="D1698" t="str">
            <v>㎡</v>
          </cell>
          <cell r="E1698">
            <v>1550</v>
          </cell>
          <cell r="F1698" t="str">
            <v>P-94</v>
          </cell>
          <cell r="G1698">
            <v>261131</v>
          </cell>
        </row>
        <row r="1699">
          <cell r="A1699">
            <v>261135</v>
          </cell>
          <cell r="B1699" t="str">
            <v>フタル酸樹脂ワニス塗</v>
          </cell>
          <cell r="C1699" t="str">
            <v>FC・木部・3回塗・着色共・素地共</v>
          </cell>
          <cell r="D1699" t="str">
            <v>㎡</v>
          </cell>
          <cell r="E1699">
            <v>1920</v>
          </cell>
          <cell r="F1699" t="str">
            <v>P-94</v>
          </cell>
          <cell r="G1699">
            <v>261135</v>
          </cell>
        </row>
        <row r="1700">
          <cell r="A1700">
            <v>261141</v>
          </cell>
          <cell r="B1700" t="str">
            <v>オイルステイン塗</v>
          </cell>
          <cell r="C1700" t="str">
            <v>OS・木部・2回塗・素地共</v>
          </cell>
          <cell r="D1700" t="str">
            <v>㎡</v>
          </cell>
          <cell r="E1700">
            <v>920</v>
          </cell>
          <cell r="F1700" t="str">
            <v>P-94</v>
          </cell>
          <cell r="G1700">
            <v>261141</v>
          </cell>
        </row>
        <row r="1701">
          <cell r="A1701">
            <v>261151</v>
          </cell>
          <cell r="B1701" t="str">
            <v>つや有樹脂エマルション塗</v>
          </cell>
          <cell r="C1701" t="str">
            <v>GP・モルタル面・2回塗・素地共</v>
          </cell>
          <cell r="D1701" t="str">
            <v>㎡</v>
          </cell>
          <cell r="E1701">
            <v>1870</v>
          </cell>
          <cell r="F1701" t="str">
            <v>P-94</v>
          </cell>
          <cell r="G1701">
            <v>261151</v>
          </cell>
        </row>
        <row r="1702">
          <cell r="A1702">
            <v>261154</v>
          </cell>
          <cell r="B1702" t="str">
            <v>つや有樹脂エマルション塗</v>
          </cell>
          <cell r="C1702" t="str">
            <v>GP・ボード面・2回塗・素地共</v>
          </cell>
          <cell r="D1702" t="str">
            <v>㎡</v>
          </cell>
          <cell r="E1702">
            <v>1810</v>
          </cell>
          <cell r="F1702" t="str">
            <v>P-94</v>
          </cell>
          <cell r="G1702">
            <v>261154</v>
          </cell>
        </row>
        <row r="1703">
          <cell r="A1703">
            <v>261157</v>
          </cell>
          <cell r="B1703" t="str">
            <v>つや有樹脂エマルション塗</v>
          </cell>
          <cell r="C1703" t="str">
            <v>GP・コンクリート面・2回塗・素地共</v>
          </cell>
          <cell r="D1703" t="str">
            <v>㎡</v>
          </cell>
          <cell r="E1703">
            <v>2610</v>
          </cell>
          <cell r="F1703" t="str">
            <v>P-94</v>
          </cell>
          <cell r="G1703">
            <v>261157</v>
          </cell>
        </row>
        <row r="1704">
          <cell r="A1704">
            <v>261201</v>
          </cell>
          <cell r="B1704" t="str">
            <v>ウレタン樹脂ワニス塗</v>
          </cell>
          <cell r="C1704" t="str">
            <v>1液形-UC・木部・2回塗・素地共</v>
          </cell>
          <cell r="D1704" t="str">
            <v>㎡</v>
          </cell>
          <cell r="E1704">
            <v>1030</v>
          </cell>
          <cell r="F1704" t="str">
            <v>P-94</v>
          </cell>
          <cell r="G1704">
            <v>261201</v>
          </cell>
        </row>
        <row r="1705">
          <cell r="A1705">
            <v>261205</v>
          </cell>
          <cell r="B1705" t="str">
            <v>ウレタン樹脂ワニス塗</v>
          </cell>
          <cell r="C1705" t="str">
            <v>1液形-UC・木部・3回塗・素地共</v>
          </cell>
          <cell r="D1705" t="str">
            <v>㎡</v>
          </cell>
          <cell r="E1705">
            <v>1470</v>
          </cell>
          <cell r="F1705" t="str">
            <v>P-94</v>
          </cell>
          <cell r="G1705">
            <v>261205</v>
          </cell>
        </row>
        <row r="1706">
          <cell r="A1706">
            <v>261211</v>
          </cell>
          <cell r="B1706" t="str">
            <v>ウレタン樹脂ワニス塗</v>
          </cell>
          <cell r="C1706" t="str">
            <v>2液形-UC・木部・2回塗・素地共</v>
          </cell>
          <cell r="D1706" t="str">
            <v>㎡</v>
          </cell>
          <cell r="E1706">
            <v>1040</v>
          </cell>
          <cell r="F1706" t="str">
            <v>P-94</v>
          </cell>
          <cell r="G1706">
            <v>261211</v>
          </cell>
        </row>
        <row r="1707">
          <cell r="A1707">
            <v>261215</v>
          </cell>
          <cell r="B1707" t="str">
            <v>ウレタン樹脂ワニス塗</v>
          </cell>
          <cell r="C1707" t="str">
            <v>2液形-UC・木部・3回塗・素地共</v>
          </cell>
          <cell r="D1707" t="str">
            <v>㎡</v>
          </cell>
          <cell r="E1707">
            <v>1450</v>
          </cell>
          <cell r="F1707" t="str">
            <v>P-95</v>
          </cell>
          <cell r="G1707">
            <v>261215</v>
          </cell>
        </row>
        <row r="1708">
          <cell r="A1708">
            <v>261221</v>
          </cell>
          <cell r="B1708" t="str">
            <v>クレオソート塗</v>
          </cell>
          <cell r="C1708" t="str">
            <v>木部・2回塗</v>
          </cell>
          <cell r="D1708" t="str">
            <v>㎡</v>
          </cell>
          <cell r="E1708">
            <v>560</v>
          </cell>
          <cell r="F1708" t="str">
            <v>P-95</v>
          </cell>
          <cell r="G1708">
            <v>261221</v>
          </cell>
        </row>
        <row r="1709">
          <cell r="A1709">
            <v>261225</v>
          </cell>
          <cell r="B1709" t="str">
            <v>クレオソート塗</v>
          </cell>
          <cell r="C1709" t="str">
            <v>木部・1回塗</v>
          </cell>
          <cell r="D1709" t="str">
            <v>㎡</v>
          </cell>
          <cell r="E1709">
            <v>370</v>
          </cell>
          <cell r="F1709" t="str">
            <v>P-95</v>
          </cell>
          <cell r="G1709">
            <v>261225</v>
          </cell>
        </row>
        <row r="1710">
          <cell r="A1710">
            <v>261231</v>
          </cell>
          <cell r="B1710" t="str">
            <v>防虫ステイン塗</v>
          </cell>
          <cell r="C1710" t="str">
            <v>木部・1回塗・素地共</v>
          </cell>
          <cell r="D1710" t="str">
            <v>㎡</v>
          </cell>
          <cell r="E1710">
            <v>1450</v>
          </cell>
          <cell r="F1710" t="str">
            <v>P-95</v>
          </cell>
          <cell r="G1710">
            <v>261231</v>
          </cell>
        </row>
        <row r="1711">
          <cell r="A1711">
            <v>261251</v>
          </cell>
          <cell r="B1711" t="str">
            <v>アルミニウムペイント塗</v>
          </cell>
          <cell r="C1711" t="str">
            <v>AIP・鉄部・2回塗・素地・錆止共</v>
          </cell>
          <cell r="D1711" t="str">
            <v>㎡</v>
          </cell>
          <cell r="E1711">
            <v>1530</v>
          </cell>
          <cell r="F1711" t="str">
            <v>P-95</v>
          </cell>
          <cell r="G1711">
            <v>261251</v>
          </cell>
        </row>
        <row r="1712">
          <cell r="A1712">
            <v>261252</v>
          </cell>
          <cell r="B1712" t="str">
            <v>アルミニウムペイント塗</v>
          </cell>
          <cell r="C1712" t="str">
            <v>AIP・鉄部・3回塗・素地・錆止共</v>
          </cell>
          <cell r="D1712" t="str">
            <v>㎡</v>
          </cell>
          <cell r="E1712">
            <v>1960</v>
          </cell>
          <cell r="F1712" t="str">
            <v>P-95</v>
          </cell>
          <cell r="G1712">
            <v>261252</v>
          </cell>
        </row>
        <row r="1713">
          <cell r="A1713">
            <v>261301</v>
          </cell>
          <cell r="B1713" t="str">
            <v>エポキシ樹脂塗</v>
          </cell>
          <cell r="C1713" t="str">
            <v>XE・鉄部・3回塗・素地・錆止共</v>
          </cell>
          <cell r="D1713" t="str">
            <v>㎡</v>
          </cell>
          <cell r="E1713">
            <v>2660</v>
          </cell>
          <cell r="F1713" t="str">
            <v>P-95</v>
          </cell>
          <cell r="G1713">
            <v>261301</v>
          </cell>
        </row>
        <row r="1714">
          <cell r="A1714">
            <v>261311</v>
          </cell>
          <cell r="B1714" t="str">
            <v>タールエポキシ樹脂塗</v>
          </cell>
          <cell r="C1714" t="str">
            <v>XE・鉄部・3回塗・素地・錆止共</v>
          </cell>
          <cell r="D1714" t="str">
            <v>㎡</v>
          </cell>
          <cell r="E1714">
            <v>2220</v>
          </cell>
          <cell r="F1714" t="str">
            <v>P-95</v>
          </cell>
          <cell r="G1714">
            <v>261311</v>
          </cell>
        </row>
        <row r="1715">
          <cell r="A1715">
            <v>261331</v>
          </cell>
          <cell r="B1715" t="str">
            <v>セメント系塗床材</v>
          </cell>
          <cell r="C1715" t="str">
            <v>緑色系・耐磨耗・防塵</v>
          </cell>
          <cell r="D1715" t="str">
            <v>㎡</v>
          </cell>
          <cell r="E1715">
            <v>1280</v>
          </cell>
          <cell r="F1715" t="str">
            <v>P-95</v>
          </cell>
          <cell r="G1715">
            <v>261331</v>
          </cell>
        </row>
        <row r="1716">
          <cell r="A1716">
            <v>261335</v>
          </cell>
          <cell r="B1716" t="str">
            <v>セメント系塗床材</v>
          </cell>
          <cell r="C1716" t="str">
            <v>グリーン色系・耐磨耗・耐衝撃</v>
          </cell>
          <cell r="D1716" t="str">
            <v>㎡</v>
          </cell>
          <cell r="E1716">
            <v>1360</v>
          </cell>
          <cell r="F1716" t="str">
            <v>P-95</v>
          </cell>
          <cell r="G1716">
            <v>261335</v>
          </cell>
        </row>
        <row r="1717">
          <cell r="A1717">
            <v>261501</v>
          </cell>
          <cell r="B1717" t="str">
            <v>合成樹脂調合ペイント塗</v>
          </cell>
          <cell r="C1717" t="str">
            <v>SOP・細物・木部・3回塗・素地ごしらえ共</v>
          </cell>
          <cell r="D1717" t="str">
            <v>ｍ</v>
          </cell>
          <cell r="E1717">
            <v>280</v>
          </cell>
          <cell r="F1717" t="str">
            <v>P-95</v>
          </cell>
          <cell r="G1717">
            <v>261501</v>
          </cell>
        </row>
        <row r="1718">
          <cell r="A1718">
            <v>261503</v>
          </cell>
          <cell r="B1718" t="str">
            <v>合成樹脂調合ペイント塗</v>
          </cell>
          <cell r="C1718" t="str">
            <v>SOP・細物・鉄部・3回塗・素地・錆止共</v>
          </cell>
          <cell r="D1718" t="str">
            <v>ｍ</v>
          </cell>
          <cell r="E1718">
            <v>370</v>
          </cell>
          <cell r="F1718" t="str">
            <v>P-95</v>
          </cell>
          <cell r="G1718">
            <v>261503</v>
          </cell>
        </row>
        <row r="1719">
          <cell r="A1719">
            <v>261505</v>
          </cell>
          <cell r="B1719" t="str">
            <v>合成樹脂調合ペイント塗</v>
          </cell>
          <cell r="C1719" t="str">
            <v>SOP・細物・亜鉛メッキ面・2回塗・素地・錆止共</v>
          </cell>
          <cell r="D1719" t="str">
            <v>ｍ</v>
          </cell>
          <cell r="E1719">
            <v>290</v>
          </cell>
          <cell r="F1719" t="str">
            <v>P-95</v>
          </cell>
          <cell r="G1719">
            <v>261505</v>
          </cell>
        </row>
        <row r="1720">
          <cell r="A1720">
            <v>261507</v>
          </cell>
          <cell r="B1720" t="str">
            <v>合成樹脂調合ペイント塗</v>
          </cell>
          <cell r="C1720" t="str">
            <v>SOP・細物・鋼製建具・2回塗・錆止共</v>
          </cell>
          <cell r="D1720" t="str">
            <v>ｍ</v>
          </cell>
          <cell r="E1720">
            <v>220</v>
          </cell>
          <cell r="F1720" t="str">
            <v>P-95</v>
          </cell>
          <cell r="G1720">
            <v>261507</v>
          </cell>
        </row>
        <row r="1721">
          <cell r="A1721">
            <v>261511</v>
          </cell>
          <cell r="B1721" t="str">
            <v>合成樹脂エマルション塗</v>
          </cell>
          <cell r="C1721" t="str">
            <v>EP・細物・モルタル面・2回塗・素地共</v>
          </cell>
          <cell r="D1721" t="str">
            <v>ｍ</v>
          </cell>
          <cell r="E1721">
            <v>280</v>
          </cell>
          <cell r="F1721" t="str">
            <v>P-95</v>
          </cell>
          <cell r="G1721">
            <v>261511</v>
          </cell>
        </row>
        <row r="1722">
          <cell r="A1722">
            <v>261514</v>
          </cell>
          <cell r="B1722" t="str">
            <v>合成樹脂エマルション塗</v>
          </cell>
          <cell r="C1722" t="str">
            <v>EP・ボード面・2回塗・素地共</v>
          </cell>
          <cell r="D1722" t="str">
            <v>ｍ</v>
          </cell>
          <cell r="E1722">
            <v>270</v>
          </cell>
          <cell r="F1722" t="str">
            <v>P-95</v>
          </cell>
          <cell r="G1722">
            <v>261514</v>
          </cell>
        </row>
        <row r="1723">
          <cell r="A1723">
            <v>261517</v>
          </cell>
          <cell r="B1723" t="str">
            <v>合成樹脂エマルション塗</v>
          </cell>
          <cell r="C1723" t="str">
            <v>EP・細物・コンクリート面・2回塗・素地共</v>
          </cell>
          <cell r="D1723" t="str">
            <v>ｍ</v>
          </cell>
          <cell r="E1723">
            <v>450</v>
          </cell>
          <cell r="F1723" t="str">
            <v>P-95</v>
          </cell>
          <cell r="G1723">
            <v>261517</v>
          </cell>
        </row>
        <row r="1724">
          <cell r="A1724">
            <v>261531</v>
          </cell>
          <cell r="B1724" t="str">
            <v>塩化ビニル樹脂エナメル塗</v>
          </cell>
          <cell r="C1724" t="str">
            <v>VE・細物・モルタル面・3回塗・素地共</v>
          </cell>
          <cell r="D1724" t="str">
            <v>ｍ</v>
          </cell>
          <cell r="E1724">
            <v>520</v>
          </cell>
          <cell r="F1724" t="str">
            <v>P-95</v>
          </cell>
          <cell r="G1724">
            <v>261531</v>
          </cell>
        </row>
        <row r="1725">
          <cell r="A1725">
            <v>261534</v>
          </cell>
          <cell r="B1725" t="str">
            <v>塩化ビニル樹脂エナメル塗</v>
          </cell>
          <cell r="C1725" t="str">
            <v>VE・細物・ボード面・3回塗・素地共</v>
          </cell>
          <cell r="D1725" t="str">
            <v>ｍ</v>
          </cell>
          <cell r="E1725">
            <v>510</v>
          </cell>
          <cell r="F1725" t="str">
            <v>P-95</v>
          </cell>
          <cell r="G1725">
            <v>261534</v>
          </cell>
        </row>
        <row r="1726">
          <cell r="A1726">
            <v>261537</v>
          </cell>
          <cell r="B1726" t="str">
            <v>塩化ビニル樹脂エナメル塗</v>
          </cell>
          <cell r="C1726" t="str">
            <v>ＶE・細物・コンクリート面・3回塗・素地共</v>
          </cell>
          <cell r="D1726" t="str">
            <v>ｍ</v>
          </cell>
          <cell r="E1726">
            <v>670</v>
          </cell>
          <cell r="F1726" t="str">
            <v>P-95</v>
          </cell>
          <cell r="G1726">
            <v>261537</v>
          </cell>
        </row>
        <row r="1727">
          <cell r="A1727">
            <v>261551</v>
          </cell>
          <cell r="B1727" t="str">
            <v>アクリル樹脂エナメル塗</v>
          </cell>
          <cell r="C1727" t="str">
            <v>AE・細物・モルタル面・3回塗・素地共</v>
          </cell>
          <cell r="D1727" t="str">
            <v>ｍ</v>
          </cell>
          <cell r="E1727">
            <v>530</v>
          </cell>
          <cell r="F1727" t="str">
            <v>P-95</v>
          </cell>
          <cell r="G1727">
            <v>261551</v>
          </cell>
        </row>
        <row r="1728">
          <cell r="A1728">
            <v>261554</v>
          </cell>
          <cell r="B1728" t="str">
            <v>アクリル樹脂エナメル塗</v>
          </cell>
          <cell r="C1728" t="str">
            <v>AE・細物・ボード面・3回塗・素地共</v>
          </cell>
          <cell r="D1728" t="str">
            <v>ｍ</v>
          </cell>
          <cell r="E1728">
            <v>510</v>
          </cell>
          <cell r="F1728" t="str">
            <v>P-95</v>
          </cell>
          <cell r="G1728">
            <v>261554</v>
          </cell>
        </row>
        <row r="1729">
          <cell r="A1729">
            <v>261557</v>
          </cell>
          <cell r="B1729" t="str">
            <v>アクリル樹脂エナメル塗</v>
          </cell>
          <cell r="C1729" t="str">
            <v>AE・細物・コンクリート面・3回塗・素地共</v>
          </cell>
          <cell r="D1729" t="str">
            <v>ｍ</v>
          </cell>
          <cell r="E1729">
            <v>670</v>
          </cell>
          <cell r="F1729" t="str">
            <v>P-95</v>
          </cell>
          <cell r="G1729">
            <v>261557</v>
          </cell>
        </row>
        <row r="1730">
          <cell r="A1730">
            <v>261571</v>
          </cell>
          <cell r="B1730" t="str">
            <v>フタル酸樹脂エナメル塗</v>
          </cell>
          <cell r="C1730" t="str">
            <v>FE・細物・木部・3回塗・素地共</v>
          </cell>
          <cell r="D1730" t="str">
            <v>ｍ</v>
          </cell>
          <cell r="E1730">
            <v>430</v>
          </cell>
          <cell r="F1730" t="str">
            <v>P-95</v>
          </cell>
          <cell r="G1730">
            <v>261571</v>
          </cell>
        </row>
        <row r="1731">
          <cell r="A1731">
            <v>261575</v>
          </cell>
          <cell r="B1731" t="str">
            <v>フタル酸樹脂エナメル塗</v>
          </cell>
          <cell r="C1731" t="str">
            <v>FE・細物・鉄部・2回塗・素地・錆止共</v>
          </cell>
          <cell r="D1731" t="str">
            <v>ｍ</v>
          </cell>
          <cell r="E1731">
            <v>400</v>
          </cell>
          <cell r="F1731" t="str">
            <v>P-95</v>
          </cell>
          <cell r="G1731">
            <v>261575</v>
          </cell>
        </row>
        <row r="1732">
          <cell r="A1732">
            <v>261581</v>
          </cell>
          <cell r="B1732" t="str">
            <v>クリヤラッカー塗</v>
          </cell>
          <cell r="C1732" t="str">
            <v>CL・細物・木部・3回塗・素地共</v>
          </cell>
          <cell r="D1732" t="str">
            <v>ｍ</v>
          </cell>
          <cell r="E1732">
            <v>310</v>
          </cell>
          <cell r="F1732" t="str">
            <v>P-95</v>
          </cell>
          <cell r="G1732">
            <v>261581</v>
          </cell>
        </row>
        <row r="1733">
          <cell r="A1733">
            <v>261583</v>
          </cell>
          <cell r="B1733" t="str">
            <v>フタル酸樹脂ワニス塗</v>
          </cell>
          <cell r="C1733" t="str">
            <v>FC・細物・木部・3回塗・着色共・素地共</v>
          </cell>
          <cell r="D1733" t="str">
            <v>ｍ</v>
          </cell>
          <cell r="E1733">
            <v>380</v>
          </cell>
          <cell r="F1733" t="str">
            <v>P-95</v>
          </cell>
          <cell r="G1733">
            <v>261583</v>
          </cell>
        </row>
        <row r="1734">
          <cell r="A1734">
            <v>261585</v>
          </cell>
          <cell r="B1734" t="str">
            <v>オイルステイン塗</v>
          </cell>
          <cell r="C1734" t="str">
            <v>OS・細物・木部・2回塗・素地共</v>
          </cell>
          <cell r="D1734" t="str">
            <v>ｍ</v>
          </cell>
          <cell r="E1734">
            <v>180</v>
          </cell>
          <cell r="F1734" t="str">
            <v>P-95</v>
          </cell>
          <cell r="G1734">
            <v>261585</v>
          </cell>
        </row>
        <row r="1735">
          <cell r="A1735">
            <v>261587</v>
          </cell>
          <cell r="B1735" t="str">
            <v>ウレタン樹脂ワニス塗</v>
          </cell>
          <cell r="C1735" t="str">
            <v>1液形-UC・細物・木部･3回塗・素地共</v>
          </cell>
          <cell r="D1735" t="str">
            <v>ｍ</v>
          </cell>
          <cell r="E1735">
            <v>290</v>
          </cell>
          <cell r="F1735" t="str">
            <v>P-95</v>
          </cell>
          <cell r="G1735">
            <v>261587</v>
          </cell>
        </row>
        <row r="1736">
          <cell r="A1736">
            <v>263001</v>
          </cell>
          <cell r="B1736" t="str">
            <v>床･フローリングボード張</v>
          </cell>
          <cell r="C1736" t="str">
            <v>ぶな・1等・厚15mm×乱尺・下地別途</v>
          </cell>
          <cell r="D1736" t="str">
            <v>㎡</v>
          </cell>
          <cell r="E1736">
            <v>6470</v>
          </cell>
          <cell r="F1736" t="str">
            <v>P-96</v>
          </cell>
          <cell r="G1736">
            <v>263001</v>
          </cell>
        </row>
        <row r="1737">
          <cell r="A1737">
            <v>263002</v>
          </cell>
          <cell r="B1737" t="str">
            <v>床･フローリングボード張</v>
          </cell>
          <cell r="C1737" t="str">
            <v>ぶな・1等・厚15mm×乱尺・木造ころばし床組共</v>
          </cell>
          <cell r="D1737" t="str">
            <v>㎡</v>
          </cell>
          <cell r="E1737">
            <v>9680</v>
          </cell>
          <cell r="F1737" t="str">
            <v>P-96</v>
          </cell>
          <cell r="G1737">
            <v>263002</v>
          </cell>
        </row>
        <row r="1738">
          <cell r="A1738">
            <v>263005</v>
          </cell>
          <cell r="B1738" t="str">
            <v>床･フローリングボード張</v>
          </cell>
          <cell r="C1738" t="str">
            <v>なら・1等・厚15mm×乱尺・下地別途</v>
          </cell>
          <cell r="D1738" t="str">
            <v>㎡</v>
          </cell>
          <cell r="E1738">
            <v>6720</v>
          </cell>
          <cell r="F1738" t="str">
            <v>P-96</v>
          </cell>
          <cell r="G1738">
            <v>263005</v>
          </cell>
        </row>
        <row r="1739">
          <cell r="A1739">
            <v>263006</v>
          </cell>
          <cell r="B1739" t="str">
            <v>床･フローリングボード張</v>
          </cell>
          <cell r="C1739" t="str">
            <v>なら・1等・厚15mm×乱尺・木造ころばし床組共</v>
          </cell>
          <cell r="D1739" t="str">
            <v>㎡</v>
          </cell>
          <cell r="E1739">
            <v>9930</v>
          </cell>
          <cell r="F1739" t="str">
            <v>P-96</v>
          </cell>
          <cell r="G1739">
            <v>263006</v>
          </cell>
        </row>
        <row r="1740">
          <cell r="A1740">
            <v>263008</v>
          </cell>
          <cell r="B1740" t="str">
            <v>床･フローリングボード張</v>
          </cell>
          <cell r="C1740" t="str">
            <v>かば・1等・厚15mm×乱尺・下地別途</v>
          </cell>
          <cell r="D1740" t="str">
            <v>㎡</v>
          </cell>
          <cell r="E1740">
            <v>6590</v>
          </cell>
          <cell r="F1740" t="str">
            <v>P-96</v>
          </cell>
          <cell r="G1740">
            <v>263008</v>
          </cell>
        </row>
        <row r="1741">
          <cell r="A1741">
            <v>263009</v>
          </cell>
          <cell r="B1741" t="str">
            <v>床･フローリングボード張</v>
          </cell>
          <cell r="C1741" t="str">
            <v>かば・1等・厚15mm×乱尺・木造ころばし床組共</v>
          </cell>
          <cell r="D1741" t="str">
            <v>㎡</v>
          </cell>
          <cell r="E1741">
            <v>9800</v>
          </cell>
          <cell r="F1741" t="str">
            <v>P-96</v>
          </cell>
          <cell r="G1741">
            <v>263009</v>
          </cell>
        </row>
        <row r="1742">
          <cell r="A1742">
            <v>263011</v>
          </cell>
          <cell r="B1742" t="str">
            <v>床･フローリングボード張</v>
          </cell>
          <cell r="C1742" t="str">
            <v>いたや・1等・厚15mm×乱尺・下地別途</v>
          </cell>
          <cell r="D1742" t="str">
            <v>㎡</v>
          </cell>
          <cell r="E1742">
            <v>6220</v>
          </cell>
          <cell r="F1742" t="str">
            <v>P-96</v>
          </cell>
          <cell r="G1742">
            <v>263011</v>
          </cell>
        </row>
        <row r="1743">
          <cell r="A1743">
            <v>263012</v>
          </cell>
          <cell r="B1743" t="str">
            <v>床･フローリングボード張</v>
          </cell>
          <cell r="C1743" t="str">
            <v>いたや・1等・厚15mm×乱尺・木造ころばし床組共</v>
          </cell>
          <cell r="D1743" t="str">
            <v>㎡</v>
          </cell>
          <cell r="E1743">
            <v>9430</v>
          </cell>
          <cell r="F1743" t="str">
            <v>P-96</v>
          </cell>
          <cell r="G1743">
            <v>263012</v>
          </cell>
        </row>
        <row r="1744">
          <cell r="A1744">
            <v>263015</v>
          </cell>
          <cell r="B1744" t="str">
            <v>床･フローリングボード張</v>
          </cell>
          <cell r="C1744" t="str">
            <v>アピトン・1等・厚14mm×105mm・下地別途</v>
          </cell>
          <cell r="D1744" t="str">
            <v>㎡</v>
          </cell>
          <cell r="E1744">
            <v>5480</v>
          </cell>
          <cell r="F1744" t="str">
            <v>P-96</v>
          </cell>
          <cell r="G1744">
            <v>263015</v>
          </cell>
        </row>
        <row r="1745">
          <cell r="A1745">
            <v>263016</v>
          </cell>
          <cell r="B1745" t="str">
            <v>床･フローリングボード張</v>
          </cell>
          <cell r="C1745" t="str">
            <v>アピトン・1等・厚14mm×105mm・ころばし床組共</v>
          </cell>
          <cell r="D1745" t="str">
            <v>㎡</v>
          </cell>
          <cell r="E1745">
            <v>8690</v>
          </cell>
          <cell r="F1745" t="str">
            <v>P-96</v>
          </cell>
          <cell r="G1745">
            <v>263016</v>
          </cell>
        </row>
        <row r="1746">
          <cell r="A1746">
            <v>263021</v>
          </cell>
          <cell r="B1746" t="str">
            <v>床･複合フローリング張</v>
          </cell>
          <cell r="C1746" t="str">
            <v>ぶな・厚15mm・無塗装・下地別途</v>
          </cell>
          <cell r="D1746" t="str">
            <v>㎡</v>
          </cell>
          <cell r="E1746">
            <v>7970</v>
          </cell>
          <cell r="F1746" t="str">
            <v>P-96</v>
          </cell>
          <cell r="G1746">
            <v>263021</v>
          </cell>
        </row>
        <row r="1747">
          <cell r="A1747">
            <v>263023</v>
          </cell>
          <cell r="B1747" t="str">
            <v>床･複合フローリング張</v>
          </cell>
          <cell r="C1747" t="str">
            <v>ぶな・厚15mm・無塗装・木造ころばし床組共</v>
          </cell>
          <cell r="D1747" t="str">
            <v>㎡</v>
          </cell>
          <cell r="E1747">
            <v>11100</v>
          </cell>
          <cell r="F1747" t="str">
            <v>P-96</v>
          </cell>
          <cell r="G1747">
            <v>263023</v>
          </cell>
        </row>
        <row r="1748">
          <cell r="A1748">
            <v>263025</v>
          </cell>
          <cell r="B1748" t="str">
            <v>床･複合フローリング張</v>
          </cell>
          <cell r="C1748" t="str">
            <v>ぶな・厚18mm・無塗装・下地別途</v>
          </cell>
          <cell r="D1748" t="str">
            <v>㎡</v>
          </cell>
          <cell r="E1748">
            <v>8760</v>
          </cell>
          <cell r="F1748" t="str">
            <v>P-96</v>
          </cell>
          <cell r="G1748">
            <v>263025</v>
          </cell>
        </row>
        <row r="1749">
          <cell r="A1749">
            <v>263027</v>
          </cell>
          <cell r="B1749" t="str">
            <v>床･複合フローリング張</v>
          </cell>
          <cell r="C1749" t="str">
            <v>ぶな・厚18mm・無塗装・木造ころばし床組共</v>
          </cell>
          <cell r="D1749" t="str">
            <v>㎡</v>
          </cell>
          <cell r="E1749">
            <v>11900</v>
          </cell>
          <cell r="F1749" t="str">
            <v>P-96</v>
          </cell>
          <cell r="G1749">
            <v>263027</v>
          </cell>
        </row>
        <row r="1750">
          <cell r="A1750">
            <v>263031</v>
          </cell>
          <cell r="B1750" t="str">
            <v>床･複合フローリング張</v>
          </cell>
          <cell r="C1750" t="str">
            <v>なら・厚15mm・無塗装・下地別途</v>
          </cell>
          <cell r="D1750" t="str">
            <v>㎡</v>
          </cell>
          <cell r="E1750">
            <v>9550</v>
          </cell>
          <cell r="F1750" t="str">
            <v>P-96</v>
          </cell>
          <cell r="G1750">
            <v>263031</v>
          </cell>
        </row>
        <row r="1751">
          <cell r="A1751">
            <v>263033</v>
          </cell>
          <cell r="B1751" t="str">
            <v>床･複合フローリング張</v>
          </cell>
          <cell r="C1751" t="str">
            <v>なら・厚15mm・無塗装・木造ころばし床組共</v>
          </cell>
          <cell r="D1751" t="str">
            <v>㎡</v>
          </cell>
          <cell r="E1751">
            <v>12700</v>
          </cell>
          <cell r="F1751" t="str">
            <v>P-96</v>
          </cell>
          <cell r="G1751">
            <v>263033</v>
          </cell>
        </row>
        <row r="1752">
          <cell r="A1752">
            <v>263035</v>
          </cell>
          <cell r="B1752" t="str">
            <v>床･複合フローリング張</v>
          </cell>
          <cell r="C1752" t="str">
            <v>なら・厚18mm・無塗装・下地別途</v>
          </cell>
          <cell r="D1752" t="str">
            <v>㎡</v>
          </cell>
          <cell r="E1752">
            <v>10300</v>
          </cell>
          <cell r="F1752" t="str">
            <v>P-96</v>
          </cell>
          <cell r="G1752">
            <v>263035</v>
          </cell>
        </row>
        <row r="1753">
          <cell r="A1753">
            <v>263037</v>
          </cell>
          <cell r="B1753" t="str">
            <v>床･複合フローリング張</v>
          </cell>
          <cell r="C1753" t="str">
            <v>なら・厚18mm・無塗装・木造ころばし床組共</v>
          </cell>
          <cell r="D1753" t="str">
            <v>㎡</v>
          </cell>
          <cell r="E1753">
            <v>13500</v>
          </cell>
          <cell r="F1753" t="str">
            <v>P-96</v>
          </cell>
          <cell r="G1753">
            <v>263037</v>
          </cell>
        </row>
        <row r="1754">
          <cell r="A1754">
            <v>263041</v>
          </cell>
          <cell r="B1754" t="str">
            <v>床･フローリングブロック</v>
          </cell>
          <cell r="C1754" t="str">
            <v>ぶな・厚15mm・下地別途</v>
          </cell>
          <cell r="D1754" t="str">
            <v>㎡</v>
          </cell>
          <cell r="E1754">
            <v>7350</v>
          </cell>
          <cell r="F1754" t="str">
            <v>P-96</v>
          </cell>
          <cell r="G1754">
            <v>263041</v>
          </cell>
        </row>
        <row r="1755">
          <cell r="A1755">
            <v>263045</v>
          </cell>
          <cell r="B1755" t="str">
            <v>床･フローリングブロック</v>
          </cell>
          <cell r="C1755" t="str">
            <v>ぶな・厚15mm・床コンクリート金ごて共</v>
          </cell>
          <cell r="D1755" t="str">
            <v>㎡</v>
          </cell>
          <cell r="E1755">
            <v>9410</v>
          </cell>
          <cell r="F1755" t="str">
            <v>P-96</v>
          </cell>
          <cell r="G1755">
            <v>263045</v>
          </cell>
        </row>
        <row r="1756">
          <cell r="A1756">
            <v>263051</v>
          </cell>
          <cell r="B1756" t="str">
            <v>床･フローリングブロック</v>
          </cell>
          <cell r="C1756" t="str">
            <v>なら・厚15mm・下地別途</v>
          </cell>
          <cell r="D1756" t="str">
            <v>㎡</v>
          </cell>
          <cell r="E1756">
            <v>8040</v>
          </cell>
          <cell r="F1756" t="str">
            <v>P-96</v>
          </cell>
          <cell r="G1756">
            <v>263051</v>
          </cell>
        </row>
        <row r="1757">
          <cell r="A1757">
            <v>263055</v>
          </cell>
          <cell r="B1757" t="str">
            <v>床･フローリングブロック</v>
          </cell>
          <cell r="C1757" t="str">
            <v>なら・厚15mm・床コンクリート金ごて共</v>
          </cell>
          <cell r="D1757" t="str">
            <v>㎡</v>
          </cell>
          <cell r="E1757">
            <v>10100</v>
          </cell>
          <cell r="F1757" t="str">
            <v>P-96</v>
          </cell>
          <cell r="G1757">
            <v>263055</v>
          </cell>
        </row>
        <row r="1758">
          <cell r="A1758">
            <v>263061</v>
          </cell>
          <cell r="B1758" t="str">
            <v>床･モザイクパーケット張</v>
          </cell>
          <cell r="C1758" t="str">
            <v>ぶな・厚8mm・下地別途</v>
          </cell>
          <cell r="D1758" t="str">
            <v>㎡</v>
          </cell>
          <cell r="E1758">
            <v>7470</v>
          </cell>
          <cell r="F1758" t="str">
            <v>P-96</v>
          </cell>
          <cell r="G1758">
            <v>263061</v>
          </cell>
        </row>
        <row r="1759">
          <cell r="A1759">
            <v>263065</v>
          </cell>
          <cell r="B1759" t="str">
            <v>床･モザイクパーケット張</v>
          </cell>
          <cell r="C1759" t="str">
            <v>ぶな・厚8mm・床コンクリート金ごて共</v>
          </cell>
          <cell r="D1759" t="str">
            <v>㎡</v>
          </cell>
          <cell r="E1759">
            <v>9530</v>
          </cell>
          <cell r="F1759" t="str">
            <v>P-96</v>
          </cell>
          <cell r="G1759">
            <v>263065</v>
          </cell>
        </row>
        <row r="1760">
          <cell r="A1760">
            <v>263071</v>
          </cell>
          <cell r="B1760" t="str">
            <v>床･モザイクパーケット張</v>
          </cell>
          <cell r="C1760" t="str">
            <v>なら・厚8mm・下地別途</v>
          </cell>
          <cell r="D1760" t="str">
            <v>㎡</v>
          </cell>
          <cell r="E1760">
            <v>7610</v>
          </cell>
          <cell r="F1760" t="str">
            <v>P-96</v>
          </cell>
          <cell r="G1760">
            <v>263071</v>
          </cell>
        </row>
        <row r="1761">
          <cell r="A1761">
            <v>263075</v>
          </cell>
          <cell r="B1761" t="str">
            <v>床･モザイクパーケット張</v>
          </cell>
          <cell r="C1761" t="str">
            <v>なら・厚8mm・床コンクリート金ごて共</v>
          </cell>
          <cell r="D1761" t="str">
            <v>㎡</v>
          </cell>
          <cell r="E1761">
            <v>9670</v>
          </cell>
          <cell r="F1761" t="str">
            <v>P-96</v>
          </cell>
          <cell r="G1761">
            <v>263075</v>
          </cell>
        </row>
        <row r="1762">
          <cell r="A1762">
            <v>263101</v>
          </cell>
          <cell r="B1762" t="str">
            <v>床･ビニールタイル張</v>
          </cell>
          <cell r="C1762" t="str">
            <v>半硬質・厚2mm・下地別途</v>
          </cell>
          <cell r="D1762" t="str">
            <v>㎡</v>
          </cell>
          <cell r="E1762">
            <v>1770</v>
          </cell>
          <cell r="F1762" t="str">
            <v>P-96</v>
          </cell>
          <cell r="G1762">
            <v>263101</v>
          </cell>
        </row>
        <row r="1763">
          <cell r="A1763">
            <v>263102</v>
          </cell>
          <cell r="B1763" t="str">
            <v>床･ビニールタイル張</v>
          </cell>
          <cell r="C1763" t="str">
            <v>半硬質・厚2mm・ラワン合板下地共</v>
          </cell>
          <cell r="D1763" t="str">
            <v>㎡</v>
          </cell>
          <cell r="E1763">
            <v>4240</v>
          </cell>
          <cell r="F1763" t="str">
            <v>P-96</v>
          </cell>
          <cell r="G1763">
            <v>263102</v>
          </cell>
        </row>
        <row r="1764">
          <cell r="A1764">
            <v>263103</v>
          </cell>
          <cell r="B1764" t="str">
            <v>床･ビニールタイル張</v>
          </cell>
          <cell r="C1764" t="str">
            <v>半硬質・厚2mm・ラワン合板・木造ころばし床組共</v>
          </cell>
          <cell r="D1764" t="str">
            <v>㎡</v>
          </cell>
          <cell r="E1764">
            <v>7930</v>
          </cell>
          <cell r="F1764" t="str">
            <v>P-96</v>
          </cell>
          <cell r="G1764">
            <v>263103</v>
          </cell>
        </row>
        <row r="1765">
          <cell r="A1765">
            <v>263105</v>
          </cell>
          <cell r="B1765" t="str">
            <v>床･ビニールタイル張</v>
          </cell>
          <cell r="C1765" t="str">
            <v>半硬質・厚2mm・モルタル金ごて下地共</v>
          </cell>
          <cell r="D1765" t="str">
            <v>㎡</v>
          </cell>
          <cell r="E1765">
            <v>3830</v>
          </cell>
          <cell r="F1765" t="str">
            <v>P-96</v>
          </cell>
          <cell r="G1765">
            <v>263105</v>
          </cell>
        </row>
        <row r="1766">
          <cell r="A1766">
            <v>263111</v>
          </cell>
          <cell r="B1766" t="str">
            <v>床･ビニールタイル張</v>
          </cell>
          <cell r="C1766" t="str">
            <v>軟質・厚2mm・下地別途</v>
          </cell>
          <cell r="D1766" t="str">
            <v>㎡</v>
          </cell>
          <cell r="E1766">
            <v>2000</v>
          </cell>
          <cell r="F1766" t="str">
            <v>P-96</v>
          </cell>
          <cell r="G1766">
            <v>263111</v>
          </cell>
        </row>
        <row r="1767">
          <cell r="A1767">
            <v>263112</v>
          </cell>
          <cell r="B1767" t="str">
            <v>床･ビニールタイル張</v>
          </cell>
          <cell r="C1767" t="str">
            <v>軟質・厚2mm・ラワン合板下地共</v>
          </cell>
          <cell r="D1767" t="str">
            <v>㎡</v>
          </cell>
          <cell r="E1767">
            <v>4470</v>
          </cell>
          <cell r="F1767" t="str">
            <v>P-96</v>
          </cell>
          <cell r="G1767">
            <v>263112</v>
          </cell>
        </row>
        <row r="1768">
          <cell r="A1768">
            <v>263113</v>
          </cell>
          <cell r="B1768" t="str">
            <v>床･ビニールタイル張</v>
          </cell>
          <cell r="C1768" t="str">
            <v>軟質・厚2mm・ラワン合板・木造ころばし床組共</v>
          </cell>
          <cell r="D1768" t="str">
            <v>㎡</v>
          </cell>
          <cell r="E1768">
            <v>8160</v>
          </cell>
          <cell r="F1768" t="str">
            <v>P-96</v>
          </cell>
          <cell r="G1768">
            <v>263113</v>
          </cell>
        </row>
        <row r="1769">
          <cell r="A1769">
            <v>263115</v>
          </cell>
          <cell r="B1769" t="str">
            <v>床･ビニールタイル張</v>
          </cell>
          <cell r="C1769" t="str">
            <v>軟質・厚2mm・モルタル金ごて下地共</v>
          </cell>
          <cell r="D1769" t="str">
            <v>㎡</v>
          </cell>
          <cell r="E1769">
            <v>4060</v>
          </cell>
          <cell r="F1769" t="str">
            <v>P-96</v>
          </cell>
          <cell r="G1769">
            <v>263115</v>
          </cell>
        </row>
        <row r="1770">
          <cell r="A1770">
            <v>263121</v>
          </cell>
          <cell r="B1770" t="str">
            <v>床･ビニールタイル張</v>
          </cell>
          <cell r="C1770" t="str">
            <v>エンボス[ソプラ]・厚2mm・下地別途</v>
          </cell>
          <cell r="D1770" t="str">
            <v>㎡</v>
          </cell>
          <cell r="E1770">
            <v>2690</v>
          </cell>
          <cell r="F1770" t="str">
            <v>P-96</v>
          </cell>
          <cell r="G1770">
            <v>263121</v>
          </cell>
        </row>
        <row r="1771">
          <cell r="A1771">
            <v>263122</v>
          </cell>
          <cell r="B1771" t="str">
            <v>床･ビニールタイル張</v>
          </cell>
          <cell r="C1771" t="str">
            <v>エンボス[ソプラ]・厚2mm・ラワン合板下地共</v>
          </cell>
          <cell r="D1771" t="str">
            <v>㎡</v>
          </cell>
          <cell r="E1771">
            <v>5160</v>
          </cell>
          <cell r="F1771" t="str">
            <v>P-96</v>
          </cell>
          <cell r="G1771">
            <v>263122</v>
          </cell>
        </row>
        <row r="1772">
          <cell r="A1772">
            <v>263123</v>
          </cell>
          <cell r="B1772" t="str">
            <v>床･ビニールタイル張</v>
          </cell>
          <cell r="C1772" t="str">
            <v>エンボス[ソプラ]・厚2mm・ラワン合板ころばし床組</v>
          </cell>
          <cell r="D1772" t="str">
            <v>㎡</v>
          </cell>
          <cell r="E1772">
            <v>8850</v>
          </cell>
          <cell r="F1772" t="str">
            <v>P-96</v>
          </cell>
          <cell r="G1772">
            <v>263123</v>
          </cell>
        </row>
        <row r="1773">
          <cell r="A1773">
            <v>263125</v>
          </cell>
          <cell r="B1773" t="str">
            <v>床･ビニールタイル張</v>
          </cell>
          <cell r="C1773" t="str">
            <v>エンボス[ソプラ]・厚2mm・モルタル金ごて下地共</v>
          </cell>
          <cell r="D1773" t="str">
            <v>㎡</v>
          </cell>
          <cell r="E1773">
            <v>4750</v>
          </cell>
          <cell r="F1773" t="str">
            <v>P-96</v>
          </cell>
          <cell r="G1773">
            <v>263125</v>
          </cell>
        </row>
        <row r="1774">
          <cell r="A1774">
            <v>263141</v>
          </cell>
          <cell r="B1774" t="str">
            <v>床･ビニールシート張</v>
          </cell>
          <cell r="C1774" t="str">
            <v>厚2mm・プレーン・下地別途</v>
          </cell>
          <cell r="D1774" t="str">
            <v>㎡</v>
          </cell>
          <cell r="E1774">
            <v>2560</v>
          </cell>
          <cell r="F1774" t="str">
            <v>P-96</v>
          </cell>
          <cell r="G1774">
            <v>263141</v>
          </cell>
        </row>
        <row r="1775">
          <cell r="A1775">
            <v>263142</v>
          </cell>
          <cell r="B1775" t="str">
            <v>床･ビニールシート張</v>
          </cell>
          <cell r="C1775" t="str">
            <v>厚2mm・プレーン・ラワン合板下地共</v>
          </cell>
          <cell r="D1775" t="str">
            <v>㎡</v>
          </cell>
          <cell r="E1775">
            <v>5030</v>
          </cell>
          <cell r="F1775" t="str">
            <v>P-96</v>
          </cell>
          <cell r="G1775">
            <v>263142</v>
          </cell>
        </row>
        <row r="1776">
          <cell r="A1776">
            <v>263143</v>
          </cell>
          <cell r="B1776" t="str">
            <v>床･ビニールシート張</v>
          </cell>
          <cell r="C1776" t="str">
            <v>厚2mm・プレーン・ラワン合板・ころばし床組共</v>
          </cell>
          <cell r="D1776" t="str">
            <v>㎡</v>
          </cell>
          <cell r="E1776">
            <v>8720</v>
          </cell>
          <cell r="F1776" t="str">
            <v>P-96</v>
          </cell>
          <cell r="G1776">
            <v>263143</v>
          </cell>
        </row>
        <row r="1777">
          <cell r="A1777">
            <v>263144</v>
          </cell>
          <cell r="B1777" t="str">
            <v>床･ビニールシート張</v>
          </cell>
          <cell r="C1777" t="str">
            <v>厚2mm・プレーン・モルタル金ごて下地共</v>
          </cell>
          <cell r="D1777" t="str">
            <v>㎡</v>
          </cell>
          <cell r="E1777">
            <v>4620</v>
          </cell>
          <cell r="F1777" t="str">
            <v>P-96</v>
          </cell>
          <cell r="G1777">
            <v>263144</v>
          </cell>
        </row>
        <row r="1778">
          <cell r="A1778">
            <v>263145</v>
          </cell>
          <cell r="B1778" t="str">
            <v>床･ビニールシート張</v>
          </cell>
          <cell r="C1778" t="str">
            <v>厚2.5mm・プレーン・下地別途</v>
          </cell>
          <cell r="D1778" t="str">
            <v>㎡</v>
          </cell>
          <cell r="E1778">
            <v>2910</v>
          </cell>
          <cell r="F1778" t="str">
            <v>P-96</v>
          </cell>
          <cell r="G1778">
            <v>263145</v>
          </cell>
        </row>
        <row r="1779">
          <cell r="A1779">
            <v>263146</v>
          </cell>
          <cell r="B1779" t="str">
            <v>床･ビニールシート張</v>
          </cell>
          <cell r="C1779" t="str">
            <v>厚2.5mm・プレーン・ラワン合板下地共</v>
          </cell>
          <cell r="D1779" t="str">
            <v>㎡</v>
          </cell>
          <cell r="E1779">
            <v>5380</v>
          </cell>
          <cell r="F1779" t="str">
            <v>P-96</v>
          </cell>
          <cell r="G1779">
            <v>263146</v>
          </cell>
        </row>
        <row r="1780">
          <cell r="A1780">
            <v>263147</v>
          </cell>
          <cell r="B1780" t="str">
            <v>床･ビニールシート張</v>
          </cell>
          <cell r="C1780" t="str">
            <v>厚2.5mm・プレーン・ラワン合板・ころばし床組共</v>
          </cell>
          <cell r="D1780" t="str">
            <v>㎡</v>
          </cell>
          <cell r="E1780">
            <v>9070</v>
          </cell>
          <cell r="F1780" t="str">
            <v>P-96</v>
          </cell>
          <cell r="G1780">
            <v>263147</v>
          </cell>
        </row>
        <row r="1781">
          <cell r="A1781">
            <v>263148</v>
          </cell>
          <cell r="B1781" t="str">
            <v>床･ビニールシート張</v>
          </cell>
          <cell r="C1781" t="str">
            <v>厚2.5mm・プレーン・モルタル金ごて下地共</v>
          </cell>
          <cell r="D1781" t="str">
            <v>㎡</v>
          </cell>
          <cell r="E1781">
            <v>4970</v>
          </cell>
          <cell r="F1781" t="str">
            <v>P-96</v>
          </cell>
          <cell r="G1781">
            <v>263148</v>
          </cell>
        </row>
        <row r="1782">
          <cell r="A1782">
            <v>263151</v>
          </cell>
          <cell r="B1782" t="str">
            <v>床･ビニールシート張</v>
          </cell>
          <cell r="C1782" t="str">
            <v>厚2mm・マーブル・下地別途</v>
          </cell>
          <cell r="D1782" t="str">
            <v>㎡</v>
          </cell>
          <cell r="E1782">
            <v>2910</v>
          </cell>
          <cell r="F1782" t="str">
            <v>P-96</v>
          </cell>
          <cell r="G1782">
            <v>263151</v>
          </cell>
        </row>
        <row r="1783">
          <cell r="A1783">
            <v>263152</v>
          </cell>
          <cell r="B1783" t="str">
            <v>床･ビニールシート張</v>
          </cell>
          <cell r="C1783" t="str">
            <v>厚2mm・マーブル・ラワン合板下地共</v>
          </cell>
          <cell r="D1783" t="str">
            <v>㎡</v>
          </cell>
          <cell r="E1783">
            <v>5380</v>
          </cell>
          <cell r="F1783" t="str">
            <v>P-96</v>
          </cell>
          <cell r="G1783">
            <v>263152</v>
          </cell>
        </row>
        <row r="1784">
          <cell r="A1784">
            <v>263153</v>
          </cell>
          <cell r="B1784" t="str">
            <v>床･ビニールシート張</v>
          </cell>
          <cell r="C1784" t="str">
            <v>厚2mm・マーブル・ラワン合板・ころばし床組共</v>
          </cell>
          <cell r="D1784" t="str">
            <v>㎡</v>
          </cell>
          <cell r="E1784">
            <v>9070</v>
          </cell>
          <cell r="F1784" t="str">
            <v>P-97</v>
          </cell>
          <cell r="G1784">
            <v>263153</v>
          </cell>
        </row>
        <row r="1785">
          <cell r="A1785">
            <v>263154</v>
          </cell>
          <cell r="B1785" t="str">
            <v>床･ビニールシート張</v>
          </cell>
          <cell r="C1785" t="str">
            <v>厚2mm・マーブル・モルタル金ごて下地共</v>
          </cell>
          <cell r="D1785" t="str">
            <v>㎡</v>
          </cell>
          <cell r="E1785">
            <v>4970</v>
          </cell>
          <cell r="F1785" t="str">
            <v>P-97</v>
          </cell>
          <cell r="G1785">
            <v>263154</v>
          </cell>
        </row>
        <row r="1786">
          <cell r="A1786">
            <v>263155</v>
          </cell>
          <cell r="B1786" t="str">
            <v>床･ビニールシート張</v>
          </cell>
          <cell r="C1786" t="str">
            <v>厚2.5mm・マーブル・下地別途</v>
          </cell>
          <cell r="D1786" t="str">
            <v>㎡</v>
          </cell>
          <cell r="E1786">
            <v>3030</v>
          </cell>
          <cell r="F1786" t="str">
            <v>P-97</v>
          </cell>
          <cell r="G1786">
            <v>263155</v>
          </cell>
        </row>
        <row r="1787">
          <cell r="A1787">
            <v>263156</v>
          </cell>
          <cell r="B1787" t="str">
            <v>床･ビニールシート張</v>
          </cell>
          <cell r="C1787" t="str">
            <v>厚2.5mm・マーブル・ラワン合板下地共</v>
          </cell>
          <cell r="D1787" t="str">
            <v>㎡</v>
          </cell>
          <cell r="E1787">
            <v>5500</v>
          </cell>
          <cell r="F1787" t="str">
            <v>P-97</v>
          </cell>
          <cell r="G1787">
            <v>263156</v>
          </cell>
        </row>
        <row r="1788">
          <cell r="A1788">
            <v>263157</v>
          </cell>
          <cell r="B1788" t="str">
            <v>床･ビニールシート張</v>
          </cell>
          <cell r="C1788" t="str">
            <v>厚2.5mm・マーブル・ラワン合板・ころばし床組共</v>
          </cell>
          <cell r="D1788" t="str">
            <v>㎡</v>
          </cell>
          <cell r="E1788">
            <v>9190</v>
          </cell>
          <cell r="F1788" t="str">
            <v>P-97</v>
          </cell>
          <cell r="G1788">
            <v>263157</v>
          </cell>
        </row>
        <row r="1789">
          <cell r="A1789">
            <v>263158</v>
          </cell>
          <cell r="B1789" t="str">
            <v>床･ビニールシート張</v>
          </cell>
          <cell r="C1789" t="str">
            <v>厚2.5mm・マーブル・モルタル金ごて下地共</v>
          </cell>
          <cell r="D1789" t="str">
            <v>㎡</v>
          </cell>
          <cell r="E1789">
            <v>5090</v>
          </cell>
          <cell r="F1789" t="str">
            <v>P-97</v>
          </cell>
          <cell r="G1789">
            <v>263158</v>
          </cell>
        </row>
        <row r="1790">
          <cell r="A1790">
            <v>263161</v>
          </cell>
          <cell r="B1790" t="str">
            <v>床・ゴムタイル張</v>
          </cell>
          <cell r="C1790" t="str">
            <v>厚3mm・天然ゴム・下地別途</v>
          </cell>
          <cell r="D1790" t="str">
            <v>㎡</v>
          </cell>
          <cell r="E1790">
            <v>6850</v>
          </cell>
          <cell r="F1790" t="str">
            <v>P-97</v>
          </cell>
          <cell r="G1790">
            <v>263161</v>
          </cell>
        </row>
        <row r="1791">
          <cell r="A1791">
            <v>263162</v>
          </cell>
          <cell r="B1791" t="str">
            <v>床・ゴムタイル張</v>
          </cell>
          <cell r="C1791" t="str">
            <v>厚3mm・天然ゴム・ラワン合板下地共</v>
          </cell>
          <cell r="D1791" t="str">
            <v>㎡</v>
          </cell>
          <cell r="E1791">
            <v>9320</v>
          </cell>
          <cell r="F1791" t="str">
            <v>P-97</v>
          </cell>
          <cell r="G1791">
            <v>263162</v>
          </cell>
        </row>
        <row r="1792">
          <cell r="A1792">
            <v>263163</v>
          </cell>
          <cell r="B1792" t="str">
            <v>床・ゴムタイル張</v>
          </cell>
          <cell r="C1792" t="str">
            <v>厚3mm・天然ゴム・ラワン合板・木造ころばし床組共</v>
          </cell>
          <cell r="D1792" t="str">
            <v>㎡</v>
          </cell>
          <cell r="E1792">
            <v>13000</v>
          </cell>
          <cell r="F1792" t="str">
            <v>P-97</v>
          </cell>
          <cell r="G1792">
            <v>263163</v>
          </cell>
        </row>
        <row r="1793">
          <cell r="A1793">
            <v>263164</v>
          </cell>
          <cell r="B1793" t="str">
            <v>床・ゴムタイル張</v>
          </cell>
          <cell r="C1793" t="str">
            <v>厚3mm・天然ゴム・モルタル金ごて下地共</v>
          </cell>
          <cell r="D1793" t="str">
            <v>㎡</v>
          </cell>
          <cell r="E1793">
            <v>8910</v>
          </cell>
          <cell r="F1793" t="str">
            <v>P-97</v>
          </cell>
          <cell r="G1793">
            <v>263164</v>
          </cell>
        </row>
        <row r="1794">
          <cell r="A1794">
            <v>263165</v>
          </cell>
          <cell r="B1794" t="str">
            <v>床・ゴムタイル張</v>
          </cell>
          <cell r="C1794" t="str">
            <v>厚4mm・天然ゴム・下地別途</v>
          </cell>
          <cell r="D1794" t="str">
            <v>㎡</v>
          </cell>
          <cell r="E1794">
            <v>7680</v>
          </cell>
          <cell r="F1794" t="str">
            <v>P-97</v>
          </cell>
          <cell r="G1794">
            <v>263165</v>
          </cell>
        </row>
        <row r="1795">
          <cell r="A1795">
            <v>263166</v>
          </cell>
          <cell r="B1795" t="str">
            <v>床・ゴムタイル張</v>
          </cell>
          <cell r="C1795" t="str">
            <v>厚4mm・天然ゴム・ラワン合板下地共</v>
          </cell>
          <cell r="D1795" t="str">
            <v>㎡</v>
          </cell>
          <cell r="E1795">
            <v>10100</v>
          </cell>
          <cell r="F1795" t="str">
            <v>P-97</v>
          </cell>
          <cell r="G1795">
            <v>263166</v>
          </cell>
        </row>
        <row r="1796">
          <cell r="A1796">
            <v>263167</v>
          </cell>
          <cell r="B1796" t="str">
            <v>床・ゴムタイル張</v>
          </cell>
          <cell r="C1796" t="str">
            <v>厚4mm・天然ゴム・ラワン合板・木造ころばし床組共</v>
          </cell>
          <cell r="D1796" t="str">
            <v>㎡</v>
          </cell>
          <cell r="E1796">
            <v>13800</v>
          </cell>
          <cell r="F1796" t="str">
            <v>P-97</v>
          </cell>
          <cell r="G1796">
            <v>263167</v>
          </cell>
        </row>
        <row r="1797">
          <cell r="A1797">
            <v>263168</v>
          </cell>
          <cell r="B1797" t="str">
            <v>床・ゴムタイル張</v>
          </cell>
          <cell r="C1797" t="str">
            <v>厚4mm・天然ゴム・モルタル金ごて下地共</v>
          </cell>
          <cell r="D1797" t="str">
            <v>㎡</v>
          </cell>
          <cell r="E1797">
            <v>9740</v>
          </cell>
          <cell r="F1797" t="str">
            <v>P-97</v>
          </cell>
          <cell r="G1797">
            <v>263168</v>
          </cell>
        </row>
        <row r="1798">
          <cell r="A1798">
            <v>263171</v>
          </cell>
          <cell r="B1798" t="str">
            <v>床・ゴムタイル張</v>
          </cell>
          <cell r="C1798" t="str">
            <v>厚5mm・天然ゴム・下地別途</v>
          </cell>
          <cell r="D1798" t="str">
            <v>㎡</v>
          </cell>
          <cell r="E1798">
            <v>8340</v>
          </cell>
          <cell r="F1798" t="str">
            <v>P-97</v>
          </cell>
          <cell r="G1798">
            <v>263171</v>
          </cell>
        </row>
        <row r="1799">
          <cell r="A1799">
            <v>263172</v>
          </cell>
          <cell r="B1799" t="str">
            <v>床・ゴムタイル張</v>
          </cell>
          <cell r="C1799" t="str">
            <v>厚5mm・天然ゴム・ラワン合板下地共</v>
          </cell>
          <cell r="D1799" t="str">
            <v>㎡</v>
          </cell>
          <cell r="E1799">
            <v>10800</v>
          </cell>
          <cell r="F1799" t="str">
            <v>P-97</v>
          </cell>
          <cell r="G1799">
            <v>263172</v>
          </cell>
        </row>
        <row r="1800">
          <cell r="A1800">
            <v>263173</v>
          </cell>
          <cell r="B1800" t="str">
            <v>床・ゴムタイル張</v>
          </cell>
          <cell r="C1800" t="str">
            <v>厚5mm・天然ゴム・ラワン合板・ころばし床組共</v>
          </cell>
          <cell r="D1800" t="str">
            <v>㎡</v>
          </cell>
          <cell r="E1800">
            <v>14500</v>
          </cell>
          <cell r="F1800" t="str">
            <v>P-97</v>
          </cell>
          <cell r="G1800">
            <v>263173</v>
          </cell>
        </row>
        <row r="1801">
          <cell r="A1801">
            <v>263174</v>
          </cell>
          <cell r="B1801" t="str">
            <v>床・ゴムタイル張</v>
          </cell>
          <cell r="C1801" t="str">
            <v>厚5mm・天然ゴム・モルタル金ごて下地共</v>
          </cell>
          <cell r="D1801" t="str">
            <v>㎡</v>
          </cell>
          <cell r="E1801">
            <v>10400</v>
          </cell>
          <cell r="F1801" t="str">
            <v>P-97</v>
          </cell>
          <cell r="G1801">
            <v>263174</v>
          </cell>
        </row>
        <row r="1802">
          <cell r="A1802">
            <v>263175</v>
          </cell>
          <cell r="B1802" t="str">
            <v>床・ゴムタイル張</v>
          </cell>
          <cell r="C1802" t="str">
            <v>厚6mm・天然ゴム・下地別途</v>
          </cell>
          <cell r="D1802" t="str">
            <v>㎡</v>
          </cell>
          <cell r="E1802">
            <v>10200</v>
          </cell>
          <cell r="F1802" t="str">
            <v>P-97</v>
          </cell>
          <cell r="G1802">
            <v>263175</v>
          </cell>
        </row>
        <row r="1803">
          <cell r="A1803">
            <v>263176</v>
          </cell>
          <cell r="B1803" t="str">
            <v>床・ゴムタイル張</v>
          </cell>
          <cell r="C1803" t="str">
            <v>厚6mm・天然ゴム・ラワン合板下地共</v>
          </cell>
          <cell r="D1803" t="str">
            <v>㎡</v>
          </cell>
          <cell r="E1803">
            <v>12600</v>
          </cell>
          <cell r="F1803" t="str">
            <v>P-97</v>
          </cell>
          <cell r="G1803">
            <v>263176</v>
          </cell>
        </row>
        <row r="1804">
          <cell r="A1804">
            <v>263177</v>
          </cell>
          <cell r="B1804" t="str">
            <v>床・ゴムタイル張</v>
          </cell>
          <cell r="C1804" t="str">
            <v>厚6mm・天然ゴム・ラワン合板・ころばし床組共</v>
          </cell>
          <cell r="D1804" t="str">
            <v>㎡</v>
          </cell>
          <cell r="E1804">
            <v>16300</v>
          </cell>
          <cell r="F1804" t="str">
            <v>P-97</v>
          </cell>
          <cell r="G1804">
            <v>263177</v>
          </cell>
        </row>
        <row r="1805">
          <cell r="A1805">
            <v>263178</v>
          </cell>
          <cell r="B1805" t="str">
            <v>床・ゴムタイル張</v>
          </cell>
          <cell r="C1805" t="str">
            <v>厚6mm・天然ゴム・モルタル金ごて下地共</v>
          </cell>
          <cell r="D1805" t="str">
            <v>㎡</v>
          </cell>
          <cell r="E1805">
            <v>12200</v>
          </cell>
          <cell r="F1805" t="str">
            <v>P-97</v>
          </cell>
          <cell r="G1805">
            <v>263178</v>
          </cell>
        </row>
        <row r="1806">
          <cell r="A1806">
            <v>263181</v>
          </cell>
          <cell r="B1806" t="str">
            <v>床・ゴムタイル張</v>
          </cell>
          <cell r="C1806" t="str">
            <v>厚9mm・天然ゴム・下地別途</v>
          </cell>
          <cell r="D1806" t="str">
            <v>㎡</v>
          </cell>
          <cell r="E1806">
            <v>13500</v>
          </cell>
          <cell r="F1806" t="str">
            <v>P-97</v>
          </cell>
          <cell r="G1806">
            <v>263181</v>
          </cell>
        </row>
        <row r="1807">
          <cell r="A1807">
            <v>263182</v>
          </cell>
          <cell r="B1807" t="str">
            <v>床・ゴムタイル張</v>
          </cell>
          <cell r="C1807" t="str">
            <v>厚9mm・天然ゴム・ラワン合板下地共</v>
          </cell>
          <cell r="D1807" t="str">
            <v>㎡</v>
          </cell>
          <cell r="E1807">
            <v>15900</v>
          </cell>
          <cell r="F1807" t="str">
            <v>P-97</v>
          </cell>
          <cell r="G1807">
            <v>263182</v>
          </cell>
        </row>
        <row r="1808">
          <cell r="A1808">
            <v>263183</v>
          </cell>
          <cell r="B1808" t="str">
            <v>床・ゴムタイル張</v>
          </cell>
          <cell r="C1808" t="str">
            <v>厚9mm・天然ゴム・ラワン合板・ころばし床組共</v>
          </cell>
          <cell r="D1808" t="str">
            <v>㎡</v>
          </cell>
          <cell r="E1808">
            <v>19600</v>
          </cell>
          <cell r="F1808" t="str">
            <v>P-97</v>
          </cell>
          <cell r="G1808">
            <v>263183</v>
          </cell>
        </row>
        <row r="1809">
          <cell r="A1809">
            <v>263184</v>
          </cell>
          <cell r="B1809" t="str">
            <v>床・ゴムタイル張</v>
          </cell>
          <cell r="C1809" t="str">
            <v>厚9mm・天然ゴム・モルタル金ごて下地共</v>
          </cell>
          <cell r="D1809" t="str">
            <v>㎡</v>
          </cell>
          <cell r="E1809">
            <v>15500</v>
          </cell>
          <cell r="F1809" t="str">
            <v>P-97</v>
          </cell>
          <cell r="G1809">
            <v>263184</v>
          </cell>
        </row>
        <row r="1810">
          <cell r="A1810">
            <v>263201</v>
          </cell>
          <cell r="B1810" t="str">
            <v>タタミ敷</v>
          </cell>
          <cell r="C1810" t="str">
            <v>本間・麻引・特・下地別途</v>
          </cell>
          <cell r="D1810" t="str">
            <v>枚</v>
          </cell>
          <cell r="E1810">
            <v>11200</v>
          </cell>
          <cell r="F1810" t="str">
            <v>P-97</v>
          </cell>
          <cell r="G1810">
            <v>263201</v>
          </cell>
        </row>
        <row r="1811">
          <cell r="A1811">
            <v>263203</v>
          </cell>
          <cell r="B1811" t="str">
            <v>タタミ敷</v>
          </cell>
          <cell r="C1811" t="str">
            <v>本間・麻引・特・杉板共</v>
          </cell>
          <cell r="D1811" t="str">
            <v>枚</v>
          </cell>
          <cell r="E1811">
            <v>13700</v>
          </cell>
          <cell r="F1811" t="str">
            <v>P-97</v>
          </cell>
          <cell r="G1811">
            <v>263203</v>
          </cell>
        </row>
        <row r="1812">
          <cell r="A1812">
            <v>263205</v>
          </cell>
          <cell r="B1812" t="str">
            <v>タタミ敷</v>
          </cell>
          <cell r="C1812" t="str">
            <v>本間・麻引・特・ラワン合板共</v>
          </cell>
          <cell r="D1812" t="str">
            <v>枚</v>
          </cell>
          <cell r="E1812">
            <v>15200</v>
          </cell>
          <cell r="F1812" t="str">
            <v>P-97</v>
          </cell>
          <cell r="G1812">
            <v>263205</v>
          </cell>
        </row>
        <row r="1813">
          <cell r="A1813">
            <v>263207</v>
          </cell>
          <cell r="B1813" t="str">
            <v>タタミ敷</v>
          </cell>
          <cell r="C1813" t="str">
            <v>本間・麻引・特・ラワン合板・木造ころばし床組共</v>
          </cell>
          <cell r="D1813" t="str">
            <v>枚</v>
          </cell>
          <cell r="E1813">
            <v>21300</v>
          </cell>
          <cell r="F1813" t="str">
            <v>P-97</v>
          </cell>
          <cell r="G1813">
            <v>263207</v>
          </cell>
        </row>
        <row r="1814">
          <cell r="A1814">
            <v>263209</v>
          </cell>
          <cell r="B1814" t="str">
            <v>タタミ敷</v>
          </cell>
          <cell r="C1814" t="str">
            <v>本間・麻引・特・ラワン合板・木造束立床組共</v>
          </cell>
          <cell r="D1814" t="str">
            <v>枚</v>
          </cell>
          <cell r="E1814">
            <v>23700</v>
          </cell>
          <cell r="F1814" t="str">
            <v>P-97</v>
          </cell>
          <cell r="G1814">
            <v>263209</v>
          </cell>
        </row>
        <row r="1815">
          <cell r="A1815">
            <v>263211</v>
          </cell>
          <cell r="B1815" t="str">
            <v>タタミ敷</v>
          </cell>
          <cell r="C1815" t="str">
            <v>本間・麻引・上・下地別途</v>
          </cell>
          <cell r="D1815" t="str">
            <v>枚</v>
          </cell>
          <cell r="E1815">
            <v>10700</v>
          </cell>
          <cell r="F1815" t="str">
            <v>P-97</v>
          </cell>
          <cell r="G1815">
            <v>263211</v>
          </cell>
        </row>
        <row r="1816">
          <cell r="A1816">
            <v>263213</v>
          </cell>
          <cell r="B1816" t="str">
            <v>タタミ敷</v>
          </cell>
          <cell r="C1816" t="str">
            <v>本間・麻引・上・杉板共</v>
          </cell>
          <cell r="D1816" t="str">
            <v>枚</v>
          </cell>
          <cell r="E1816">
            <v>13200</v>
          </cell>
          <cell r="F1816" t="str">
            <v>P-97</v>
          </cell>
          <cell r="G1816">
            <v>263213</v>
          </cell>
        </row>
        <row r="1817">
          <cell r="A1817">
            <v>263215</v>
          </cell>
          <cell r="B1817" t="str">
            <v>タタミ敷</v>
          </cell>
          <cell r="C1817" t="str">
            <v>本間・麻引・上・ラワン合板共</v>
          </cell>
          <cell r="D1817" t="str">
            <v>枚</v>
          </cell>
          <cell r="E1817">
            <v>14700</v>
          </cell>
          <cell r="F1817" t="str">
            <v>P-97</v>
          </cell>
          <cell r="G1817">
            <v>263215</v>
          </cell>
        </row>
        <row r="1818">
          <cell r="A1818">
            <v>263217</v>
          </cell>
          <cell r="B1818" t="str">
            <v>タタミ敷</v>
          </cell>
          <cell r="C1818" t="str">
            <v>本間・麻引・上・ラワン合板・木造ころばし床組共</v>
          </cell>
          <cell r="D1818" t="str">
            <v>枚</v>
          </cell>
          <cell r="E1818">
            <v>20800</v>
          </cell>
          <cell r="F1818" t="str">
            <v>P-97</v>
          </cell>
          <cell r="G1818">
            <v>263217</v>
          </cell>
        </row>
        <row r="1819">
          <cell r="A1819">
            <v>263219</v>
          </cell>
          <cell r="B1819" t="str">
            <v>タタミ敷</v>
          </cell>
          <cell r="C1819" t="str">
            <v>本間・麻引・上・ラワン合板・木造束立床組共</v>
          </cell>
          <cell r="D1819" t="str">
            <v>枚</v>
          </cell>
          <cell r="E1819">
            <v>23200</v>
          </cell>
          <cell r="F1819" t="str">
            <v>P-97</v>
          </cell>
          <cell r="G1819">
            <v>263219</v>
          </cell>
        </row>
        <row r="1820">
          <cell r="A1820">
            <v>263221</v>
          </cell>
          <cell r="B1820" t="str">
            <v>タタミ敷</v>
          </cell>
          <cell r="C1820" t="str">
            <v>本間・麻引・並・下地別途</v>
          </cell>
          <cell r="D1820" t="str">
            <v>枚</v>
          </cell>
          <cell r="E1820">
            <v>10300</v>
          </cell>
          <cell r="F1820" t="str">
            <v>P-97</v>
          </cell>
          <cell r="G1820">
            <v>263221</v>
          </cell>
        </row>
        <row r="1821">
          <cell r="A1821">
            <v>263223</v>
          </cell>
          <cell r="B1821" t="str">
            <v>タタミ敷</v>
          </cell>
          <cell r="C1821" t="str">
            <v>本間・麻引・並・杉板共</v>
          </cell>
          <cell r="D1821" t="str">
            <v>枚</v>
          </cell>
          <cell r="E1821">
            <v>12800</v>
          </cell>
          <cell r="F1821" t="str">
            <v>P-97</v>
          </cell>
          <cell r="G1821">
            <v>263223</v>
          </cell>
        </row>
        <row r="1822">
          <cell r="A1822">
            <v>263225</v>
          </cell>
          <cell r="B1822" t="str">
            <v>タタミ敷</v>
          </cell>
          <cell r="C1822" t="str">
            <v>本間・麻引・並・ラワン合板共</v>
          </cell>
          <cell r="D1822" t="str">
            <v>枚</v>
          </cell>
          <cell r="E1822">
            <v>14300</v>
          </cell>
          <cell r="F1822" t="str">
            <v>P-97</v>
          </cell>
          <cell r="G1822">
            <v>263225</v>
          </cell>
        </row>
        <row r="1823">
          <cell r="A1823">
            <v>263227</v>
          </cell>
          <cell r="B1823" t="str">
            <v>タタミ敷</v>
          </cell>
          <cell r="C1823" t="str">
            <v>本間・麻引・並・ラワン合板・木造ころばし床組共</v>
          </cell>
          <cell r="D1823" t="str">
            <v>枚</v>
          </cell>
          <cell r="E1823">
            <v>20400</v>
          </cell>
          <cell r="F1823" t="str">
            <v>P-97</v>
          </cell>
          <cell r="G1823">
            <v>263227</v>
          </cell>
        </row>
        <row r="1824">
          <cell r="A1824">
            <v>263229</v>
          </cell>
          <cell r="B1824" t="str">
            <v>タタミ敷</v>
          </cell>
          <cell r="C1824" t="str">
            <v>本間・麻引・並・ラワン合板・木造束立床組共</v>
          </cell>
          <cell r="D1824" t="str">
            <v>枚</v>
          </cell>
          <cell r="E1824">
            <v>22800</v>
          </cell>
          <cell r="F1824" t="str">
            <v>P-97</v>
          </cell>
          <cell r="G1824">
            <v>263229</v>
          </cell>
        </row>
        <row r="1825">
          <cell r="A1825">
            <v>263231</v>
          </cell>
          <cell r="B1825" t="str">
            <v>タタミ敷</v>
          </cell>
          <cell r="C1825" t="str">
            <v>本間・綿引・特・下地別途</v>
          </cell>
          <cell r="D1825" t="str">
            <v>枚</v>
          </cell>
          <cell r="E1825">
            <v>10900</v>
          </cell>
          <cell r="F1825" t="str">
            <v>P-97</v>
          </cell>
          <cell r="G1825">
            <v>263231</v>
          </cell>
        </row>
        <row r="1826">
          <cell r="A1826">
            <v>263233</v>
          </cell>
          <cell r="B1826" t="str">
            <v>タタミ敷</v>
          </cell>
          <cell r="C1826" t="str">
            <v>本間・綿引・特・杉板共</v>
          </cell>
          <cell r="D1826" t="str">
            <v>枚</v>
          </cell>
          <cell r="E1826">
            <v>13400</v>
          </cell>
          <cell r="F1826" t="str">
            <v>P-97</v>
          </cell>
          <cell r="G1826">
            <v>263233</v>
          </cell>
        </row>
        <row r="1827">
          <cell r="A1827">
            <v>263235</v>
          </cell>
          <cell r="B1827" t="str">
            <v>タタミ敷</v>
          </cell>
          <cell r="C1827" t="str">
            <v>本間・綿引・特・ラワン合板共</v>
          </cell>
          <cell r="D1827" t="str">
            <v>枚</v>
          </cell>
          <cell r="E1827">
            <v>14900</v>
          </cell>
          <cell r="F1827" t="str">
            <v>P-97</v>
          </cell>
          <cell r="G1827">
            <v>263235</v>
          </cell>
        </row>
        <row r="1828">
          <cell r="A1828">
            <v>263237</v>
          </cell>
          <cell r="B1828" t="str">
            <v>タタミ敷</v>
          </cell>
          <cell r="C1828" t="str">
            <v>本間・綿引・特・ラワン合板・木造ころばし床組共</v>
          </cell>
          <cell r="D1828" t="str">
            <v>枚</v>
          </cell>
          <cell r="E1828">
            <v>21000</v>
          </cell>
          <cell r="F1828" t="str">
            <v>P-97</v>
          </cell>
          <cell r="G1828">
            <v>263237</v>
          </cell>
        </row>
        <row r="1829">
          <cell r="A1829">
            <v>263239</v>
          </cell>
          <cell r="B1829" t="str">
            <v>タタミ敷</v>
          </cell>
          <cell r="C1829" t="str">
            <v>本間・綿引・特・ラワン合板・木造束立床組共</v>
          </cell>
          <cell r="D1829" t="str">
            <v>枚</v>
          </cell>
          <cell r="E1829">
            <v>23400</v>
          </cell>
          <cell r="F1829" t="str">
            <v>P-97</v>
          </cell>
          <cell r="G1829">
            <v>263239</v>
          </cell>
        </row>
        <row r="1830">
          <cell r="A1830">
            <v>263241</v>
          </cell>
          <cell r="B1830" t="str">
            <v>タタミ敷</v>
          </cell>
          <cell r="C1830" t="str">
            <v>本間・綿引・上・下地別途</v>
          </cell>
          <cell r="D1830" t="str">
            <v>枚</v>
          </cell>
          <cell r="E1830">
            <v>10400</v>
          </cell>
          <cell r="F1830" t="str">
            <v>P-97</v>
          </cell>
          <cell r="G1830">
            <v>263241</v>
          </cell>
        </row>
        <row r="1831">
          <cell r="A1831">
            <v>263243</v>
          </cell>
          <cell r="B1831" t="str">
            <v>タタミ敷</v>
          </cell>
          <cell r="C1831" t="str">
            <v>本間・綿引・上・杉板共</v>
          </cell>
          <cell r="D1831" t="str">
            <v>枚</v>
          </cell>
          <cell r="E1831">
            <v>12900</v>
          </cell>
          <cell r="F1831" t="str">
            <v>P-97</v>
          </cell>
          <cell r="G1831">
            <v>263243</v>
          </cell>
        </row>
        <row r="1832">
          <cell r="A1832">
            <v>263245</v>
          </cell>
          <cell r="B1832" t="str">
            <v>タタミ敷</v>
          </cell>
          <cell r="C1832" t="str">
            <v>本間・綿引・上・ラワン合板共</v>
          </cell>
          <cell r="D1832" t="str">
            <v>枚</v>
          </cell>
          <cell r="E1832">
            <v>14400</v>
          </cell>
          <cell r="F1832" t="str">
            <v>P-98</v>
          </cell>
          <cell r="G1832">
            <v>263245</v>
          </cell>
        </row>
        <row r="1833">
          <cell r="A1833">
            <v>263247</v>
          </cell>
          <cell r="B1833" t="str">
            <v>タタミ敷</v>
          </cell>
          <cell r="C1833" t="str">
            <v>本間・綿引・上・ラワン合板・木造ころばし床組共</v>
          </cell>
          <cell r="D1833" t="str">
            <v>枚</v>
          </cell>
          <cell r="E1833">
            <v>20500</v>
          </cell>
          <cell r="F1833" t="str">
            <v>P-98</v>
          </cell>
          <cell r="G1833">
            <v>263247</v>
          </cell>
        </row>
        <row r="1834">
          <cell r="A1834">
            <v>263249</v>
          </cell>
          <cell r="B1834" t="str">
            <v>タタミ敷</v>
          </cell>
          <cell r="C1834" t="str">
            <v>本間・綿引・上・ラワン合板・木造束立床組共</v>
          </cell>
          <cell r="D1834" t="str">
            <v>枚</v>
          </cell>
          <cell r="E1834">
            <v>22900</v>
          </cell>
          <cell r="F1834" t="str">
            <v>P-98</v>
          </cell>
          <cell r="G1834">
            <v>263249</v>
          </cell>
        </row>
        <row r="1835">
          <cell r="A1835">
            <v>263251</v>
          </cell>
          <cell r="B1835" t="str">
            <v>タタミ敷</v>
          </cell>
          <cell r="C1835" t="str">
            <v>本間・綿引・並・下地別途</v>
          </cell>
          <cell r="D1835" t="str">
            <v>枚</v>
          </cell>
          <cell r="E1835">
            <v>10000</v>
          </cell>
          <cell r="F1835" t="str">
            <v>P-98</v>
          </cell>
          <cell r="G1835">
            <v>263251</v>
          </cell>
        </row>
        <row r="1836">
          <cell r="A1836">
            <v>263253</v>
          </cell>
          <cell r="B1836" t="str">
            <v>タタミ敷</v>
          </cell>
          <cell r="C1836" t="str">
            <v>本間・綿引・並・杉板共</v>
          </cell>
          <cell r="D1836" t="str">
            <v>枚</v>
          </cell>
          <cell r="E1836">
            <v>12500</v>
          </cell>
          <cell r="F1836" t="str">
            <v>P-98</v>
          </cell>
          <cell r="G1836">
            <v>263253</v>
          </cell>
        </row>
        <row r="1837">
          <cell r="A1837">
            <v>263255</v>
          </cell>
          <cell r="B1837" t="str">
            <v>タタミ敷</v>
          </cell>
          <cell r="C1837" t="str">
            <v>本間・綿引・並・ラワン合板共</v>
          </cell>
          <cell r="D1837" t="str">
            <v>枚</v>
          </cell>
          <cell r="E1837">
            <v>14000</v>
          </cell>
          <cell r="F1837" t="str">
            <v>P-98</v>
          </cell>
          <cell r="G1837">
            <v>263255</v>
          </cell>
        </row>
        <row r="1838">
          <cell r="A1838">
            <v>263257</v>
          </cell>
          <cell r="B1838" t="str">
            <v>タタミ敷</v>
          </cell>
          <cell r="C1838" t="str">
            <v>本間・綿引・並・ラワン合板・木造ころばし床組共</v>
          </cell>
          <cell r="D1838" t="str">
            <v>枚</v>
          </cell>
          <cell r="E1838">
            <v>20100</v>
          </cell>
          <cell r="F1838" t="str">
            <v>P-98</v>
          </cell>
          <cell r="G1838">
            <v>263257</v>
          </cell>
        </row>
        <row r="1839">
          <cell r="A1839">
            <v>263259</v>
          </cell>
          <cell r="B1839" t="str">
            <v>タタミ敷</v>
          </cell>
          <cell r="C1839" t="str">
            <v>本間・綿引・並・ラワン合板・木造束立床組共</v>
          </cell>
          <cell r="D1839" t="str">
            <v>枚</v>
          </cell>
          <cell r="E1839">
            <v>22500</v>
          </cell>
          <cell r="F1839" t="str">
            <v>P-98</v>
          </cell>
          <cell r="G1839">
            <v>263259</v>
          </cell>
        </row>
        <row r="1840">
          <cell r="A1840">
            <v>263261</v>
          </cell>
          <cell r="B1840" t="str">
            <v>タタミ敷</v>
          </cell>
          <cell r="C1840" t="str">
            <v>化学畳・厚55mm・下地別途</v>
          </cell>
          <cell r="D1840" t="str">
            <v>枚</v>
          </cell>
          <cell r="E1840">
            <v>9060</v>
          </cell>
          <cell r="F1840" t="str">
            <v>P-98</v>
          </cell>
          <cell r="G1840">
            <v>263261</v>
          </cell>
        </row>
        <row r="1841">
          <cell r="A1841">
            <v>263263</v>
          </cell>
          <cell r="B1841" t="str">
            <v>タタミ敷</v>
          </cell>
          <cell r="C1841" t="str">
            <v>化学畳・厚55mm・杉板共</v>
          </cell>
          <cell r="D1841" t="str">
            <v>枚</v>
          </cell>
          <cell r="E1841">
            <v>11600</v>
          </cell>
          <cell r="F1841" t="str">
            <v>P-98</v>
          </cell>
          <cell r="G1841">
            <v>263263</v>
          </cell>
        </row>
        <row r="1842">
          <cell r="A1842">
            <v>263265</v>
          </cell>
          <cell r="B1842" t="str">
            <v>タタミ敷</v>
          </cell>
          <cell r="C1842" t="str">
            <v>化学畳・厚55mm・ラワン合板共</v>
          </cell>
          <cell r="D1842" t="str">
            <v>枚</v>
          </cell>
          <cell r="E1842">
            <v>13100</v>
          </cell>
          <cell r="F1842" t="str">
            <v>P-98</v>
          </cell>
          <cell r="G1842">
            <v>263265</v>
          </cell>
        </row>
        <row r="1843">
          <cell r="A1843">
            <v>263267</v>
          </cell>
          <cell r="B1843" t="str">
            <v>タタミ敷</v>
          </cell>
          <cell r="C1843" t="str">
            <v>化学畳・厚55mm・ラワン合板・木造ころばし床組共</v>
          </cell>
          <cell r="D1843" t="str">
            <v>枚</v>
          </cell>
          <cell r="E1843">
            <v>19200</v>
          </cell>
          <cell r="F1843" t="str">
            <v>P-98</v>
          </cell>
          <cell r="G1843">
            <v>263267</v>
          </cell>
        </row>
        <row r="1844">
          <cell r="A1844">
            <v>263269</v>
          </cell>
          <cell r="B1844" t="str">
            <v>タタミ敷</v>
          </cell>
          <cell r="C1844" t="str">
            <v>化学畳・厚55mm・ラワン合板・木造束立床組共</v>
          </cell>
          <cell r="D1844" t="str">
            <v>枚</v>
          </cell>
          <cell r="E1844">
            <v>21600</v>
          </cell>
          <cell r="F1844" t="str">
            <v>P-98</v>
          </cell>
          <cell r="G1844">
            <v>263269</v>
          </cell>
        </row>
        <row r="1845">
          <cell r="A1845">
            <v>263271</v>
          </cell>
          <cell r="B1845" t="str">
            <v>タタミ敷</v>
          </cell>
          <cell r="C1845" t="str">
            <v>沖縄備後表･1級・下地別途</v>
          </cell>
          <cell r="D1845" t="str">
            <v>枚</v>
          </cell>
          <cell r="E1845">
            <v>11600</v>
          </cell>
          <cell r="F1845" t="str">
            <v>P-98</v>
          </cell>
          <cell r="G1845">
            <v>263271</v>
          </cell>
        </row>
        <row r="1846">
          <cell r="A1846">
            <v>263273</v>
          </cell>
          <cell r="B1846" t="str">
            <v>タタミ敷</v>
          </cell>
          <cell r="C1846" t="str">
            <v>沖縄備後表･1級・杉板共</v>
          </cell>
          <cell r="D1846" t="str">
            <v>枚</v>
          </cell>
          <cell r="E1846">
            <v>14100</v>
          </cell>
          <cell r="F1846" t="str">
            <v>P-98</v>
          </cell>
          <cell r="G1846">
            <v>263273</v>
          </cell>
        </row>
        <row r="1847">
          <cell r="A1847">
            <v>263275</v>
          </cell>
          <cell r="B1847" t="str">
            <v>タタミ敷</v>
          </cell>
          <cell r="C1847" t="str">
            <v>沖縄備後表･1級・ラワン合板共</v>
          </cell>
          <cell r="D1847" t="str">
            <v>枚</v>
          </cell>
          <cell r="E1847">
            <v>15600</v>
          </cell>
          <cell r="F1847" t="str">
            <v>P-98</v>
          </cell>
          <cell r="G1847">
            <v>263275</v>
          </cell>
        </row>
        <row r="1848">
          <cell r="A1848">
            <v>263277</v>
          </cell>
          <cell r="B1848" t="str">
            <v>タタミ敷</v>
          </cell>
          <cell r="C1848" t="str">
            <v>沖縄備後表･1級・ラワン合板ころばし床組共</v>
          </cell>
          <cell r="D1848" t="str">
            <v>枚</v>
          </cell>
          <cell r="E1848">
            <v>21700</v>
          </cell>
          <cell r="F1848" t="str">
            <v>P-98</v>
          </cell>
          <cell r="G1848">
            <v>263277</v>
          </cell>
        </row>
        <row r="1849">
          <cell r="A1849">
            <v>263279</v>
          </cell>
          <cell r="B1849" t="str">
            <v>タタミ敷</v>
          </cell>
          <cell r="C1849" t="str">
            <v>沖縄備後表･1級・ラワン合板束立床組共</v>
          </cell>
          <cell r="D1849" t="str">
            <v>枚</v>
          </cell>
          <cell r="E1849">
            <v>24100</v>
          </cell>
          <cell r="F1849" t="str">
            <v>P-98</v>
          </cell>
          <cell r="G1849">
            <v>263279</v>
          </cell>
        </row>
        <row r="1850">
          <cell r="A1850">
            <v>263281</v>
          </cell>
          <cell r="B1850" t="str">
            <v>タタミ敷</v>
          </cell>
          <cell r="C1850" t="str">
            <v>沖縄備後表･2級・下地別途</v>
          </cell>
          <cell r="D1850" t="str">
            <v>枚</v>
          </cell>
          <cell r="E1850">
            <v>9910</v>
          </cell>
          <cell r="F1850" t="str">
            <v>P-98</v>
          </cell>
          <cell r="G1850">
            <v>263281</v>
          </cell>
        </row>
        <row r="1851">
          <cell r="A1851">
            <v>263283</v>
          </cell>
          <cell r="B1851" t="str">
            <v>タタミ敷</v>
          </cell>
          <cell r="C1851" t="str">
            <v>沖縄備後表･2級・杉板共</v>
          </cell>
          <cell r="D1851" t="str">
            <v>枚</v>
          </cell>
          <cell r="E1851">
            <v>12400</v>
          </cell>
          <cell r="F1851" t="str">
            <v>P-98</v>
          </cell>
          <cell r="G1851">
            <v>263283</v>
          </cell>
        </row>
        <row r="1852">
          <cell r="A1852">
            <v>263285</v>
          </cell>
          <cell r="B1852" t="str">
            <v>タタミ敷</v>
          </cell>
          <cell r="C1852" t="str">
            <v>沖縄備後表･2級・ラワン合板共</v>
          </cell>
          <cell r="D1852" t="str">
            <v>枚</v>
          </cell>
          <cell r="E1852">
            <v>13900</v>
          </cell>
          <cell r="F1852" t="str">
            <v>P-98</v>
          </cell>
          <cell r="G1852">
            <v>263285</v>
          </cell>
        </row>
        <row r="1853">
          <cell r="A1853">
            <v>263287</v>
          </cell>
          <cell r="B1853" t="str">
            <v>タタミ敷</v>
          </cell>
          <cell r="C1853" t="str">
            <v>沖縄備後表･2級・ラワン合板ころばし床組共</v>
          </cell>
          <cell r="D1853" t="str">
            <v>枚</v>
          </cell>
          <cell r="E1853">
            <v>20000</v>
          </cell>
          <cell r="F1853" t="str">
            <v>P-98</v>
          </cell>
          <cell r="G1853">
            <v>263287</v>
          </cell>
        </row>
        <row r="1854">
          <cell r="A1854">
            <v>263289</v>
          </cell>
          <cell r="B1854" t="str">
            <v>タタミ敷</v>
          </cell>
          <cell r="C1854" t="str">
            <v>沖縄備後表･2級・ラワン合板束立床組共</v>
          </cell>
          <cell r="D1854" t="str">
            <v>枚</v>
          </cell>
          <cell r="E1854">
            <v>22400</v>
          </cell>
          <cell r="F1854" t="str">
            <v>P-98</v>
          </cell>
          <cell r="G1854">
            <v>263289</v>
          </cell>
        </row>
        <row r="1855">
          <cell r="A1855">
            <v>263291</v>
          </cell>
          <cell r="B1855" t="str">
            <v>床・ネダフォーム敷</v>
          </cell>
          <cell r="C1855" t="str">
            <v>厚33～50mm・和室用</v>
          </cell>
          <cell r="D1855" t="str">
            <v>㎡</v>
          </cell>
          <cell r="E1855">
            <v>2800</v>
          </cell>
          <cell r="F1855" t="str">
            <v>P-98</v>
          </cell>
          <cell r="G1855">
            <v>263291</v>
          </cell>
        </row>
        <row r="1856">
          <cell r="A1856">
            <v>263295</v>
          </cell>
          <cell r="B1856" t="str">
            <v>床・ネダフォーム敷</v>
          </cell>
          <cell r="C1856" t="str">
            <v>厚33～50mm・洋室用</v>
          </cell>
          <cell r="D1856" t="str">
            <v>㎡</v>
          </cell>
          <cell r="E1856">
            <v>3760</v>
          </cell>
          <cell r="F1856" t="str">
            <v>P-98</v>
          </cell>
          <cell r="G1856">
            <v>263295</v>
          </cell>
        </row>
        <row r="1857">
          <cell r="A1857">
            <v>263301</v>
          </cell>
          <cell r="B1857" t="str">
            <v>床・カーペット敷</v>
          </cell>
          <cell r="C1857" t="str">
            <v>タフテッド・フェルト敷・グリッパー工法</v>
          </cell>
          <cell r="D1857" t="str">
            <v>㎡</v>
          </cell>
          <cell r="E1857">
            <v>7130</v>
          </cell>
          <cell r="F1857" t="str">
            <v>P-98</v>
          </cell>
          <cell r="G1857">
            <v>263301</v>
          </cell>
        </row>
        <row r="1858">
          <cell r="A1858">
            <v>263303</v>
          </cell>
          <cell r="B1858" t="str">
            <v>床・カーペット敷</v>
          </cell>
          <cell r="C1858" t="str">
            <v>タフテッド・フェルト敷・ラワン合板共</v>
          </cell>
          <cell r="D1858" t="str">
            <v>㎡</v>
          </cell>
          <cell r="E1858">
            <v>9600</v>
          </cell>
          <cell r="F1858" t="str">
            <v>P-98</v>
          </cell>
          <cell r="G1858">
            <v>263303</v>
          </cell>
        </row>
        <row r="1859">
          <cell r="A1859">
            <v>263305</v>
          </cell>
          <cell r="B1859" t="str">
            <v>床・カーペット敷</v>
          </cell>
          <cell r="C1859" t="str">
            <v>タフテッド・フェルト敷・ラワン合板ころばし床組共</v>
          </cell>
          <cell r="D1859" t="str">
            <v>㎡</v>
          </cell>
          <cell r="E1859">
            <v>13200</v>
          </cell>
          <cell r="F1859" t="str">
            <v>P-98</v>
          </cell>
          <cell r="G1859">
            <v>263305</v>
          </cell>
        </row>
        <row r="1860">
          <cell r="A1860">
            <v>263307</v>
          </cell>
          <cell r="B1860" t="str">
            <v>床・カーペット敷</v>
          </cell>
          <cell r="C1860" t="str">
            <v>タフテッド・フェルト敷・ラワン合板束立床組共</v>
          </cell>
          <cell r="D1860" t="str">
            <v>㎡</v>
          </cell>
          <cell r="E1860">
            <v>14700</v>
          </cell>
          <cell r="F1860" t="str">
            <v>P-98</v>
          </cell>
          <cell r="G1860">
            <v>263307</v>
          </cell>
        </row>
        <row r="1861">
          <cell r="A1861">
            <v>263309</v>
          </cell>
          <cell r="B1861" t="str">
            <v>床・カーペット敷</v>
          </cell>
          <cell r="C1861" t="str">
            <v>タフテッド・フェルト敷・モルタル塗共</v>
          </cell>
          <cell r="D1861" t="str">
            <v>㎡</v>
          </cell>
          <cell r="E1861">
            <v>9190</v>
          </cell>
          <cell r="F1861" t="str">
            <v>P-98</v>
          </cell>
          <cell r="G1861">
            <v>263309</v>
          </cell>
        </row>
        <row r="1862">
          <cell r="A1862">
            <v>263311</v>
          </cell>
          <cell r="B1862" t="str">
            <v>床・カーペット敷</v>
          </cell>
          <cell r="C1862" t="str">
            <v>ウィルトン・フェルト敷・グリッパー工法</v>
          </cell>
          <cell r="D1862" t="str">
            <v>㎡</v>
          </cell>
          <cell r="E1862">
            <v>8770</v>
          </cell>
          <cell r="F1862" t="str">
            <v>P-98</v>
          </cell>
          <cell r="G1862">
            <v>263311</v>
          </cell>
        </row>
        <row r="1863">
          <cell r="A1863">
            <v>263313</v>
          </cell>
          <cell r="B1863" t="str">
            <v>床・カーペット敷</v>
          </cell>
          <cell r="C1863" t="str">
            <v>ウィルトン・フェルト敷・ラワン合板共</v>
          </cell>
          <cell r="D1863" t="str">
            <v>㎡</v>
          </cell>
          <cell r="E1863">
            <v>11200</v>
          </cell>
          <cell r="F1863" t="str">
            <v>P-98</v>
          </cell>
          <cell r="G1863">
            <v>263313</v>
          </cell>
        </row>
        <row r="1864">
          <cell r="A1864">
            <v>263315</v>
          </cell>
          <cell r="B1864" t="str">
            <v>床・カーペット敷</v>
          </cell>
          <cell r="C1864" t="str">
            <v>ウィルトン・フェルト敷・ラワン合板ころばし床組共</v>
          </cell>
          <cell r="D1864" t="str">
            <v>㎡</v>
          </cell>
          <cell r="E1864">
            <v>14900</v>
          </cell>
          <cell r="F1864" t="str">
            <v>P-98</v>
          </cell>
          <cell r="G1864">
            <v>263315</v>
          </cell>
        </row>
        <row r="1865">
          <cell r="A1865">
            <v>263317</v>
          </cell>
          <cell r="B1865" t="str">
            <v>床・カーペット敷</v>
          </cell>
          <cell r="C1865" t="str">
            <v>ウィルトン・フェルト敷・ラワン合板束立床組共</v>
          </cell>
          <cell r="D1865" t="str">
            <v>㎡</v>
          </cell>
          <cell r="E1865">
            <v>16300</v>
          </cell>
          <cell r="F1865" t="str">
            <v>P-98</v>
          </cell>
          <cell r="G1865">
            <v>263317</v>
          </cell>
        </row>
        <row r="1866">
          <cell r="A1866">
            <v>263319</v>
          </cell>
          <cell r="B1866" t="str">
            <v>床・カーペット敷</v>
          </cell>
          <cell r="C1866" t="str">
            <v>ウィルトン・フェルト敷・モルタル塗共</v>
          </cell>
          <cell r="D1866" t="str">
            <v>㎡</v>
          </cell>
          <cell r="E1866">
            <v>10800</v>
          </cell>
          <cell r="F1866" t="str">
            <v>P-98</v>
          </cell>
          <cell r="G1866">
            <v>263319</v>
          </cell>
        </row>
        <row r="1867">
          <cell r="A1867">
            <v>263321</v>
          </cell>
          <cell r="B1867" t="str">
            <v>床・カーペット敷</v>
          </cell>
          <cell r="C1867" t="str">
            <v>タフテッド・接着工法</v>
          </cell>
          <cell r="D1867" t="str">
            <v>㎡</v>
          </cell>
          <cell r="E1867">
            <v>5990</v>
          </cell>
          <cell r="F1867" t="str">
            <v>P-98</v>
          </cell>
          <cell r="G1867">
            <v>263321</v>
          </cell>
        </row>
        <row r="1868">
          <cell r="A1868">
            <v>263323</v>
          </cell>
          <cell r="B1868" t="str">
            <v>床・カーペット敷</v>
          </cell>
          <cell r="C1868" t="str">
            <v>タフテッド・ラワン合板共</v>
          </cell>
          <cell r="D1868" t="str">
            <v>㎡</v>
          </cell>
          <cell r="E1868">
            <v>8460</v>
          </cell>
          <cell r="F1868" t="str">
            <v>P-98</v>
          </cell>
          <cell r="G1868">
            <v>263323</v>
          </cell>
        </row>
        <row r="1869">
          <cell r="A1869">
            <v>263325</v>
          </cell>
          <cell r="B1869" t="str">
            <v>床・カーペット敷</v>
          </cell>
          <cell r="C1869" t="str">
            <v>タフテッド・ラワン合板・木造ころばし床組共</v>
          </cell>
          <cell r="D1869" t="str">
            <v>㎡</v>
          </cell>
          <cell r="E1869">
            <v>12100</v>
          </cell>
          <cell r="F1869" t="str">
            <v>P-98</v>
          </cell>
          <cell r="G1869">
            <v>263325</v>
          </cell>
        </row>
        <row r="1870">
          <cell r="A1870">
            <v>263327</v>
          </cell>
          <cell r="B1870" t="str">
            <v>床・カーペット敷</v>
          </cell>
          <cell r="C1870" t="str">
            <v>タフテッド・ラワン合板・木造束立床組共</v>
          </cell>
          <cell r="D1870" t="str">
            <v>㎡</v>
          </cell>
          <cell r="E1870">
            <v>13600</v>
          </cell>
          <cell r="F1870" t="str">
            <v>P-98</v>
          </cell>
          <cell r="G1870">
            <v>263327</v>
          </cell>
        </row>
        <row r="1871">
          <cell r="A1871">
            <v>263329</v>
          </cell>
          <cell r="B1871" t="str">
            <v>床・カーペット敷</v>
          </cell>
          <cell r="C1871" t="str">
            <v>タフテッド・モルタル塗共</v>
          </cell>
          <cell r="D1871" t="str">
            <v>㎡</v>
          </cell>
          <cell r="E1871">
            <v>8050</v>
          </cell>
          <cell r="F1871" t="str">
            <v>P-98</v>
          </cell>
          <cell r="G1871">
            <v>263329</v>
          </cell>
        </row>
        <row r="1872">
          <cell r="A1872">
            <v>263331</v>
          </cell>
          <cell r="B1872" t="str">
            <v>床・カーペット敷</v>
          </cell>
          <cell r="C1872" t="str">
            <v>ウィルトン・接着工法</v>
          </cell>
          <cell r="D1872" t="str">
            <v>㎡</v>
          </cell>
          <cell r="E1872">
            <v>7640</v>
          </cell>
          <cell r="F1872" t="str">
            <v>P-98</v>
          </cell>
          <cell r="G1872">
            <v>263331</v>
          </cell>
        </row>
        <row r="1873">
          <cell r="A1873">
            <v>263333</v>
          </cell>
          <cell r="B1873" t="str">
            <v>床・カーペット敷</v>
          </cell>
          <cell r="C1873" t="str">
            <v>ウィルトン・ラワン合板共</v>
          </cell>
          <cell r="D1873" t="str">
            <v>㎡</v>
          </cell>
          <cell r="E1873">
            <v>10100</v>
          </cell>
          <cell r="F1873" t="str">
            <v>P-98</v>
          </cell>
          <cell r="G1873">
            <v>263333</v>
          </cell>
        </row>
        <row r="1874">
          <cell r="A1874">
            <v>263335</v>
          </cell>
          <cell r="B1874" t="str">
            <v>床・カーペット敷</v>
          </cell>
          <cell r="C1874" t="str">
            <v>ウィルトン・ラワン合板・木造ころばし床組共</v>
          </cell>
          <cell r="D1874" t="str">
            <v>㎡</v>
          </cell>
          <cell r="E1874">
            <v>13800</v>
          </cell>
          <cell r="F1874" t="str">
            <v>P-98</v>
          </cell>
          <cell r="G1874">
            <v>263335</v>
          </cell>
        </row>
        <row r="1875">
          <cell r="A1875">
            <v>263337</v>
          </cell>
          <cell r="B1875" t="str">
            <v>床・カーペット敷</v>
          </cell>
          <cell r="C1875" t="str">
            <v>ウィルトン・ラワン合板・木造束立床組共</v>
          </cell>
          <cell r="D1875" t="str">
            <v>㎡</v>
          </cell>
          <cell r="E1875">
            <v>15200</v>
          </cell>
          <cell r="F1875" t="str">
            <v>P-98</v>
          </cell>
          <cell r="G1875">
            <v>263337</v>
          </cell>
        </row>
        <row r="1876">
          <cell r="A1876">
            <v>263339</v>
          </cell>
          <cell r="B1876" t="str">
            <v>床・カーペット敷</v>
          </cell>
          <cell r="C1876" t="str">
            <v>ウィルトン・モルタル塗共</v>
          </cell>
          <cell r="D1876" t="str">
            <v>㎡</v>
          </cell>
          <cell r="E1876">
            <v>9700</v>
          </cell>
          <cell r="F1876" t="str">
            <v>P-98</v>
          </cell>
          <cell r="G1876">
            <v>263339</v>
          </cell>
        </row>
        <row r="1877">
          <cell r="A1877">
            <v>263341</v>
          </cell>
          <cell r="B1877" t="str">
            <v>床・カーペット敷</v>
          </cell>
          <cell r="C1877" t="str">
            <v>ニードルパンチ・接着工法</v>
          </cell>
          <cell r="D1877" t="str">
            <v>㎡</v>
          </cell>
          <cell r="E1877">
            <v>2450</v>
          </cell>
          <cell r="F1877" t="str">
            <v>P-98</v>
          </cell>
          <cell r="G1877">
            <v>263341</v>
          </cell>
        </row>
        <row r="1878">
          <cell r="A1878">
            <v>263343</v>
          </cell>
          <cell r="B1878" t="str">
            <v>床・カーペット敷</v>
          </cell>
          <cell r="C1878" t="str">
            <v>ニードルパンチ・ラワン合板共</v>
          </cell>
          <cell r="D1878" t="str">
            <v>㎡</v>
          </cell>
          <cell r="E1878">
            <v>4920</v>
          </cell>
          <cell r="F1878" t="str">
            <v>P-98</v>
          </cell>
          <cell r="G1878">
            <v>263343</v>
          </cell>
        </row>
        <row r="1879">
          <cell r="A1879">
            <v>263345</v>
          </cell>
          <cell r="B1879" t="str">
            <v>床・カーペット敷</v>
          </cell>
          <cell r="C1879" t="str">
            <v>ニードルパンチ・ラワン合板・木造ころばし床組共</v>
          </cell>
          <cell r="D1879" t="str">
            <v>㎡</v>
          </cell>
          <cell r="E1879">
            <v>8610</v>
          </cell>
          <cell r="F1879" t="str">
            <v>P-98</v>
          </cell>
          <cell r="G1879">
            <v>263345</v>
          </cell>
        </row>
        <row r="1880">
          <cell r="A1880">
            <v>263347</v>
          </cell>
          <cell r="B1880" t="str">
            <v>床・カーペット敷</v>
          </cell>
          <cell r="C1880" t="str">
            <v>ニードルパンチ・ラワン合板・木造束立床組共</v>
          </cell>
          <cell r="D1880" t="str">
            <v>㎡</v>
          </cell>
          <cell r="E1880">
            <v>10000</v>
          </cell>
          <cell r="F1880" t="str">
            <v>P-99</v>
          </cell>
          <cell r="G1880">
            <v>263347</v>
          </cell>
        </row>
        <row r="1881">
          <cell r="A1881">
            <v>263349</v>
          </cell>
          <cell r="B1881" t="str">
            <v>床・カーペット敷</v>
          </cell>
          <cell r="C1881" t="str">
            <v>ニードルパンチ・モルタル塗共</v>
          </cell>
          <cell r="D1881" t="str">
            <v>㎡</v>
          </cell>
          <cell r="E1881">
            <v>4510</v>
          </cell>
          <cell r="F1881" t="str">
            <v>P-99</v>
          </cell>
          <cell r="G1881">
            <v>263349</v>
          </cell>
        </row>
        <row r="1882">
          <cell r="A1882">
            <v>263401</v>
          </cell>
          <cell r="B1882" t="str">
            <v>外装･アルミ成型材張</v>
          </cell>
          <cell r="C1882" t="str">
            <v>下地別途</v>
          </cell>
          <cell r="D1882" t="str">
            <v>㎡</v>
          </cell>
          <cell r="E1882">
            <v>11400</v>
          </cell>
          <cell r="F1882" t="str">
            <v>P-99</v>
          </cell>
          <cell r="G1882">
            <v>263401</v>
          </cell>
        </row>
        <row r="1883">
          <cell r="A1883">
            <v>263404</v>
          </cell>
          <cell r="B1883" t="str">
            <v>外装･アルミ成型材張</v>
          </cell>
          <cell r="C1883" t="str">
            <v>木造胴縁組共</v>
          </cell>
          <cell r="D1883" t="str">
            <v>㎡</v>
          </cell>
          <cell r="E1883">
            <v>13100</v>
          </cell>
          <cell r="F1883" t="str">
            <v>P-99</v>
          </cell>
          <cell r="G1883">
            <v>263404</v>
          </cell>
        </row>
        <row r="1884">
          <cell r="A1884">
            <v>263407</v>
          </cell>
          <cell r="B1884" t="str">
            <v>外装･アルミ成型材張</v>
          </cell>
          <cell r="C1884" t="str">
            <v>軽量鉄骨壁下地組共</v>
          </cell>
          <cell r="D1884" t="str">
            <v>㎡</v>
          </cell>
          <cell r="E1884">
            <v>14000</v>
          </cell>
          <cell r="F1884" t="str">
            <v>P-99</v>
          </cell>
          <cell r="G1884">
            <v>263407</v>
          </cell>
        </row>
        <row r="1885">
          <cell r="A1885">
            <v>263411</v>
          </cell>
          <cell r="B1885" t="str">
            <v>内外装･アルミ成型材張</v>
          </cell>
          <cell r="C1885" t="str">
            <v>下地別途</v>
          </cell>
          <cell r="D1885" t="str">
            <v>㎡</v>
          </cell>
          <cell r="E1885">
            <v>10500</v>
          </cell>
          <cell r="F1885" t="str">
            <v>P-99</v>
          </cell>
          <cell r="G1885">
            <v>263411</v>
          </cell>
        </row>
        <row r="1886">
          <cell r="A1886">
            <v>263414</v>
          </cell>
          <cell r="B1886" t="str">
            <v>内外装･アルミ成型材張</v>
          </cell>
          <cell r="C1886" t="str">
            <v>木造胴縁組共</v>
          </cell>
          <cell r="D1886" t="str">
            <v>㎡</v>
          </cell>
          <cell r="E1886">
            <v>12200</v>
          </cell>
          <cell r="F1886" t="str">
            <v>P-99</v>
          </cell>
          <cell r="G1886">
            <v>263414</v>
          </cell>
        </row>
        <row r="1887">
          <cell r="A1887">
            <v>263417</v>
          </cell>
          <cell r="B1887" t="str">
            <v>内外装･アルミ成型材張</v>
          </cell>
          <cell r="C1887" t="str">
            <v>軽量鉄骨壁下地組共</v>
          </cell>
          <cell r="D1887" t="str">
            <v>㎡</v>
          </cell>
          <cell r="E1887">
            <v>13100</v>
          </cell>
          <cell r="F1887" t="str">
            <v>P-99</v>
          </cell>
          <cell r="G1887">
            <v>263417</v>
          </cell>
        </row>
        <row r="1888">
          <cell r="A1888">
            <v>263421</v>
          </cell>
          <cell r="B1888" t="str">
            <v>内外装･スチール成型材張</v>
          </cell>
          <cell r="C1888" t="str">
            <v>下地別途</v>
          </cell>
          <cell r="D1888" t="str">
            <v>㎡</v>
          </cell>
          <cell r="E1888">
            <v>2670</v>
          </cell>
          <cell r="F1888" t="str">
            <v>P-99</v>
          </cell>
          <cell r="G1888">
            <v>263421</v>
          </cell>
        </row>
        <row r="1889">
          <cell r="A1889">
            <v>263424</v>
          </cell>
          <cell r="B1889" t="str">
            <v>内外装･スチール成型材張</v>
          </cell>
          <cell r="C1889" t="str">
            <v>木造胴縁組共</v>
          </cell>
          <cell r="D1889" t="str">
            <v>㎡</v>
          </cell>
          <cell r="E1889">
            <v>4440</v>
          </cell>
          <cell r="F1889" t="str">
            <v>P-99</v>
          </cell>
          <cell r="G1889">
            <v>263424</v>
          </cell>
        </row>
        <row r="1890">
          <cell r="A1890">
            <v>263427</v>
          </cell>
          <cell r="B1890" t="str">
            <v>内外装･スチール成型材張</v>
          </cell>
          <cell r="C1890" t="str">
            <v>軽量鉄骨壁下地組共</v>
          </cell>
          <cell r="D1890" t="str">
            <v>㎡</v>
          </cell>
          <cell r="E1890">
            <v>5280</v>
          </cell>
          <cell r="F1890" t="str">
            <v>P-99</v>
          </cell>
          <cell r="G1890">
            <v>263427</v>
          </cell>
        </row>
        <row r="1891">
          <cell r="A1891">
            <v>263431</v>
          </cell>
          <cell r="B1891" t="str">
            <v>内外装･ステンレス材張</v>
          </cell>
          <cell r="C1891" t="str">
            <v>石こう付・下地別途</v>
          </cell>
          <cell r="D1891" t="str">
            <v>㎡</v>
          </cell>
          <cell r="E1891">
            <v>3480</v>
          </cell>
          <cell r="F1891" t="str">
            <v>P-99</v>
          </cell>
          <cell r="G1891">
            <v>263431</v>
          </cell>
        </row>
        <row r="1892">
          <cell r="A1892">
            <v>263434</v>
          </cell>
          <cell r="B1892" t="str">
            <v>内外装･ステンレス材張</v>
          </cell>
          <cell r="C1892" t="str">
            <v>石こう付・木造胴縁組共</v>
          </cell>
          <cell r="D1892" t="str">
            <v>㎡</v>
          </cell>
          <cell r="E1892">
            <v>5250</v>
          </cell>
          <cell r="F1892" t="str">
            <v>P-99</v>
          </cell>
          <cell r="G1892">
            <v>263434</v>
          </cell>
        </row>
        <row r="1893">
          <cell r="A1893">
            <v>263437</v>
          </cell>
          <cell r="B1893" t="str">
            <v>内外装･ステンレス材張</v>
          </cell>
          <cell r="C1893" t="str">
            <v>石こう付・軽量鉄骨壁下地組共</v>
          </cell>
          <cell r="D1893" t="str">
            <v>㎡</v>
          </cell>
          <cell r="E1893">
            <v>6090</v>
          </cell>
          <cell r="F1893" t="str">
            <v>P-99</v>
          </cell>
          <cell r="G1893">
            <v>263437</v>
          </cell>
        </row>
        <row r="1894">
          <cell r="A1894">
            <v>263441</v>
          </cell>
          <cell r="B1894" t="str">
            <v>内外装･塩ビ鋼板張</v>
          </cell>
          <cell r="C1894" t="str">
            <v>膜厚0.2ｍｍ ・下地別途</v>
          </cell>
          <cell r="D1894" t="str">
            <v>㎡</v>
          </cell>
          <cell r="E1894">
            <v>1970</v>
          </cell>
          <cell r="F1894" t="str">
            <v>P-99</v>
          </cell>
          <cell r="G1894">
            <v>263441</v>
          </cell>
        </row>
        <row r="1895">
          <cell r="A1895">
            <v>263444</v>
          </cell>
          <cell r="B1895" t="str">
            <v>内外装･塩ビ鋼板張</v>
          </cell>
          <cell r="C1895" t="str">
            <v>膜厚0.2ｍｍ ・木造胴縁組共</v>
          </cell>
          <cell r="D1895" t="str">
            <v>㎡</v>
          </cell>
          <cell r="E1895">
            <v>3740</v>
          </cell>
          <cell r="F1895" t="str">
            <v>P-99</v>
          </cell>
          <cell r="G1895">
            <v>263444</v>
          </cell>
        </row>
        <row r="1896">
          <cell r="A1896">
            <v>263447</v>
          </cell>
          <cell r="B1896" t="str">
            <v>内外装･塩ビ鋼板張</v>
          </cell>
          <cell r="C1896" t="str">
            <v>膜厚0.2ｍｍ ・軽量鉄骨壁下地組共</v>
          </cell>
          <cell r="D1896" t="str">
            <v>㎡</v>
          </cell>
          <cell r="E1896">
            <v>4580</v>
          </cell>
          <cell r="F1896" t="str">
            <v>P-99</v>
          </cell>
          <cell r="G1896">
            <v>263447</v>
          </cell>
        </row>
        <row r="1897">
          <cell r="A1897">
            <v>263451</v>
          </cell>
          <cell r="B1897" t="str">
            <v>内外装･フッ素鋼板張</v>
          </cell>
          <cell r="C1897" t="str">
            <v>樹脂塗装・下地別途</v>
          </cell>
          <cell r="D1897" t="str">
            <v>㎡</v>
          </cell>
          <cell r="E1897">
            <v>2110</v>
          </cell>
          <cell r="F1897" t="str">
            <v>P-99</v>
          </cell>
          <cell r="G1897">
            <v>263451</v>
          </cell>
        </row>
        <row r="1898">
          <cell r="A1898">
            <v>263454</v>
          </cell>
          <cell r="B1898" t="str">
            <v>内外装･フッ素鋼板張</v>
          </cell>
          <cell r="C1898" t="str">
            <v>樹脂塗装・木造胴縁組共</v>
          </cell>
          <cell r="D1898" t="str">
            <v>㎡</v>
          </cell>
          <cell r="E1898">
            <v>3880</v>
          </cell>
          <cell r="F1898" t="str">
            <v>P-99</v>
          </cell>
          <cell r="G1898">
            <v>263454</v>
          </cell>
        </row>
        <row r="1899">
          <cell r="A1899">
            <v>263457</v>
          </cell>
          <cell r="B1899" t="str">
            <v>内外装･フッ素鋼板張</v>
          </cell>
          <cell r="C1899" t="str">
            <v>樹脂塗装・軽量鉄骨壁下地組共</v>
          </cell>
          <cell r="D1899" t="str">
            <v>㎡</v>
          </cell>
          <cell r="E1899">
            <v>4720</v>
          </cell>
          <cell r="F1899" t="str">
            <v>P-99</v>
          </cell>
          <cell r="G1899">
            <v>263457</v>
          </cell>
        </row>
        <row r="1900">
          <cell r="A1900">
            <v>263461</v>
          </cell>
          <cell r="B1900" t="str">
            <v>内外装･プリント鋼板張</v>
          </cell>
          <cell r="C1900" t="str">
            <v>下地別途</v>
          </cell>
          <cell r="D1900" t="str">
            <v>㎡</v>
          </cell>
          <cell r="E1900">
            <v>1680</v>
          </cell>
          <cell r="F1900" t="str">
            <v>P-99</v>
          </cell>
          <cell r="G1900">
            <v>263461</v>
          </cell>
        </row>
        <row r="1901">
          <cell r="A1901">
            <v>263464</v>
          </cell>
          <cell r="B1901" t="str">
            <v>内外装･プリント鋼板張</v>
          </cell>
          <cell r="C1901" t="str">
            <v>木造胴縁組共</v>
          </cell>
          <cell r="D1901" t="str">
            <v>㎡</v>
          </cell>
          <cell r="E1901">
            <v>3450</v>
          </cell>
          <cell r="F1901" t="str">
            <v>P-99</v>
          </cell>
          <cell r="G1901">
            <v>263464</v>
          </cell>
        </row>
        <row r="1902">
          <cell r="A1902">
            <v>263467</v>
          </cell>
          <cell r="B1902" t="str">
            <v>内外装･プリント鋼板張</v>
          </cell>
          <cell r="C1902" t="str">
            <v>軽量鉄骨壁下地組共</v>
          </cell>
          <cell r="D1902" t="str">
            <v>㎡</v>
          </cell>
          <cell r="E1902">
            <v>4290</v>
          </cell>
          <cell r="F1902" t="str">
            <v>P-99</v>
          </cell>
          <cell r="G1902">
            <v>263467</v>
          </cell>
        </row>
        <row r="1903">
          <cell r="A1903">
            <v>263471</v>
          </cell>
          <cell r="B1903" t="str">
            <v>内外装･カラー鉄板張</v>
          </cell>
          <cell r="C1903" t="str">
            <v>波板・下地別途</v>
          </cell>
          <cell r="D1903" t="str">
            <v>㎡</v>
          </cell>
          <cell r="E1903">
            <v>1530</v>
          </cell>
          <cell r="F1903" t="str">
            <v>P-99</v>
          </cell>
          <cell r="G1903">
            <v>263471</v>
          </cell>
        </row>
        <row r="1904">
          <cell r="A1904">
            <v>263474</v>
          </cell>
          <cell r="B1904" t="str">
            <v>内外装･カラー鉄板張</v>
          </cell>
          <cell r="C1904" t="str">
            <v>波板・木造胴縁組共</v>
          </cell>
          <cell r="D1904" t="str">
            <v>㎡</v>
          </cell>
          <cell r="E1904">
            <v>3300</v>
          </cell>
          <cell r="F1904" t="str">
            <v>P-99</v>
          </cell>
          <cell r="G1904">
            <v>263474</v>
          </cell>
        </row>
        <row r="1905">
          <cell r="A1905">
            <v>263477</v>
          </cell>
          <cell r="B1905" t="str">
            <v>内外装･カラー鉄板張</v>
          </cell>
          <cell r="C1905" t="str">
            <v>波板・軽量鉄骨壁下地組共</v>
          </cell>
          <cell r="D1905" t="str">
            <v>㎡</v>
          </cell>
          <cell r="E1905">
            <v>4140</v>
          </cell>
          <cell r="F1905" t="str">
            <v>P-99</v>
          </cell>
          <cell r="G1905">
            <v>263477</v>
          </cell>
        </row>
        <row r="1906">
          <cell r="A1906">
            <v>263481</v>
          </cell>
          <cell r="B1906" t="str">
            <v>内外装･亜鉛鉄板張</v>
          </cell>
          <cell r="C1906" t="str">
            <v>波板・下地別途</v>
          </cell>
          <cell r="D1906" t="str">
            <v>㎡</v>
          </cell>
          <cell r="E1906">
            <v>1420</v>
          </cell>
          <cell r="F1906" t="str">
            <v>P-99</v>
          </cell>
          <cell r="G1906">
            <v>263481</v>
          </cell>
        </row>
        <row r="1907">
          <cell r="A1907">
            <v>263484</v>
          </cell>
          <cell r="B1907" t="str">
            <v>内外装･亜鉛鉄板張</v>
          </cell>
          <cell r="C1907" t="str">
            <v>波板・木造胴縁組共</v>
          </cell>
          <cell r="D1907" t="str">
            <v>㎡</v>
          </cell>
          <cell r="E1907">
            <v>3190</v>
          </cell>
          <cell r="F1907" t="str">
            <v>P-99</v>
          </cell>
          <cell r="G1907">
            <v>263484</v>
          </cell>
        </row>
        <row r="1908">
          <cell r="A1908">
            <v>263487</v>
          </cell>
          <cell r="B1908" t="str">
            <v>内外装･亜鉛鉄板張</v>
          </cell>
          <cell r="C1908" t="str">
            <v>波板・軽量鉄骨壁下地組共</v>
          </cell>
          <cell r="D1908" t="str">
            <v>㎡</v>
          </cell>
          <cell r="E1908">
            <v>4030</v>
          </cell>
          <cell r="F1908" t="str">
            <v>P-99</v>
          </cell>
          <cell r="G1908">
            <v>263487</v>
          </cell>
        </row>
        <row r="1909">
          <cell r="A1909">
            <v>263490</v>
          </cell>
          <cell r="B1909" t="str">
            <v>外装･サイディング張</v>
          </cell>
          <cell r="C1909" t="str">
            <v>金属系・カラー鋼板・厚15mm･縦張・下地別途</v>
          </cell>
          <cell r="D1909" t="str">
            <v>㎡</v>
          </cell>
          <cell r="E1909">
            <v>2980</v>
          </cell>
          <cell r="F1909" t="str">
            <v>P-99</v>
          </cell>
          <cell r="G1909">
            <v>263490</v>
          </cell>
        </row>
        <row r="1910">
          <cell r="A1910">
            <v>263491</v>
          </cell>
          <cell r="B1910" t="str">
            <v>外装･サイディング張</v>
          </cell>
          <cell r="C1910" t="str">
            <v>金属系・カラー鋼板・厚15mm･縦張・木造胴縁組共</v>
          </cell>
          <cell r="D1910" t="str">
            <v>㎡</v>
          </cell>
          <cell r="E1910">
            <v>4750</v>
          </cell>
          <cell r="F1910" t="str">
            <v>P-99</v>
          </cell>
          <cell r="G1910">
            <v>263491</v>
          </cell>
        </row>
        <row r="1911">
          <cell r="A1911">
            <v>263492</v>
          </cell>
          <cell r="B1911" t="str">
            <v>外装･サイディング張</v>
          </cell>
          <cell r="C1911" t="str">
            <v>金属系・カラー鋼板・厚15mm･縦張・軽量鉄骨壁下地組共</v>
          </cell>
          <cell r="D1911" t="str">
            <v>㎡</v>
          </cell>
          <cell r="E1911">
            <v>5590</v>
          </cell>
          <cell r="F1911" t="str">
            <v>P-99</v>
          </cell>
          <cell r="G1911">
            <v>263492</v>
          </cell>
        </row>
        <row r="1912">
          <cell r="A1912">
            <v>263493</v>
          </cell>
          <cell r="B1912" t="str">
            <v>外装･サイディング張</v>
          </cell>
          <cell r="C1912" t="str">
            <v>金属系・カラー鋼板・厚25mm･横張・下地別途</v>
          </cell>
          <cell r="D1912" t="str">
            <v>㎡</v>
          </cell>
          <cell r="E1912">
            <v>3980</v>
          </cell>
          <cell r="F1912" t="str">
            <v>P-99</v>
          </cell>
          <cell r="G1912">
            <v>263493</v>
          </cell>
        </row>
        <row r="1913">
          <cell r="A1913">
            <v>263494</v>
          </cell>
          <cell r="B1913" t="str">
            <v>外装･サイディング張</v>
          </cell>
          <cell r="C1913" t="str">
            <v>金属系・カラー鋼板・厚25mm･横張・木造胴縁組共</v>
          </cell>
          <cell r="D1913" t="str">
            <v>㎡</v>
          </cell>
          <cell r="E1913">
            <v>5750</v>
          </cell>
          <cell r="F1913" t="str">
            <v>P-99</v>
          </cell>
          <cell r="G1913">
            <v>263494</v>
          </cell>
        </row>
        <row r="1914">
          <cell r="A1914">
            <v>263495</v>
          </cell>
          <cell r="B1914" t="str">
            <v>外装･サイディング張</v>
          </cell>
          <cell r="C1914" t="str">
            <v>金属系・カラー鋼板・厚25mm･横張・軽量鉄骨壁下地組共</v>
          </cell>
          <cell r="D1914" t="str">
            <v>㎡</v>
          </cell>
          <cell r="E1914">
            <v>6590</v>
          </cell>
          <cell r="F1914" t="str">
            <v>P-99</v>
          </cell>
          <cell r="G1914">
            <v>263495</v>
          </cell>
        </row>
        <row r="1915">
          <cell r="A1915">
            <v>263497</v>
          </cell>
          <cell r="B1915" t="str">
            <v>外装･サイディング張</v>
          </cell>
          <cell r="C1915" t="str">
            <v>木質系・下見板・厚4.7mm･下地別途</v>
          </cell>
          <cell r="D1915" t="str">
            <v>㎡</v>
          </cell>
          <cell r="E1915">
            <v>2710</v>
          </cell>
          <cell r="F1915" t="str">
            <v>P-99</v>
          </cell>
          <cell r="G1915">
            <v>263497</v>
          </cell>
        </row>
        <row r="1916">
          <cell r="A1916">
            <v>263498</v>
          </cell>
          <cell r="B1916" t="str">
            <v>外装･サイディング張</v>
          </cell>
          <cell r="C1916" t="str">
            <v>木質系・下見板・厚4.7mm・木造胴縁組共</v>
          </cell>
          <cell r="D1916" t="str">
            <v>㎡</v>
          </cell>
          <cell r="E1916">
            <v>4480</v>
          </cell>
          <cell r="F1916" t="str">
            <v>P-99</v>
          </cell>
          <cell r="G1916">
            <v>263498</v>
          </cell>
        </row>
        <row r="1917">
          <cell r="A1917">
            <v>263501</v>
          </cell>
          <cell r="B1917" t="str">
            <v>壁・せっこうボード張</v>
          </cell>
          <cell r="C1917" t="str">
            <v>厚9.5mm･準不燃・突付張・下地別途</v>
          </cell>
          <cell r="D1917" t="str">
            <v>㎡</v>
          </cell>
          <cell r="E1917">
            <v>1220</v>
          </cell>
          <cell r="F1917" t="str">
            <v>P-99</v>
          </cell>
          <cell r="G1917">
            <v>263501</v>
          </cell>
        </row>
        <row r="1918">
          <cell r="A1918">
            <v>263504</v>
          </cell>
          <cell r="B1918" t="str">
            <v>壁・せっこうボード張</v>
          </cell>
          <cell r="C1918" t="str">
            <v>厚9.5mm･準不燃・突付張・木造胴縁組共</v>
          </cell>
          <cell r="D1918" t="str">
            <v>㎡</v>
          </cell>
          <cell r="E1918">
            <v>2990</v>
          </cell>
          <cell r="F1918" t="str">
            <v>P-99</v>
          </cell>
          <cell r="G1918">
            <v>263504</v>
          </cell>
        </row>
        <row r="1919">
          <cell r="A1919">
            <v>263507</v>
          </cell>
          <cell r="B1919" t="str">
            <v>壁・せっこうボード張</v>
          </cell>
          <cell r="C1919" t="str">
            <v>厚9.5mm･準不燃・突付張・軽量鉄骨壁下地組共</v>
          </cell>
          <cell r="D1919" t="str">
            <v>㎡</v>
          </cell>
          <cell r="E1919">
            <v>3830</v>
          </cell>
          <cell r="F1919" t="str">
            <v>P-99</v>
          </cell>
          <cell r="G1919">
            <v>263507</v>
          </cell>
        </row>
        <row r="1920">
          <cell r="A1920">
            <v>263508</v>
          </cell>
          <cell r="B1920" t="str">
            <v>壁・せっこうボード張</v>
          </cell>
          <cell r="C1920" t="str">
            <v>厚9.5mm･準不燃・GL張</v>
          </cell>
          <cell r="D1920" t="str">
            <v>㎡</v>
          </cell>
          <cell r="E1920">
            <v>4490</v>
          </cell>
          <cell r="F1920" t="str">
            <v>P-99</v>
          </cell>
          <cell r="G1920">
            <v>263508</v>
          </cell>
        </row>
        <row r="1921">
          <cell r="A1921">
            <v>263511</v>
          </cell>
          <cell r="B1921" t="str">
            <v>壁・せっこうボード張</v>
          </cell>
          <cell r="C1921" t="str">
            <v>厚12.5mm･不燃・突付張・下地別途</v>
          </cell>
          <cell r="D1921" t="str">
            <v>㎡</v>
          </cell>
          <cell r="E1921">
            <v>1290</v>
          </cell>
          <cell r="F1921" t="str">
            <v>P-99</v>
          </cell>
          <cell r="G1921">
            <v>263511</v>
          </cell>
        </row>
        <row r="1922">
          <cell r="A1922">
            <v>263514</v>
          </cell>
          <cell r="B1922" t="str">
            <v>壁・せっこうボード張</v>
          </cell>
          <cell r="C1922" t="str">
            <v>厚12.5mm･不燃・突付張・木造胴縁組共</v>
          </cell>
          <cell r="D1922" t="str">
            <v>㎡</v>
          </cell>
          <cell r="E1922">
            <v>3060</v>
          </cell>
          <cell r="F1922" t="str">
            <v>P-99</v>
          </cell>
          <cell r="G1922">
            <v>263514</v>
          </cell>
        </row>
        <row r="1923">
          <cell r="A1923">
            <v>263517</v>
          </cell>
          <cell r="B1923" t="str">
            <v>壁・せっこうボード張</v>
          </cell>
          <cell r="C1923" t="str">
            <v>厚12.5mm･準不燃・突付張・軽量鉄骨壁下地組共</v>
          </cell>
          <cell r="D1923" t="str">
            <v>㎡</v>
          </cell>
          <cell r="E1923">
            <v>3900</v>
          </cell>
          <cell r="F1923" t="str">
            <v>P-99</v>
          </cell>
          <cell r="G1923">
            <v>263517</v>
          </cell>
        </row>
        <row r="1924">
          <cell r="A1924">
            <v>263518</v>
          </cell>
          <cell r="B1924" t="str">
            <v>壁・せっこうボード張</v>
          </cell>
          <cell r="C1924" t="str">
            <v>厚12.5mm･不燃・GL張</v>
          </cell>
          <cell r="D1924" t="str">
            <v>㎡</v>
          </cell>
          <cell r="E1924">
            <v>4560</v>
          </cell>
          <cell r="F1924" t="str">
            <v>P-99</v>
          </cell>
          <cell r="G1924">
            <v>263518</v>
          </cell>
        </row>
        <row r="1925">
          <cell r="A1925">
            <v>263531</v>
          </cell>
          <cell r="B1925" t="str">
            <v>壁・化粧せっこうボード張</v>
          </cell>
          <cell r="C1925" t="str">
            <v>厚9.5mm･準不燃・目透張・下地別途</v>
          </cell>
          <cell r="D1925" t="str">
            <v>㎡</v>
          </cell>
          <cell r="E1925">
            <v>1750</v>
          </cell>
          <cell r="F1925" t="str">
            <v>P-99</v>
          </cell>
          <cell r="G1925">
            <v>263531</v>
          </cell>
        </row>
        <row r="1926">
          <cell r="A1926">
            <v>263534</v>
          </cell>
          <cell r="B1926" t="str">
            <v>壁・化粧せっこうボード張</v>
          </cell>
          <cell r="C1926" t="str">
            <v>厚9.5mm･準不燃・目透張・木造胴縁組共</v>
          </cell>
          <cell r="D1926" t="str">
            <v>㎡</v>
          </cell>
          <cell r="E1926">
            <v>3520</v>
          </cell>
          <cell r="F1926" t="str">
            <v>P-99</v>
          </cell>
          <cell r="G1926">
            <v>263534</v>
          </cell>
        </row>
        <row r="1927">
          <cell r="A1927">
            <v>263537</v>
          </cell>
          <cell r="B1927" t="str">
            <v>壁・化粧せっこうボード張</v>
          </cell>
          <cell r="C1927" t="str">
            <v>厚9.5mm･準不燃・目透張・軽量鉄骨壁下地組共</v>
          </cell>
          <cell r="D1927" t="str">
            <v>㎡</v>
          </cell>
          <cell r="E1927">
            <v>4360</v>
          </cell>
          <cell r="F1927" t="str">
            <v>P-99</v>
          </cell>
          <cell r="G1927">
            <v>263537</v>
          </cell>
        </row>
        <row r="1928">
          <cell r="A1928">
            <v>263541</v>
          </cell>
          <cell r="B1928" t="str">
            <v>壁・化粧せっこうボード張</v>
          </cell>
          <cell r="C1928" t="str">
            <v>厚12.5mm･準不燃・目透張・下地別途</v>
          </cell>
          <cell r="D1928" t="str">
            <v>㎡</v>
          </cell>
          <cell r="E1928">
            <v>2080</v>
          </cell>
          <cell r="F1928" t="str">
            <v>P-100</v>
          </cell>
          <cell r="G1928">
            <v>263541</v>
          </cell>
        </row>
        <row r="1929">
          <cell r="A1929">
            <v>263544</v>
          </cell>
          <cell r="B1929" t="str">
            <v>壁・化粧せっこうボード張</v>
          </cell>
          <cell r="C1929" t="str">
            <v>厚12.5mm･準不燃・目透張・木造胴縁組共</v>
          </cell>
          <cell r="D1929" t="str">
            <v>㎡</v>
          </cell>
          <cell r="E1929">
            <v>3850</v>
          </cell>
          <cell r="F1929" t="str">
            <v>P-100</v>
          </cell>
          <cell r="G1929">
            <v>263544</v>
          </cell>
        </row>
        <row r="1930">
          <cell r="A1930">
            <v>263547</v>
          </cell>
          <cell r="B1930" t="str">
            <v>壁・化粧せっこうボード張</v>
          </cell>
          <cell r="C1930" t="str">
            <v>厚12.5mm･準不燃・目透張・軽量鉄骨壁下地組共</v>
          </cell>
          <cell r="D1930" t="str">
            <v>㎡</v>
          </cell>
          <cell r="E1930">
            <v>4690</v>
          </cell>
          <cell r="F1930" t="str">
            <v>P-100</v>
          </cell>
          <cell r="G1930">
            <v>263547</v>
          </cell>
        </row>
        <row r="1931">
          <cell r="A1931">
            <v>263551</v>
          </cell>
          <cell r="B1931" t="str">
            <v>壁・せっこうボード張</v>
          </cell>
          <cell r="C1931" t="str">
            <v>シージング･準・厚9.5mm・突付張・下地別途</v>
          </cell>
          <cell r="D1931" t="str">
            <v>㎡</v>
          </cell>
          <cell r="E1931">
            <v>1370</v>
          </cell>
          <cell r="F1931" t="str">
            <v>P-100</v>
          </cell>
          <cell r="G1931">
            <v>263551</v>
          </cell>
        </row>
        <row r="1932">
          <cell r="A1932">
            <v>263554</v>
          </cell>
          <cell r="B1932" t="str">
            <v>壁・せっこうボード張</v>
          </cell>
          <cell r="C1932" t="str">
            <v>シージング･準・厚9.5mm・突付張・木造胴縁組共</v>
          </cell>
          <cell r="D1932" t="str">
            <v>㎡</v>
          </cell>
          <cell r="E1932">
            <v>3140</v>
          </cell>
          <cell r="F1932" t="str">
            <v>P-100</v>
          </cell>
          <cell r="G1932">
            <v>263554</v>
          </cell>
        </row>
        <row r="1933">
          <cell r="A1933">
            <v>263557</v>
          </cell>
          <cell r="B1933" t="str">
            <v>壁・せっこうボード張</v>
          </cell>
          <cell r="C1933" t="str">
            <v>シージング･準・厚9.5mm・突付張・軽量鉄骨壁下地組共</v>
          </cell>
          <cell r="D1933" t="str">
            <v>㎡</v>
          </cell>
          <cell r="E1933">
            <v>3980</v>
          </cell>
          <cell r="F1933" t="str">
            <v>P-100</v>
          </cell>
          <cell r="G1933">
            <v>263557</v>
          </cell>
        </row>
        <row r="1934">
          <cell r="A1934">
            <v>263558</v>
          </cell>
          <cell r="B1934" t="str">
            <v>壁・せっこうボード張</v>
          </cell>
          <cell r="C1934" t="str">
            <v>シージング･準・厚9.5mm・GL張</v>
          </cell>
          <cell r="D1934" t="str">
            <v>㎡</v>
          </cell>
          <cell r="E1934">
            <v>4640</v>
          </cell>
          <cell r="F1934" t="str">
            <v>P-100</v>
          </cell>
          <cell r="G1934">
            <v>263558</v>
          </cell>
        </row>
        <row r="1935">
          <cell r="A1935">
            <v>263561</v>
          </cell>
          <cell r="B1935" t="str">
            <v>壁・せっこうボード張</v>
          </cell>
          <cell r="C1935" t="str">
            <v>シージング･準・厚12.5mm・突付張・下地別途</v>
          </cell>
          <cell r="D1935" t="str">
            <v>㎡</v>
          </cell>
          <cell r="E1935">
            <v>1420</v>
          </cell>
          <cell r="F1935" t="str">
            <v>P-100</v>
          </cell>
          <cell r="G1935">
            <v>263561</v>
          </cell>
        </row>
        <row r="1936">
          <cell r="A1936">
            <v>263564</v>
          </cell>
          <cell r="B1936" t="str">
            <v>壁・せっこうボード張</v>
          </cell>
          <cell r="C1936" t="str">
            <v>シージング･準・厚12.5mm・突付張・木造胴縁組共</v>
          </cell>
          <cell r="D1936" t="str">
            <v>㎡</v>
          </cell>
          <cell r="E1936">
            <v>3190</v>
          </cell>
          <cell r="F1936" t="str">
            <v>P-100</v>
          </cell>
          <cell r="G1936">
            <v>263564</v>
          </cell>
        </row>
        <row r="1937">
          <cell r="A1937">
            <v>263567</v>
          </cell>
          <cell r="B1937" t="str">
            <v>壁・せっこうボード張</v>
          </cell>
          <cell r="C1937" t="str">
            <v>シージング･準・厚12.5mm・突付張・軽量鉄骨壁下地組</v>
          </cell>
          <cell r="D1937" t="str">
            <v>㎡</v>
          </cell>
          <cell r="E1937">
            <v>4030</v>
          </cell>
          <cell r="F1937" t="str">
            <v>P-100</v>
          </cell>
          <cell r="G1937">
            <v>263567</v>
          </cell>
        </row>
        <row r="1938">
          <cell r="A1938">
            <v>263568</v>
          </cell>
          <cell r="B1938" t="str">
            <v>壁・せっこうボード張</v>
          </cell>
          <cell r="C1938" t="str">
            <v>シージング･準・厚12.5mm・GL張</v>
          </cell>
          <cell r="D1938" t="str">
            <v>㎡</v>
          </cell>
          <cell r="E1938">
            <v>4700</v>
          </cell>
          <cell r="F1938" t="str">
            <v>P-100</v>
          </cell>
          <cell r="G1938">
            <v>263568</v>
          </cell>
        </row>
        <row r="1939">
          <cell r="A1939">
            <v>263571</v>
          </cell>
          <cell r="B1939" t="str">
            <v>壁・スレートボード張</v>
          </cell>
          <cell r="C1939" t="str">
            <v>ﾌﾚｷｼﾌﾞﾙ板・厚5mm･突付張・下地別途</v>
          </cell>
          <cell r="D1939" t="str">
            <v>㎡</v>
          </cell>
          <cell r="E1939">
            <v>2200</v>
          </cell>
          <cell r="F1939" t="str">
            <v>P-100</v>
          </cell>
          <cell r="G1939">
            <v>263571</v>
          </cell>
        </row>
        <row r="1940">
          <cell r="A1940">
            <v>263574</v>
          </cell>
          <cell r="B1940" t="str">
            <v>壁・スレートボード張</v>
          </cell>
          <cell r="C1940" t="str">
            <v>ﾌﾚｷｼﾌﾞﾙ板・厚5mm・突付張・木造胴縁組共</v>
          </cell>
          <cell r="D1940" t="str">
            <v>㎡</v>
          </cell>
          <cell r="E1940">
            <v>3970</v>
          </cell>
          <cell r="F1940" t="str">
            <v>P-100</v>
          </cell>
          <cell r="G1940">
            <v>263574</v>
          </cell>
        </row>
        <row r="1941">
          <cell r="A1941">
            <v>263577</v>
          </cell>
          <cell r="B1941" t="str">
            <v>壁・スレートボード張</v>
          </cell>
          <cell r="C1941" t="str">
            <v>ﾌﾚｷｼﾌﾞﾙ板・厚5mm・突付張・軽量鉄骨壁下地組共</v>
          </cell>
          <cell r="D1941" t="str">
            <v>㎡</v>
          </cell>
          <cell r="E1941">
            <v>4810</v>
          </cell>
          <cell r="F1941" t="str">
            <v>P-100</v>
          </cell>
          <cell r="G1941">
            <v>263577</v>
          </cell>
        </row>
        <row r="1942">
          <cell r="A1942">
            <v>263581</v>
          </cell>
          <cell r="B1942" t="str">
            <v>壁・スレートボード張</v>
          </cell>
          <cell r="C1942" t="str">
            <v>ﾌﾚｷｼﾌﾞﾙ板・厚6mm･突付張・下地別途</v>
          </cell>
          <cell r="D1942" t="str">
            <v>㎡</v>
          </cell>
          <cell r="E1942">
            <v>2450</v>
          </cell>
          <cell r="F1942" t="str">
            <v>P-100</v>
          </cell>
          <cell r="G1942">
            <v>263581</v>
          </cell>
        </row>
        <row r="1943">
          <cell r="A1943">
            <v>263584</v>
          </cell>
          <cell r="B1943" t="str">
            <v>壁・スレートボード張</v>
          </cell>
          <cell r="C1943" t="str">
            <v>ﾌﾚｷｼﾌﾞﾙ板・厚6mm・突付張・木造胴縁組共</v>
          </cell>
          <cell r="D1943" t="str">
            <v>㎡</v>
          </cell>
          <cell r="E1943">
            <v>4220</v>
          </cell>
          <cell r="F1943" t="str">
            <v>P-100</v>
          </cell>
          <cell r="G1943">
            <v>263584</v>
          </cell>
        </row>
        <row r="1944">
          <cell r="A1944">
            <v>263587</v>
          </cell>
          <cell r="B1944" t="str">
            <v>壁・スレートボード張</v>
          </cell>
          <cell r="C1944" t="str">
            <v>ﾌﾚｷｼﾌﾞﾙ板・厚6mm・突付張・軽量鉄骨壁下地組共</v>
          </cell>
          <cell r="D1944" t="str">
            <v>㎡</v>
          </cell>
          <cell r="E1944">
            <v>5060</v>
          </cell>
          <cell r="F1944" t="str">
            <v>P-100</v>
          </cell>
          <cell r="G1944">
            <v>263587</v>
          </cell>
        </row>
        <row r="1945">
          <cell r="A1945">
            <v>263591</v>
          </cell>
          <cell r="B1945" t="str">
            <v>壁・スレートボード張</v>
          </cell>
          <cell r="C1945" t="str">
            <v>ﾌﾚｷｼﾌﾞﾙ板・厚8mm･突付張・下地別途</v>
          </cell>
          <cell r="D1945" t="str">
            <v>㎡</v>
          </cell>
          <cell r="E1945">
            <v>2900</v>
          </cell>
          <cell r="F1945" t="str">
            <v>P-100</v>
          </cell>
          <cell r="G1945">
            <v>263591</v>
          </cell>
        </row>
        <row r="1946">
          <cell r="A1946">
            <v>263594</v>
          </cell>
          <cell r="B1946" t="str">
            <v>壁・スレートボード張</v>
          </cell>
          <cell r="C1946" t="str">
            <v>ﾌﾚｷｼﾌﾞﾙ板・厚8mm・突付張・木造胴縁組共</v>
          </cell>
          <cell r="D1946" t="str">
            <v>㎡</v>
          </cell>
          <cell r="E1946">
            <v>4670</v>
          </cell>
          <cell r="F1946" t="str">
            <v>P-100</v>
          </cell>
          <cell r="G1946">
            <v>263594</v>
          </cell>
        </row>
        <row r="1947">
          <cell r="A1947">
            <v>263597</v>
          </cell>
          <cell r="B1947" t="str">
            <v>壁・スレートボード張</v>
          </cell>
          <cell r="C1947" t="str">
            <v>ﾌﾚｷｼﾌﾞﾙ板・厚8mm・突付張・軽量鉄骨壁下地組共</v>
          </cell>
          <cell r="D1947" t="str">
            <v>㎡</v>
          </cell>
          <cell r="E1947">
            <v>5510</v>
          </cell>
          <cell r="F1947" t="str">
            <v>P-100</v>
          </cell>
          <cell r="G1947">
            <v>263597</v>
          </cell>
        </row>
        <row r="1948">
          <cell r="A1948">
            <v>263601</v>
          </cell>
          <cell r="B1948" t="str">
            <v>壁・化粧スレートボード張</v>
          </cell>
          <cell r="C1948" t="str">
            <v>外装用・厚5mm･突付張・下地別途</v>
          </cell>
          <cell r="D1948" t="str">
            <v>㎡</v>
          </cell>
          <cell r="E1948">
            <v>3190</v>
          </cell>
          <cell r="F1948" t="str">
            <v>P-100</v>
          </cell>
          <cell r="G1948">
            <v>263601</v>
          </cell>
        </row>
        <row r="1949">
          <cell r="A1949">
            <v>263604</v>
          </cell>
          <cell r="B1949" t="str">
            <v>壁・化粧スレートボード張</v>
          </cell>
          <cell r="C1949" t="str">
            <v>外装用・厚5mm・突付張・木造胴縁組共</v>
          </cell>
          <cell r="D1949" t="str">
            <v>㎡</v>
          </cell>
          <cell r="E1949">
            <v>4960</v>
          </cell>
          <cell r="F1949" t="str">
            <v>P-100</v>
          </cell>
          <cell r="G1949">
            <v>263604</v>
          </cell>
        </row>
        <row r="1950">
          <cell r="A1950">
            <v>263607</v>
          </cell>
          <cell r="B1950" t="str">
            <v>壁・化粧スレートボード張</v>
          </cell>
          <cell r="C1950" t="str">
            <v>外装用・厚5mm・突付張・軽量鉄骨壁下地組共</v>
          </cell>
          <cell r="D1950" t="str">
            <v>㎡</v>
          </cell>
          <cell r="E1950">
            <v>5800</v>
          </cell>
          <cell r="F1950" t="str">
            <v>P-100</v>
          </cell>
          <cell r="G1950">
            <v>263607</v>
          </cell>
        </row>
        <row r="1951">
          <cell r="A1951">
            <v>263611</v>
          </cell>
          <cell r="B1951" t="str">
            <v>壁・化粧スレートボード張</v>
          </cell>
          <cell r="C1951" t="str">
            <v>外装用・厚6mm･突付張・下地別途</v>
          </cell>
          <cell r="D1951" t="str">
            <v>㎡</v>
          </cell>
          <cell r="E1951">
            <v>3450</v>
          </cell>
          <cell r="F1951" t="str">
            <v>P-100</v>
          </cell>
          <cell r="G1951">
            <v>263611</v>
          </cell>
        </row>
        <row r="1952">
          <cell r="A1952">
            <v>263614</v>
          </cell>
          <cell r="B1952" t="str">
            <v>壁・化粧スレートボード張</v>
          </cell>
          <cell r="C1952" t="str">
            <v>外装用・厚6mm・突付張・木造胴縁組共</v>
          </cell>
          <cell r="D1952" t="str">
            <v>㎡</v>
          </cell>
          <cell r="E1952">
            <v>5220</v>
          </cell>
          <cell r="F1952" t="str">
            <v>P-100</v>
          </cell>
          <cell r="G1952">
            <v>263614</v>
          </cell>
        </row>
        <row r="1953">
          <cell r="A1953">
            <v>263617</v>
          </cell>
          <cell r="B1953" t="str">
            <v>壁・化粧スレートボード張</v>
          </cell>
          <cell r="C1953" t="str">
            <v>外装用・厚6mm・突付張・軽量鉄骨壁下地組共</v>
          </cell>
          <cell r="D1953" t="str">
            <v>㎡</v>
          </cell>
          <cell r="E1953">
            <v>6060</v>
          </cell>
          <cell r="F1953" t="str">
            <v>P-100</v>
          </cell>
          <cell r="G1953">
            <v>263617</v>
          </cell>
        </row>
        <row r="1954">
          <cell r="A1954">
            <v>263621</v>
          </cell>
          <cell r="B1954" t="str">
            <v>壁・けい酸カルシウム板張</v>
          </cell>
          <cell r="C1954" t="str">
            <v>厚6mm･突付張・下地別途</v>
          </cell>
          <cell r="D1954" t="str">
            <v>㎡</v>
          </cell>
          <cell r="E1954">
            <v>1890</v>
          </cell>
          <cell r="F1954" t="str">
            <v>P-100</v>
          </cell>
          <cell r="G1954">
            <v>263621</v>
          </cell>
        </row>
        <row r="1955">
          <cell r="A1955">
            <v>263624</v>
          </cell>
          <cell r="B1955" t="str">
            <v>壁・けい酸カルシウム板張</v>
          </cell>
          <cell r="C1955" t="str">
            <v>厚6mm・突付張・木造胴縁組共</v>
          </cell>
          <cell r="D1955" t="str">
            <v>㎡</v>
          </cell>
          <cell r="E1955">
            <v>3660</v>
          </cell>
          <cell r="F1955" t="str">
            <v>P-100</v>
          </cell>
          <cell r="G1955">
            <v>263624</v>
          </cell>
        </row>
        <row r="1956">
          <cell r="A1956">
            <v>263627</v>
          </cell>
          <cell r="B1956" t="str">
            <v>壁・けい酸カルシウム板張</v>
          </cell>
          <cell r="C1956" t="str">
            <v>厚6mm・突付張・軽量鉄骨壁下地組共</v>
          </cell>
          <cell r="D1956" t="str">
            <v>㎡</v>
          </cell>
          <cell r="E1956">
            <v>4500</v>
          </cell>
          <cell r="F1956" t="str">
            <v>P-100</v>
          </cell>
          <cell r="G1956">
            <v>263627</v>
          </cell>
        </row>
        <row r="1957">
          <cell r="A1957">
            <v>263631</v>
          </cell>
          <cell r="B1957" t="str">
            <v>壁・けい酸カルシウム板張</v>
          </cell>
          <cell r="C1957" t="str">
            <v>厚8mm･突付張・下地別途</v>
          </cell>
          <cell r="D1957" t="str">
            <v>㎡</v>
          </cell>
          <cell r="E1957">
            <v>2250</v>
          </cell>
          <cell r="F1957" t="str">
            <v>P-100</v>
          </cell>
          <cell r="G1957">
            <v>263631</v>
          </cell>
        </row>
        <row r="1958">
          <cell r="A1958">
            <v>263634</v>
          </cell>
          <cell r="B1958" t="str">
            <v>壁・けい酸カルシウム板張</v>
          </cell>
          <cell r="C1958" t="str">
            <v>厚8mm・突付張・木造胴縁組共</v>
          </cell>
          <cell r="D1958" t="str">
            <v>㎡</v>
          </cell>
          <cell r="E1958">
            <v>4020</v>
          </cell>
          <cell r="F1958" t="str">
            <v>P-100</v>
          </cell>
          <cell r="G1958">
            <v>263634</v>
          </cell>
        </row>
        <row r="1959">
          <cell r="A1959">
            <v>263637</v>
          </cell>
          <cell r="B1959" t="str">
            <v>壁・けい酸カルシウム板張</v>
          </cell>
          <cell r="C1959" t="str">
            <v>厚8mm・突付張・軽量鉄骨壁下地組共</v>
          </cell>
          <cell r="D1959" t="str">
            <v>㎡</v>
          </cell>
          <cell r="E1959">
            <v>4860</v>
          </cell>
          <cell r="F1959" t="str">
            <v>P-100</v>
          </cell>
          <cell r="G1959">
            <v>263637</v>
          </cell>
        </row>
        <row r="1960">
          <cell r="A1960">
            <v>263641</v>
          </cell>
          <cell r="B1960" t="str">
            <v>壁・けい酸カルシウム板張</v>
          </cell>
          <cell r="C1960" t="str">
            <v>厚10mm･突付張・下地別途</v>
          </cell>
          <cell r="D1960" t="str">
            <v>㎡</v>
          </cell>
          <cell r="E1960">
            <v>2580</v>
          </cell>
          <cell r="F1960" t="str">
            <v>P-100</v>
          </cell>
          <cell r="G1960">
            <v>263641</v>
          </cell>
        </row>
        <row r="1961">
          <cell r="A1961">
            <v>263644</v>
          </cell>
          <cell r="B1961" t="str">
            <v>壁・けい酸カルシウム板張</v>
          </cell>
          <cell r="C1961" t="str">
            <v>厚10mm・突付張・木造胴縁組共</v>
          </cell>
          <cell r="D1961" t="str">
            <v>㎡</v>
          </cell>
          <cell r="E1961">
            <v>4350</v>
          </cell>
          <cell r="F1961" t="str">
            <v>P-100</v>
          </cell>
          <cell r="G1961">
            <v>263644</v>
          </cell>
        </row>
        <row r="1962">
          <cell r="A1962">
            <v>263647</v>
          </cell>
          <cell r="B1962" t="str">
            <v>壁・けい酸カルシウム板張</v>
          </cell>
          <cell r="C1962" t="str">
            <v>厚10mm・突付張・軽量鉄骨壁下地組共</v>
          </cell>
          <cell r="D1962" t="str">
            <v>㎡</v>
          </cell>
          <cell r="E1962">
            <v>5190</v>
          </cell>
          <cell r="F1962" t="str">
            <v>P-100</v>
          </cell>
          <cell r="G1962">
            <v>263647</v>
          </cell>
        </row>
        <row r="1963">
          <cell r="A1963">
            <v>263651</v>
          </cell>
          <cell r="B1963" t="str">
            <v>壁・けい酸カルシウム板張</v>
          </cell>
          <cell r="C1963" t="str">
            <v>厚12mm･突付張・下地別途</v>
          </cell>
          <cell r="D1963" t="str">
            <v>㎡</v>
          </cell>
          <cell r="E1963">
            <v>2880</v>
          </cell>
          <cell r="F1963" t="str">
            <v>P-100</v>
          </cell>
          <cell r="G1963">
            <v>263651</v>
          </cell>
        </row>
        <row r="1964">
          <cell r="A1964">
            <v>263654</v>
          </cell>
          <cell r="B1964" t="str">
            <v>壁・けい酸カルシウム板張</v>
          </cell>
          <cell r="C1964" t="str">
            <v>厚12mm・突付張・木造胴縁組共</v>
          </cell>
          <cell r="D1964" t="str">
            <v>㎡</v>
          </cell>
          <cell r="E1964">
            <v>4650</v>
          </cell>
          <cell r="F1964" t="str">
            <v>P-100</v>
          </cell>
          <cell r="G1964">
            <v>263654</v>
          </cell>
        </row>
        <row r="1965">
          <cell r="A1965">
            <v>263657</v>
          </cell>
          <cell r="B1965" t="str">
            <v>壁・けい酸カルシウム板張</v>
          </cell>
          <cell r="C1965" t="str">
            <v>厚12mm・突付張・軽量鉄骨壁下地組共</v>
          </cell>
          <cell r="D1965" t="str">
            <v>㎡</v>
          </cell>
          <cell r="E1965">
            <v>5490</v>
          </cell>
          <cell r="F1965" t="str">
            <v>P-100</v>
          </cell>
          <cell r="G1965">
            <v>263657</v>
          </cell>
        </row>
        <row r="1966">
          <cell r="A1966">
            <v>263661</v>
          </cell>
          <cell r="B1966" t="str">
            <v>壁・けい酸カルシウム板張</v>
          </cell>
          <cell r="C1966" t="str">
            <v>化粧板・厚6mm･目透張・下地別途</v>
          </cell>
          <cell r="D1966" t="str">
            <v>㎡</v>
          </cell>
          <cell r="E1966">
            <v>4190</v>
          </cell>
          <cell r="F1966" t="str">
            <v>P-100</v>
          </cell>
          <cell r="G1966">
            <v>263661</v>
          </cell>
        </row>
        <row r="1967">
          <cell r="A1967">
            <v>263664</v>
          </cell>
          <cell r="B1967" t="str">
            <v>壁・けい酸カルシウム板張</v>
          </cell>
          <cell r="C1967" t="str">
            <v>化粧板・厚6mm･目透張・木造胴縁組共</v>
          </cell>
          <cell r="D1967" t="str">
            <v>㎡</v>
          </cell>
          <cell r="E1967">
            <v>5960</v>
          </cell>
          <cell r="F1967" t="str">
            <v>P-100</v>
          </cell>
          <cell r="G1967">
            <v>263664</v>
          </cell>
        </row>
        <row r="1968">
          <cell r="A1968">
            <v>263667</v>
          </cell>
          <cell r="B1968" t="str">
            <v>壁・けい酸カルシウム板張</v>
          </cell>
          <cell r="C1968" t="str">
            <v>化粧板・厚6mm･目透張・軽量鉄骨壁下地組共</v>
          </cell>
          <cell r="D1968" t="str">
            <v>㎡</v>
          </cell>
          <cell r="E1968">
            <v>6800</v>
          </cell>
          <cell r="F1968" t="str">
            <v>P-100</v>
          </cell>
          <cell r="G1968">
            <v>263667</v>
          </cell>
        </row>
        <row r="1969">
          <cell r="A1969">
            <v>263671</v>
          </cell>
          <cell r="B1969" t="str">
            <v>壁・けい酸カルシウム板張</v>
          </cell>
          <cell r="C1969" t="str">
            <v>化粧板・（硬質系）・厚4mm･目透張・下地別途</v>
          </cell>
          <cell r="D1969" t="str">
            <v>㎡</v>
          </cell>
          <cell r="E1969">
            <v>6600</v>
          </cell>
          <cell r="F1969" t="str">
            <v>P-100</v>
          </cell>
          <cell r="G1969">
            <v>263671</v>
          </cell>
        </row>
        <row r="1970">
          <cell r="A1970">
            <v>263674</v>
          </cell>
          <cell r="B1970" t="str">
            <v>壁・けい酸カルシウム板張</v>
          </cell>
          <cell r="C1970" t="str">
            <v>化粧板・（硬質系）・厚4mm･目透張・木造胴縁組共</v>
          </cell>
          <cell r="D1970" t="str">
            <v>㎡</v>
          </cell>
          <cell r="E1970">
            <v>8370</v>
          </cell>
          <cell r="F1970" t="str">
            <v>P-100</v>
          </cell>
          <cell r="G1970">
            <v>263674</v>
          </cell>
        </row>
        <row r="1971">
          <cell r="A1971">
            <v>263677</v>
          </cell>
          <cell r="B1971" t="str">
            <v>壁・けい酸カルシウム板張</v>
          </cell>
          <cell r="C1971" t="str">
            <v>化粧板・（硬質系）・厚4mm･目透張・軽量壁下地組共</v>
          </cell>
          <cell r="D1971" t="str">
            <v>㎡</v>
          </cell>
          <cell r="E1971">
            <v>9210</v>
          </cell>
          <cell r="F1971" t="str">
            <v>P-100</v>
          </cell>
          <cell r="G1971">
            <v>263677</v>
          </cell>
        </row>
        <row r="1972">
          <cell r="A1972">
            <v>263681</v>
          </cell>
          <cell r="B1972" t="str">
            <v>壁・スラブせっこう板張</v>
          </cell>
          <cell r="C1972" t="str">
            <v>タイルボード・厚8mm･下地別途</v>
          </cell>
          <cell r="D1972" t="str">
            <v>㎡</v>
          </cell>
          <cell r="E1972">
            <v>2450</v>
          </cell>
          <cell r="F1972" t="str">
            <v>P-100</v>
          </cell>
          <cell r="G1972">
            <v>263681</v>
          </cell>
        </row>
        <row r="1973">
          <cell r="A1973">
            <v>263682</v>
          </cell>
          <cell r="B1973" t="str">
            <v>壁・スラブせっこう板張</v>
          </cell>
          <cell r="C1973" t="str">
            <v>タイルボード・厚8mm・木造胴縁組共</v>
          </cell>
          <cell r="D1973" t="str">
            <v>㎡</v>
          </cell>
          <cell r="E1973">
            <v>4220</v>
          </cell>
          <cell r="F1973" t="str">
            <v>P-100</v>
          </cell>
          <cell r="G1973">
            <v>263682</v>
          </cell>
        </row>
        <row r="1974">
          <cell r="A1974">
            <v>263683</v>
          </cell>
          <cell r="B1974" t="str">
            <v>壁・スラブせっこう板張</v>
          </cell>
          <cell r="C1974" t="str">
            <v>タイルボード・厚8mm・軽量鉄骨壁下地組共</v>
          </cell>
          <cell r="D1974" t="str">
            <v>㎡</v>
          </cell>
          <cell r="E1974">
            <v>5060</v>
          </cell>
          <cell r="F1974" t="str">
            <v>P-100</v>
          </cell>
          <cell r="G1974">
            <v>263683</v>
          </cell>
        </row>
        <row r="1975">
          <cell r="A1975">
            <v>263685</v>
          </cell>
          <cell r="B1975" t="str">
            <v>壁・合成樹脂板張</v>
          </cell>
          <cell r="C1975" t="str">
            <v>メラミン樹脂板・厚12mm･下地別途</v>
          </cell>
          <cell r="D1975" t="str">
            <v>㎡</v>
          </cell>
          <cell r="E1975">
            <v>3250</v>
          </cell>
          <cell r="F1975" t="str">
            <v>P-100</v>
          </cell>
          <cell r="G1975">
            <v>263685</v>
          </cell>
        </row>
        <row r="1976">
          <cell r="A1976">
            <v>263686</v>
          </cell>
          <cell r="B1976" t="str">
            <v>壁・合成樹脂板張</v>
          </cell>
          <cell r="C1976" t="str">
            <v>メラミン樹脂板・厚12mm・木造胴縁組共</v>
          </cell>
          <cell r="D1976" t="str">
            <v>㎡</v>
          </cell>
          <cell r="E1976">
            <v>5020</v>
          </cell>
          <cell r="F1976" t="str">
            <v>P-101</v>
          </cell>
          <cell r="G1976">
            <v>263686</v>
          </cell>
        </row>
        <row r="1977">
          <cell r="A1977">
            <v>263687</v>
          </cell>
          <cell r="B1977" t="str">
            <v>壁・合成樹脂板張</v>
          </cell>
          <cell r="C1977" t="str">
            <v>メラミン樹脂板・厚12mm・軽量鉄骨壁下地組共</v>
          </cell>
          <cell r="D1977" t="str">
            <v>㎡</v>
          </cell>
          <cell r="E1977">
            <v>5860</v>
          </cell>
          <cell r="F1977" t="str">
            <v>P-101</v>
          </cell>
          <cell r="G1977">
            <v>263687</v>
          </cell>
        </row>
        <row r="1978">
          <cell r="A1978">
            <v>263691</v>
          </cell>
          <cell r="B1978" t="str">
            <v>壁・硬質繊維板張</v>
          </cell>
          <cell r="C1978" t="str">
            <v>ハードボード・厚3.5mm･下地別途</v>
          </cell>
          <cell r="D1978" t="str">
            <v>㎡</v>
          </cell>
          <cell r="E1978">
            <v>1400</v>
          </cell>
          <cell r="F1978" t="str">
            <v>P-101</v>
          </cell>
          <cell r="G1978">
            <v>263691</v>
          </cell>
        </row>
        <row r="1979">
          <cell r="A1979">
            <v>263692</v>
          </cell>
          <cell r="B1979" t="str">
            <v>壁・硬質繊維板張</v>
          </cell>
          <cell r="C1979" t="str">
            <v>ハードボード・厚3.5mm・木造胴縁組共</v>
          </cell>
          <cell r="D1979" t="str">
            <v>㎡</v>
          </cell>
          <cell r="E1979">
            <v>3170</v>
          </cell>
          <cell r="F1979" t="str">
            <v>P-101</v>
          </cell>
          <cell r="G1979">
            <v>263692</v>
          </cell>
        </row>
        <row r="1980">
          <cell r="A1980">
            <v>263693</v>
          </cell>
          <cell r="B1980" t="str">
            <v>壁・硬質繊維板張</v>
          </cell>
          <cell r="C1980" t="str">
            <v>ハードボード・厚3.5mm・軽量鉄骨壁下地組共</v>
          </cell>
          <cell r="D1980" t="str">
            <v>㎡</v>
          </cell>
          <cell r="E1980">
            <v>4010</v>
          </cell>
          <cell r="F1980" t="str">
            <v>P-101</v>
          </cell>
          <cell r="G1980">
            <v>263693</v>
          </cell>
        </row>
        <row r="1981">
          <cell r="A1981">
            <v>263695</v>
          </cell>
          <cell r="B1981" t="str">
            <v>壁・硬質繊維板張</v>
          </cell>
          <cell r="C1981" t="str">
            <v>ハードボード・厚5mm･下地別途</v>
          </cell>
          <cell r="D1981" t="str">
            <v>㎡</v>
          </cell>
          <cell r="E1981">
            <v>1570</v>
          </cell>
          <cell r="F1981" t="str">
            <v>P-101</v>
          </cell>
          <cell r="G1981">
            <v>263695</v>
          </cell>
        </row>
        <row r="1982">
          <cell r="A1982">
            <v>263696</v>
          </cell>
          <cell r="B1982" t="str">
            <v>壁・硬質繊維板張</v>
          </cell>
          <cell r="C1982" t="str">
            <v>ハードボード・厚5mm・木造胴縁組共</v>
          </cell>
          <cell r="D1982" t="str">
            <v>㎡</v>
          </cell>
          <cell r="E1982">
            <v>3340</v>
          </cell>
          <cell r="F1982" t="str">
            <v>P-101</v>
          </cell>
          <cell r="G1982">
            <v>263696</v>
          </cell>
        </row>
        <row r="1983">
          <cell r="A1983">
            <v>263697</v>
          </cell>
          <cell r="B1983" t="str">
            <v>壁・硬質繊維板張</v>
          </cell>
          <cell r="C1983" t="str">
            <v>ハードボード・厚5mm・軽量鉄骨壁下地組共</v>
          </cell>
          <cell r="D1983" t="str">
            <v>㎡</v>
          </cell>
          <cell r="E1983">
            <v>4180</v>
          </cell>
          <cell r="F1983" t="str">
            <v>P-101</v>
          </cell>
          <cell r="G1983">
            <v>263697</v>
          </cell>
        </row>
        <row r="1984">
          <cell r="A1984">
            <v>263701</v>
          </cell>
          <cell r="B1984" t="str">
            <v>壁・複合板張</v>
          </cell>
          <cell r="C1984" t="str">
            <v>厚30mm･（フレキ+木毛）・突付張・下地別途</v>
          </cell>
          <cell r="D1984" t="str">
            <v>㎡</v>
          </cell>
          <cell r="E1984">
            <v>3430</v>
          </cell>
          <cell r="F1984" t="str">
            <v>P-101</v>
          </cell>
          <cell r="G1984">
            <v>263701</v>
          </cell>
        </row>
        <row r="1985">
          <cell r="A1985">
            <v>263704</v>
          </cell>
          <cell r="B1985" t="str">
            <v>壁・複合板張</v>
          </cell>
          <cell r="C1985" t="str">
            <v>厚30mm･（フレキ+木毛）・突付張・木造胴縁組共</v>
          </cell>
          <cell r="D1985" t="str">
            <v>㎡</v>
          </cell>
          <cell r="E1985">
            <v>5200</v>
          </cell>
          <cell r="F1985" t="str">
            <v>P-101</v>
          </cell>
          <cell r="G1985">
            <v>263704</v>
          </cell>
        </row>
        <row r="1986">
          <cell r="A1986">
            <v>263707</v>
          </cell>
          <cell r="B1986" t="str">
            <v>壁・複合板張</v>
          </cell>
          <cell r="C1986" t="str">
            <v>厚30mm･（フレキ+木毛）・突付張・軽鉄下地組共</v>
          </cell>
          <cell r="D1986" t="str">
            <v>㎡</v>
          </cell>
          <cell r="E1986">
            <v>6040</v>
          </cell>
          <cell r="F1986" t="str">
            <v>P-101</v>
          </cell>
          <cell r="G1986">
            <v>263707</v>
          </cell>
        </row>
        <row r="1987">
          <cell r="A1987">
            <v>263708</v>
          </cell>
          <cell r="B1987" t="str">
            <v>壁・複合板張</v>
          </cell>
          <cell r="C1987" t="str">
            <v>厚30mm･（フレキ+木毛）・GL張</v>
          </cell>
          <cell r="D1987" t="str">
            <v>㎡</v>
          </cell>
          <cell r="E1987">
            <v>6700</v>
          </cell>
          <cell r="F1987" t="str">
            <v>P-101</v>
          </cell>
          <cell r="G1987">
            <v>263708</v>
          </cell>
        </row>
        <row r="1988">
          <cell r="A1988">
            <v>263711</v>
          </cell>
          <cell r="B1988" t="str">
            <v>壁・複合板張</v>
          </cell>
          <cell r="C1988" t="str">
            <v>厚30mm･（フ+木毛＋フ）・突付張・下地別途</v>
          </cell>
          <cell r="D1988" t="str">
            <v>㎡</v>
          </cell>
          <cell r="E1988">
            <v>4510</v>
          </cell>
          <cell r="F1988" t="str">
            <v>P-101</v>
          </cell>
          <cell r="G1988">
            <v>263711</v>
          </cell>
        </row>
        <row r="1989">
          <cell r="A1989">
            <v>263714</v>
          </cell>
          <cell r="B1989" t="str">
            <v>壁・複合板張</v>
          </cell>
          <cell r="C1989" t="str">
            <v>厚30mm･（フ+木毛＋フ）・突付張・木造胴縁組共</v>
          </cell>
          <cell r="D1989" t="str">
            <v>㎡</v>
          </cell>
          <cell r="E1989">
            <v>6280</v>
          </cell>
          <cell r="F1989" t="str">
            <v>P-101</v>
          </cell>
          <cell r="G1989">
            <v>263714</v>
          </cell>
        </row>
        <row r="1990">
          <cell r="A1990">
            <v>263717</v>
          </cell>
          <cell r="B1990" t="str">
            <v>壁・複合板張</v>
          </cell>
          <cell r="C1990" t="str">
            <v>厚30mm･（フ+木毛＋フ）・突付張・軽鉄下地組共</v>
          </cell>
          <cell r="D1990" t="str">
            <v>㎡</v>
          </cell>
          <cell r="E1990">
            <v>7120</v>
          </cell>
          <cell r="F1990" t="str">
            <v>P-101</v>
          </cell>
          <cell r="G1990">
            <v>263717</v>
          </cell>
        </row>
        <row r="1991">
          <cell r="A1991">
            <v>263718</v>
          </cell>
          <cell r="B1991" t="str">
            <v>壁・複合板張</v>
          </cell>
          <cell r="C1991" t="str">
            <v>厚30mm･（フ+木毛＋フ）・GL張</v>
          </cell>
          <cell r="D1991" t="str">
            <v>㎡</v>
          </cell>
          <cell r="E1991">
            <v>7780</v>
          </cell>
          <cell r="F1991" t="str">
            <v>P-101</v>
          </cell>
          <cell r="G1991">
            <v>263718</v>
          </cell>
        </row>
        <row r="1992">
          <cell r="A1992">
            <v>263721</v>
          </cell>
          <cell r="B1992" t="str">
            <v>壁・複合板張・（耐火）</v>
          </cell>
          <cell r="C1992" t="str">
            <v>厚30mm･（フ+木毛＋フ）・突付張・下地別途</v>
          </cell>
          <cell r="D1992" t="str">
            <v>㎡</v>
          </cell>
          <cell r="E1992">
            <v>4590</v>
          </cell>
          <cell r="F1992" t="str">
            <v>P-101</v>
          </cell>
          <cell r="G1992">
            <v>263721</v>
          </cell>
        </row>
        <row r="1993">
          <cell r="A1993">
            <v>263724</v>
          </cell>
          <cell r="B1993" t="str">
            <v>壁・複合板張・（耐火）</v>
          </cell>
          <cell r="C1993" t="str">
            <v>厚30mm･（フ+木毛＋フ）・突付張・木造胴縁組共</v>
          </cell>
          <cell r="D1993" t="str">
            <v>㎡</v>
          </cell>
          <cell r="E1993">
            <v>6360</v>
          </cell>
          <cell r="F1993" t="str">
            <v>P-101</v>
          </cell>
          <cell r="G1993">
            <v>263724</v>
          </cell>
        </row>
        <row r="1994">
          <cell r="A1994">
            <v>263727</v>
          </cell>
          <cell r="B1994" t="str">
            <v>壁・複合板張・（耐火）</v>
          </cell>
          <cell r="C1994" t="str">
            <v>厚30mm･（フ+木毛＋フ）・突付張・軽鉄下地組共</v>
          </cell>
          <cell r="D1994" t="str">
            <v>㎡</v>
          </cell>
          <cell r="E1994">
            <v>7200</v>
          </cell>
          <cell r="F1994" t="str">
            <v>P-101</v>
          </cell>
          <cell r="G1994">
            <v>263727</v>
          </cell>
        </row>
        <row r="1995">
          <cell r="A1995">
            <v>263728</v>
          </cell>
          <cell r="B1995" t="str">
            <v>壁・複合板張・（耐火）</v>
          </cell>
          <cell r="C1995" t="str">
            <v>厚30mm･（フ+木毛＋フ）・GL張</v>
          </cell>
          <cell r="D1995" t="str">
            <v>㎡</v>
          </cell>
          <cell r="E1995">
            <v>7860</v>
          </cell>
          <cell r="F1995" t="str">
            <v>P-101</v>
          </cell>
          <cell r="G1995">
            <v>263728</v>
          </cell>
        </row>
        <row r="1996">
          <cell r="A1996">
            <v>263731</v>
          </cell>
          <cell r="B1996" t="str">
            <v>壁・木毛セメント板張</v>
          </cell>
          <cell r="C1996" t="str">
            <v>厚20mm</v>
          </cell>
          <cell r="D1996" t="str">
            <v>㎡</v>
          </cell>
          <cell r="E1996">
            <v>1860</v>
          </cell>
          <cell r="F1996" t="str">
            <v>P-101</v>
          </cell>
          <cell r="G1996">
            <v>263731</v>
          </cell>
        </row>
        <row r="1997">
          <cell r="A1997">
            <v>263735</v>
          </cell>
          <cell r="B1997" t="str">
            <v>壁・木毛セメント板張</v>
          </cell>
          <cell r="C1997" t="str">
            <v>厚30mm</v>
          </cell>
          <cell r="D1997" t="str">
            <v>㎡</v>
          </cell>
          <cell r="E1997">
            <v>2310</v>
          </cell>
          <cell r="F1997" t="str">
            <v>P-101</v>
          </cell>
          <cell r="G1997">
            <v>263735</v>
          </cell>
        </row>
        <row r="1998">
          <cell r="A1998">
            <v>263737</v>
          </cell>
          <cell r="B1998" t="str">
            <v>壁・木片セメント板張</v>
          </cell>
          <cell r="C1998" t="str">
            <v>厚12mm・硬質・センチュリー</v>
          </cell>
          <cell r="D1998" t="str">
            <v>㎡</v>
          </cell>
          <cell r="E1998">
            <v>2720</v>
          </cell>
          <cell r="F1998" t="str">
            <v>P-101</v>
          </cell>
          <cell r="G1998">
            <v>263737</v>
          </cell>
        </row>
        <row r="1999">
          <cell r="A1999">
            <v>263738</v>
          </cell>
          <cell r="B1999" t="str">
            <v>壁・木片セメント板張</v>
          </cell>
          <cell r="C1999" t="str">
            <v>厚18mm・硬質・センチュリー</v>
          </cell>
          <cell r="D1999" t="str">
            <v>㎡</v>
          </cell>
          <cell r="E1999">
            <v>3150</v>
          </cell>
          <cell r="F1999" t="str">
            <v>P-101</v>
          </cell>
          <cell r="G1999">
            <v>263738</v>
          </cell>
        </row>
        <row r="2000">
          <cell r="A2000">
            <v>263741</v>
          </cell>
          <cell r="B2000" t="str">
            <v>壁・発砲樹脂板張</v>
          </cell>
          <cell r="C2000" t="str">
            <v>厚20mm</v>
          </cell>
          <cell r="D2000" t="str">
            <v>㎡</v>
          </cell>
          <cell r="E2000">
            <v>1910</v>
          </cell>
          <cell r="F2000" t="str">
            <v>P-101</v>
          </cell>
          <cell r="G2000">
            <v>263741</v>
          </cell>
        </row>
        <row r="2001">
          <cell r="A2001">
            <v>263745</v>
          </cell>
          <cell r="B2001" t="str">
            <v>壁・発砲樹脂板張</v>
          </cell>
          <cell r="C2001" t="str">
            <v>厚25mm</v>
          </cell>
          <cell r="D2001" t="str">
            <v>㎡</v>
          </cell>
          <cell r="E2001">
            <v>2030</v>
          </cell>
          <cell r="F2001" t="str">
            <v>P-101</v>
          </cell>
          <cell r="G2001">
            <v>263745</v>
          </cell>
        </row>
        <row r="2002">
          <cell r="A2002">
            <v>263747</v>
          </cell>
          <cell r="B2002" t="str">
            <v>壁・発砲樹脂板張</v>
          </cell>
          <cell r="C2002" t="str">
            <v>厚50mm</v>
          </cell>
          <cell r="D2002" t="str">
            <v>㎡</v>
          </cell>
          <cell r="E2002">
            <v>2640</v>
          </cell>
          <cell r="F2002" t="str">
            <v>P-101</v>
          </cell>
          <cell r="G2002">
            <v>263747</v>
          </cell>
        </row>
        <row r="2003">
          <cell r="A2003">
            <v>263751</v>
          </cell>
          <cell r="B2003" t="str">
            <v>壁・軟質繊維板張</v>
          </cell>
          <cell r="C2003" t="str">
            <v>厚9mm・断熱内装下地</v>
          </cell>
          <cell r="D2003" t="str">
            <v>㎡</v>
          </cell>
          <cell r="E2003">
            <v>1390</v>
          </cell>
          <cell r="F2003" t="str">
            <v>P-101</v>
          </cell>
          <cell r="G2003">
            <v>263751</v>
          </cell>
        </row>
        <row r="2004">
          <cell r="A2004">
            <v>263752</v>
          </cell>
          <cell r="B2004" t="str">
            <v>壁・軟質繊維板張</v>
          </cell>
          <cell r="C2004" t="str">
            <v>厚12mm・断熱内装下地</v>
          </cell>
          <cell r="D2004" t="str">
            <v>㎡</v>
          </cell>
          <cell r="E2004">
            <v>1550</v>
          </cell>
          <cell r="F2004" t="str">
            <v>P-101</v>
          </cell>
          <cell r="G2004">
            <v>263752</v>
          </cell>
        </row>
        <row r="2005">
          <cell r="A2005">
            <v>263755</v>
          </cell>
          <cell r="B2005" t="str">
            <v>壁・軟質繊維板張</v>
          </cell>
          <cell r="C2005" t="str">
            <v>厚9mm・断熱内装下地・木造胴縁組共</v>
          </cell>
          <cell r="D2005" t="str">
            <v>㎡</v>
          </cell>
          <cell r="E2005">
            <v>3160</v>
          </cell>
          <cell r="F2005" t="str">
            <v>P-101</v>
          </cell>
          <cell r="G2005">
            <v>263755</v>
          </cell>
        </row>
        <row r="2006">
          <cell r="A2006">
            <v>263757</v>
          </cell>
          <cell r="B2006" t="str">
            <v>壁・軟質繊維板張</v>
          </cell>
          <cell r="C2006" t="str">
            <v>厚9mm・断熱内装下地・軽鉄下地組共</v>
          </cell>
          <cell r="D2006" t="str">
            <v>㎡</v>
          </cell>
          <cell r="E2006">
            <v>4000</v>
          </cell>
          <cell r="F2006" t="str">
            <v>P-101</v>
          </cell>
          <cell r="G2006">
            <v>263757</v>
          </cell>
        </row>
        <row r="2007">
          <cell r="A2007">
            <v>263761</v>
          </cell>
          <cell r="B2007" t="str">
            <v>外壁・石綿スレート板張</v>
          </cell>
          <cell r="C2007" t="str">
            <v>小波・6番・（11.5山）・下地別途</v>
          </cell>
          <cell r="D2007" t="str">
            <v>㎡</v>
          </cell>
          <cell r="E2007">
            <v>3040</v>
          </cell>
          <cell r="F2007" t="str">
            <v>P-101</v>
          </cell>
          <cell r="G2007">
            <v>263761</v>
          </cell>
        </row>
        <row r="2008">
          <cell r="A2008">
            <v>263763</v>
          </cell>
          <cell r="B2008" t="str">
            <v>外壁・石綿スレート板張</v>
          </cell>
          <cell r="C2008" t="str">
            <v>小波・6番・木造胴縁組共</v>
          </cell>
          <cell r="D2008" t="str">
            <v>㎡</v>
          </cell>
          <cell r="E2008">
            <v>4810</v>
          </cell>
          <cell r="F2008" t="str">
            <v>P-101</v>
          </cell>
          <cell r="G2008">
            <v>263763</v>
          </cell>
        </row>
        <row r="2009">
          <cell r="A2009">
            <v>263765</v>
          </cell>
          <cell r="B2009" t="str">
            <v>外壁・石綿スレート板張</v>
          </cell>
          <cell r="C2009" t="str">
            <v>小波・6番・軽量鉄骨壁下地共</v>
          </cell>
          <cell r="D2009" t="str">
            <v>㎡</v>
          </cell>
          <cell r="E2009">
            <v>5650</v>
          </cell>
          <cell r="F2009" t="str">
            <v>P-101</v>
          </cell>
          <cell r="G2009">
            <v>263765</v>
          </cell>
        </row>
        <row r="2010">
          <cell r="A2010">
            <v>263771</v>
          </cell>
          <cell r="B2010" t="str">
            <v>壁・ステンレス鋼板張</v>
          </cell>
          <cell r="C2010" t="str">
            <v>厚0.5mm・下地別途</v>
          </cell>
          <cell r="D2010" t="str">
            <v>㎡</v>
          </cell>
          <cell r="E2010">
            <v>2690</v>
          </cell>
          <cell r="F2010" t="str">
            <v>P-101</v>
          </cell>
          <cell r="G2010">
            <v>263771</v>
          </cell>
        </row>
        <row r="2011">
          <cell r="A2011">
            <v>263773</v>
          </cell>
          <cell r="B2011" t="str">
            <v>壁・ステンレス鋼板張</v>
          </cell>
          <cell r="C2011" t="str">
            <v>厚0.5mm・ラワン合板</v>
          </cell>
          <cell r="D2011" t="str">
            <v>㎡</v>
          </cell>
          <cell r="E2011">
            <v>5440</v>
          </cell>
          <cell r="F2011" t="str">
            <v>P-101</v>
          </cell>
          <cell r="G2011">
            <v>263773</v>
          </cell>
        </row>
        <row r="2012">
          <cell r="A2012">
            <v>263775</v>
          </cell>
          <cell r="B2012" t="str">
            <v>壁・ステンレス鋼板張</v>
          </cell>
          <cell r="C2012" t="str">
            <v>厚0.5mm・ラワン合板・木造間仕切軸組共</v>
          </cell>
          <cell r="D2012" t="str">
            <v>㎡</v>
          </cell>
          <cell r="E2012">
            <v>8700</v>
          </cell>
          <cell r="F2012" t="str">
            <v>P-101</v>
          </cell>
          <cell r="G2012">
            <v>263775</v>
          </cell>
        </row>
        <row r="2013">
          <cell r="A2013">
            <v>263777</v>
          </cell>
          <cell r="B2013" t="str">
            <v>壁・ステンレス鋼板張</v>
          </cell>
          <cell r="C2013" t="str">
            <v>厚0.5mm・せっこうボード共</v>
          </cell>
          <cell r="D2013" t="str">
            <v>㎡</v>
          </cell>
          <cell r="E2013">
            <v>3910</v>
          </cell>
          <cell r="F2013" t="str">
            <v>P-101</v>
          </cell>
          <cell r="G2013">
            <v>263777</v>
          </cell>
        </row>
        <row r="2014">
          <cell r="A2014">
            <v>263779</v>
          </cell>
          <cell r="B2014" t="str">
            <v>壁・ステンレス鋼板張</v>
          </cell>
          <cell r="C2014" t="str">
            <v>厚0.5mm・せっこうボード・軽量鉄骨壁下地組共</v>
          </cell>
          <cell r="D2014" t="str">
            <v>㎡</v>
          </cell>
          <cell r="E2014">
            <v>6520</v>
          </cell>
          <cell r="F2014" t="str">
            <v>P-101</v>
          </cell>
          <cell r="G2014">
            <v>263779</v>
          </cell>
        </row>
        <row r="2015">
          <cell r="A2015">
            <v>263801</v>
          </cell>
          <cell r="B2015" t="str">
            <v>壁・ビニールクロス張</v>
          </cell>
          <cell r="C2015" t="str">
            <v>上・下地別途</v>
          </cell>
          <cell r="D2015" t="str">
            <v>㎡</v>
          </cell>
          <cell r="E2015">
            <v>1210</v>
          </cell>
          <cell r="F2015" t="str">
            <v>P-101</v>
          </cell>
          <cell r="G2015">
            <v>263801</v>
          </cell>
        </row>
        <row r="2016">
          <cell r="A2016">
            <v>263803</v>
          </cell>
          <cell r="B2016" t="str">
            <v>壁・ビニールクロス張</v>
          </cell>
          <cell r="C2016" t="str">
            <v>上・ラワン合板共</v>
          </cell>
          <cell r="D2016" t="str">
            <v>㎡</v>
          </cell>
          <cell r="E2016">
            <v>3960</v>
          </cell>
          <cell r="F2016" t="str">
            <v>P-101</v>
          </cell>
          <cell r="G2016">
            <v>263803</v>
          </cell>
        </row>
        <row r="2017">
          <cell r="A2017">
            <v>263804</v>
          </cell>
          <cell r="B2017" t="str">
            <v>壁・ビニールクロス張</v>
          </cell>
          <cell r="C2017" t="str">
            <v>上・ラワン合板・木造間仕切軸組共</v>
          </cell>
          <cell r="D2017" t="str">
            <v>㎡</v>
          </cell>
          <cell r="E2017">
            <v>7220</v>
          </cell>
          <cell r="F2017" t="str">
            <v>P-101</v>
          </cell>
          <cell r="G2017">
            <v>263804</v>
          </cell>
        </row>
        <row r="2018">
          <cell r="A2018">
            <v>263806</v>
          </cell>
          <cell r="B2018" t="str">
            <v>壁・ビニールクロス張</v>
          </cell>
          <cell r="C2018" t="str">
            <v>上・せっこうボード共</v>
          </cell>
          <cell r="D2018" t="str">
            <v>㎡</v>
          </cell>
          <cell r="E2018">
            <v>2430</v>
          </cell>
          <cell r="F2018" t="str">
            <v>P-101</v>
          </cell>
          <cell r="G2018">
            <v>263806</v>
          </cell>
        </row>
        <row r="2019">
          <cell r="A2019">
            <v>263807</v>
          </cell>
          <cell r="B2019" t="str">
            <v>壁・ビニールクロス張</v>
          </cell>
          <cell r="C2019" t="str">
            <v>上・せっこうボード・木造胴縁組共</v>
          </cell>
          <cell r="D2019" t="str">
            <v>㎡</v>
          </cell>
          <cell r="E2019">
            <v>4200</v>
          </cell>
          <cell r="F2019" t="str">
            <v>P-101</v>
          </cell>
          <cell r="G2019">
            <v>263807</v>
          </cell>
        </row>
        <row r="2020">
          <cell r="A2020">
            <v>263808</v>
          </cell>
          <cell r="B2020" t="str">
            <v>壁・ビニールクロス張</v>
          </cell>
          <cell r="C2020" t="str">
            <v>上・せっこうボード・軽量鉄骨壁下地共</v>
          </cell>
          <cell r="D2020" t="str">
            <v>㎡</v>
          </cell>
          <cell r="E2020">
            <v>5040</v>
          </cell>
          <cell r="F2020" t="str">
            <v>P-101</v>
          </cell>
          <cell r="G2020">
            <v>263808</v>
          </cell>
        </row>
        <row r="2021">
          <cell r="A2021">
            <v>263811</v>
          </cell>
          <cell r="B2021" t="str">
            <v>壁・ビニールクロス張</v>
          </cell>
          <cell r="C2021" t="str">
            <v>中・下地別途</v>
          </cell>
          <cell r="D2021" t="str">
            <v>㎡</v>
          </cell>
          <cell r="E2021">
            <v>1210</v>
          </cell>
          <cell r="F2021" t="str">
            <v>P-101</v>
          </cell>
          <cell r="G2021">
            <v>263811</v>
          </cell>
        </row>
        <row r="2022">
          <cell r="A2022">
            <v>263813</v>
          </cell>
          <cell r="B2022" t="str">
            <v>壁・ビニールクロス張</v>
          </cell>
          <cell r="C2022" t="str">
            <v>中・ラワン合板共</v>
          </cell>
          <cell r="D2022" t="str">
            <v>㎡</v>
          </cell>
          <cell r="E2022">
            <v>3960</v>
          </cell>
          <cell r="F2022" t="str">
            <v>P-101</v>
          </cell>
          <cell r="G2022">
            <v>263813</v>
          </cell>
        </row>
        <row r="2023">
          <cell r="A2023">
            <v>263814</v>
          </cell>
          <cell r="B2023" t="str">
            <v>壁・ビニールクロス張</v>
          </cell>
          <cell r="C2023" t="str">
            <v>中・ラワン合板・木造間仕切軸組共</v>
          </cell>
          <cell r="D2023" t="str">
            <v>㎡</v>
          </cell>
          <cell r="E2023">
            <v>7220</v>
          </cell>
          <cell r="F2023" t="str">
            <v>P-101</v>
          </cell>
          <cell r="G2023">
            <v>263814</v>
          </cell>
        </row>
        <row r="2024">
          <cell r="A2024">
            <v>263816</v>
          </cell>
          <cell r="B2024" t="str">
            <v>壁・ビニールクロス張</v>
          </cell>
          <cell r="C2024" t="str">
            <v>中・せっこうボード共</v>
          </cell>
          <cell r="D2024" t="str">
            <v>㎡</v>
          </cell>
          <cell r="E2024">
            <v>2430</v>
          </cell>
          <cell r="F2024" t="str">
            <v>P-102</v>
          </cell>
          <cell r="G2024">
            <v>263816</v>
          </cell>
        </row>
        <row r="2025">
          <cell r="A2025">
            <v>263817</v>
          </cell>
          <cell r="B2025" t="str">
            <v>壁・ビニールクロス張</v>
          </cell>
          <cell r="C2025" t="str">
            <v>中・せっこうボード・木造胴縁組共</v>
          </cell>
          <cell r="D2025" t="str">
            <v>㎡</v>
          </cell>
          <cell r="E2025">
            <v>4200</v>
          </cell>
          <cell r="F2025" t="str">
            <v>P-102</v>
          </cell>
          <cell r="G2025">
            <v>263817</v>
          </cell>
        </row>
        <row r="2026">
          <cell r="A2026">
            <v>263818</v>
          </cell>
          <cell r="B2026" t="str">
            <v>壁・ビニールクロス張</v>
          </cell>
          <cell r="C2026" t="str">
            <v>中・せっこうボード・軽量鉄骨壁下地組共</v>
          </cell>
          <cell r="D2026" t="str">
            <v>㎡</v>
          </cell>
          <cell r="E2026">
            <v>5040</v>
          </cell>
          <cell r="F2026" t="str">
            <v>P-102</v>
          </cell>
          <cell r="G2026">
            <v>263818</v>
          </cell>
        </row>
        <row r="2027">
          <cell r="A2027">
            <v>263821</v>
          </cell>
          <cell r="B2027" t="str">
            <v>壁・ビニールクロス張</v>
          </cell>
          <cell r="C2027" t="str">
            <v>並・下地別途</v>
          </cell>
          <cell r="D2027" t="str">
            <v>㎡</v>
          </cell>
          <cell r="E2027">
            <v>1210</v>
          </cell>
          <cell r="F2027" t="str">
            <v>P-102</v>
          </cell>
          <cell r="G2027">
            <v>263821</v>
          </cell>
        </row>
        <row r="2028">
          <cell r="A2028">
            <v>268823</v>
          </cell>
          <cell r="B2028" t="str">
            <v>壁・ビニールクロス張</v>
          </cell>
          <cell r="C2028" t="str">
            <v>並・ラワン合板共</v>
          </cell>
          <cell r="D2028" t="str">
            <v>㎡</v>
          </cell>
          <cell r="E2028">
            <v>3960</v>
          </cell>
          <cell r="F2028" t="str">
            <v>P-102</v>
          </cell>
          <cell r="G2028">
            <v>268823</v>
          </cell>
        </row>
        <row r="2029">
          <cell r="A2029">
            <v>263824</v>
          </cell>
          <cell r="B2029" t="str">
            <v>壁・ビニールクロス張</v>
          </cell>
          <cell r="C2029" t="str">
            <v>並・ラワン合板・木造間仕切軸組共</v>
          </cell>
          <cell r="D2029" t="str">
            <v>㎡</v>
          </cell>
          <cell r="E2029">
            <v>7220</v>
          </cell>
          <cell r="F2029" t="str">
            <v>P-102</v>
          </cell>
          <cell r="G2029">
            <v>263824</v>
          </cell>
        </row>
        <row r="2030">
          <cell r="A2030">
            <v>263826</v>
          </cell>
          <cell r="B2030" t="str">
            <v>壁・ビニールクロス張</v>
          </cell>
          <cell r="C2030" t="str">
            <v>並・せっこうボード共</v>
          </cell>
          <cell r="D2030" t="str">
            <v>㎡</v>
          </cell>
          <cell r="E2030">
            <v>2430</v>
          </cell>
          <cell r="F2030" t="str">
            <v>P-102</v>
          </cell>
          <cell r="G2030">
            <v>263826</v>
          </cell>
        </row>
        <row r="2031">
          <cell r="A2031">
            <v>263827</v>
          </cell>
          <cell r="B2031" t="str">
            <v>壁・ビニールクロス張</v>
          </cell>
          <cell r="C2031" t="str">
            <v>並・せっこうボード・木造胴縁組共</v>
          </cell>
          <cell r="D2031" t="str">
            <v>㎡</v>
          </cell>
          <cell r="E2031">
            <v>4200</v>
          </cell>
          <cell r="F2031" t="str">
            <v>P-102</v>
          </cell>
          <cell r="G2031">
            <v>263827</v>
          </cell>
        </row>
        <row r="2032">
          <cell r="A2032">
            <v>263828</v>
          </cell>
          <cell r="B2032" t="str">
            <v>壁・ビニールクロス張</v>
          </cell>
          <cell r="C2032" t="str">
            <v>並・せっこうボード・軽量鉄骨壁下地組共</v>
          </cell>
          <cell r="D2032" t="str">
            <v>㎡</v>
          </cell>
          <cell r="E2032">
            <v>5040</v>
          </cell>
          <cell r="F2032" t="str">
            <v>P-102</v>
          </cell>
          <cell r="G2032">
            <v>263828</v>
          </cell>
        </row>
        <row r="2033">
          <cell r="A2033">
            <v>263831</v>
          </cell>
          <cell r="B2033" t="str">
            <v>壁紙張</v>
          </cell>
          <cell r="C2033" t="str">
            <v>下地別途</v>
          </cell>
          <cell r="D2033" t="str">
            <v>㎡</v>
          </cell>
          <cell r="E2033">
            <v>1720</v>
          </cell>
          <cell r="F2033" t="str">
            <v>P-102</v>
          </cell>
          <cell r="G2033">
            <v>263831</v>
          </cell>
        </row>
        <row r="2034">
          <cell r="A2034">
            <v>263833</v>
          </cell>
          <cell r="B2034" t="str">
            <v>壁紙張</v>
          </cell>
          <cell r="C2034" t="str">
            <v>ラワン合板共</v>
          </cell>
          <cell r="D2034" t="str">
            <v>㎡</v>
          </cell>
          <cell r="E2034">
            <v>4470</v>
          </cell>
          <cell r="F2034" t="str">
            <v>P-102</v>
          </cell>
          <cell r="G2034">
            <v>263833</v>
          </cell>
        </row>
        <row r="2035">
          <cell r="A2035">
            <v>263834</v>
          </cell>
          <cell r="B2035" t="str">
            <v>壁紙張</v>
          </cell>
          <cell r="C2035" t="str">
            <v>ラワン合板・木造間仕切軸組共</v>
          </cell>
          <cell r="D2035" t="str">
            <v>㎡</v>
          </cell>
          <cell r="E2035">
            <v>7730</v>
          </cell>
          <cell r="F2035" t="str">
            <v>P-102</v>
          </cell>
          <cell r="G2035">
            <v>263834</v>
          </cell>
        </row>
        <row r="2036">
          <cell r="A2036">
            <v>263836</v>
          </cell>
          <cell r="B2036" t="str">
            <v>壁紙張</v>
          </cell>
          <cell r="C2036" t="str">
            <v>せっこうボード共</v>
          </cell>
          <cell r="D2036" t="str">
            <v>㎡</v>
          </cell>
          <cell r="E2036">
            <v>2940</v>
          </cell>
          <cell r="F2036" t="str">
            <v>P-102</v>
          </cell>
          <cell r="G2036">
            <v>263836</v>
          </cell>
        </row>
        <row r="2037">
          <cell r="A2037">
            <v>263837</v>
          </cell>
          <cell r="B2037" t="str">
            <v>壁紙張</v>
          </cell>
          <cell r="C2037" t="str">
            <v>せっこうボード・木造胴縁組共</v>
          </cell>
          <cell r="D2037" t="str">
            <v>㎡</v>
          </cell>
          <cell r="E2037">
            <v>4710</v>
          </cell>
          <cell r="F2037" t="str">
            <v>P-102</v>
          </cell>
          <cell r="G2037">
            <v>263837</v>
          </cell>
        </row>
        <row r="2038">
          <cell r="A2038">
            <v>263838</v>
          </cell>
          <cell r="B2038" t="str">
            <v>壁紙張</v>
          </cell>
          <cell r="C2038" t="str">
            <v>せっこうボード・軽量鉄骨壁下地組共</v>
          </cell>
          <cell r="D2038" t="str">
            <v>㎡</v>
          </cell>
          <cell r="E2038">
            <v>5550</v>
          </cell>
          <cell r="F2038" t="str">
            <v>P-102</v>
          </cell>
          <cell r="G2038">
            <v>263838</v>
          </cell>
        </row>
        <row r="2039">
          <cell r="A2039">
            <v>263841</v>
          </cell>
          <cell r="B2039" t="str">
            <v>壁・布クロス張</v>
          </cell>
          <cell r="C2039" t="str">
            <v>上・下地別途</v>
          </cell>
          <cell r="D2039" t="str">
            <v>㎡</v>
          </cell>
          <cell r="E2039">
            <v>4500</v>
          </cell>
          <cell r="F2039" t="str">
            <v>P-102</v>
          </cell>
          <cell r="G2039">
            <v>263841</v>
          </cell>
        </row>
        <row r="2040">
          <cell r="A2040">
            <v>263843</v>
          </cell>
          <cell r="B2040" t="str">
            <v>壁・布クロス張</v>
          </cell>
          <cell r="C2040" t="str">
            <v>上・ラワン合板共</v>
          </cell>
          <cell r="D2040" t="str">
            <v>㎡</v>
          </cell>
          <cell r="E2040">
            <v>7250</v>
          </cell>
          <cell r="F2040" t="str">
            <v>P-102</v>
          </cell>
          <cell r="G2040">
            <v>263843</v>
          </cell>
        </row>
        <row r="2041">
          <cell r="A2041">
            <v>263844</v>
          </cell>
          <cell r="B2041" t="str">
            <v>壁・布クロス張</v>
          </cell>
          <cell r="C2041" t="str">
            <v>上・ラワン合板・木造間仕切軸組共</v>
          </cell>
          <cell r="D2041" t="str">
            <v>㎡</v>
          </cell>
          <cell r="E2041">
            <v>10500</v>
          </cell>
          <cell r="F2041" t="str">
            <v>P-102</v>
          </cell>
          <cell r="G2041">
            <v>263844</v>
          </cell>
        </row>
        <row r="2042">
          <cell r="A2042">
            <v>263846</v>
          </cell>
          <cell r="B2042" t="str">
            <v>壁・布クロス張</v>
          </cell>
          <cell r="C2042" t="str">
            <v>上・せっこうボード共</v>
          </cell>
          <cell r="D2042" t="str">
            <v>㎡</v>
          </cell>
          <cell r="E2042">
            <v>5720</v>
          </cell>
          <cell r="F2042" t="str">
            <v>P-102</v>
          </cell>
          <cell r="G2042">
            <v>263846</v>
          </cell>
        </row>
        <row r="2043">
          <cell r="A2043">
            <v>263847</v>
          </cell>
          <cell r="B2043" t="str">
            <v>壁・布クロス張</v>
          </cell>
          <cell r="C2043" t="str">
            <v>上・せっこうボード・木造胴縁組共</v>
          </cell>
          <cell r="D2043" t="str">
            <v>㎡</v>
          </cell>
          <cell r="E2043">
            <v>7490</v>
          </cell>
          <cell r="F2043" t="str">
            <v>P-102</v>
          </cell>
          <cell r="G2043">
            <v>263847</v>
          </cell>
        </row>
        <row r="2044">
          <cell r="A2044">
            <v>263848</v>
          </cell>
          <cell r="B2044" t="str">
            <v>壁・布クロス張</v>
          </cell>
          <cell r="C2044" t="str">
            <v>上・せっこうボード・軽量鉄骨壁下地組共</v>
          </cell>
          <cell r="D2044" t="str">
            <v>㎡</v>
          </cell>
          <cell r="E2044">
            <v>8330</v>
          </cell>
          <cell r="F2044" t="str">
            <v>P-102</v>
          </cell>
          <cell r="G2044">
            <v>263848</v>
          </cell>
        </row>
        <row r="2045">
          <cell r="A2045">
            <v>263851</v>
          </cell>
          <cell r="B2045" t="str">
            <v>壁・布クロス張</v>
          </cell>
          <cell r="C2045" t="str">
            <v>中・下地別途</v>
          </cell>
          <cell r="D2045" t="str">
            <v>㎡</v>
          </cell>
          <cell r="E2045">
            <v>3100</v>
          </cell>
          <cell r="F2045" t="str">
            <v>P-102</v>
          </cell>
          <cell r="G2045">
            <v>263851</v>
          </cell>
        </row>
        <row r="2046">
          <cell r="A2046">
            <v>263853</v>
          </cell>
          <cell r="B2046" t="str">
            <v>壁・布クロス張</v>
          </cell>
          <cell r="C2046" t="str">
            <v>中・ラワン合板共</v>
          </cell>
          <cell r="D2046" t="str">
            <v>㎡</v>
          </cell>
          <cell r="E2046">
            <v>5850</v>
          </cell>
          <cell r="F2046" t="str">
            <v>P-102</v>
          </cell>
          <cell r="G2046">
            <v>263853</v>
          </cell>
        </row>
        <row r="2047">
          <cell r="A2047">
            <v>263854</v>
          </cell>
          <cell r="B2047" t="str">
            <v>壁・布クロス張</v>
          </cell>
          <cell r="C2047" t="str">
            <v>中・ラワン合板・木造間仕切軸組共</v>
          </cell>
          <cell r="D2047" t="str">
            <v>㎡</v>
          </cell>
          <cell r="E2047">
            <v>9110</v>
          </cell>
          <cell r="F2047" t="str">
            <v>P-102</v>
          </cell>
          <cell r="G2047">
            <v>263854</v>
          </cell>
        </row>
        <row r="2048">
          <cell r="A2048">
            <v>263856</v>
          </cell>
          <cell r="B2048" t="str">
            <v>壁・布クロス張</v>
          </cell>
          <cell r="C2048" t="str">
            <v>中・せっこうボード共</v>
          </cell>
          <cell r="D2048" t="str">
            <v>㎡</v>
          </cell>
          <cell r="E2048">
            <v>4320</v>
          </cell>
          <cell r="F2048" t="str">
            <v>P-102</v>
          </cell>
          <cell r="G2048">
            <v>263856</v>
          </cell>
        </row>
        <row r="2049">
          <cell r="A2049">
            <v>263857</v>
          </cell>
          <cell r="B2049" t="str">
            <v>壁・布クロス張</v>
          </cell>
          <cell r="C2049" t="str">
            <v>中・せっこうボード・木造胴縁組共</v>
          </cell>
          <cell r="D2049" t="str">
            <v>㎡</v>
          </cell>
          <cell r="E2049">
            <v>6090</v>
          </cell>
          <cell r="F2049" t="str">
            <v>P-102</v>
          </cell>
          <cell r="G2049">
            <v>263857</v>
          </cell>
        </row>
        <row r="2050">
          <cell r="A2050">
            <v>263858</v>
          </cell>
          <cell r="B2050" t="str">
            <v>壁・布クロス張</v>
          </cell>
          <cell r="C2050" t="str">
            <v>中・せっこうボード・軽量鉄骨壁下地組共</v>
          </cell>
          <cell r="D2050" t="str">
            <v>㎡</v>
          </cell>
          <cell r="E2050">
            <v>6930</v>
          </cell>
          <cell r="F2050" t="str">
            <v>P-102</v>
          </cell>
          <cell r="G2050">
            <v>263858</v>
          </cell>
        </row>
        <row r="2051">
          <cell r="A2051">
            <v>263861</v>
          </cell>
          <cell r="B2051" t="str">
            <v>壁・布クロス張</v>
          </cell>
          <cell r="C2051" t="str">
            <v>並・下地別途</v>
          </cell>
          <cell r="D2051" t="str">
            <v>㎡</v>
          </cell>
          <cell r="E2051">
            <v>2740</v>
          </cell>
          <cell r="F2051" t="str">
            <v>P-102</v>
          </cell>
          <cell r="G2051">
            <v>263861</v>
          </cell>
        </row>
        <row r="2052">
          <cell r="A2052">
            <v>263863</v>
          </cell>
          <cell r="B2052" t="str">
            <v>壁・布クロス張</v>
          </cell>
          <cell r="C2052" t="str">
            <v>並・ラワン合板共</v>
          </cell>
          <cell r="D2052" t="str">
            <v>㎡</v>
          </cell>
          <cell r="E2052">
            <v>5490</v>
          </cell>
          <cell r="F2052" t="str">
            <v>P-102</v>
          </cell>
          <cell r="G2052">
            <v>263863</v>
          </cell>
        </row>
        <row r="2053">
          <cell r="A2053">
            <v>263864</v>
          </cell>
          <cell r="B2053" t="str">
            <v>壁・布クロス張</v>
          </cell>
          <cell r="C2053" t="str">
            <v>並・ラワン合板・木造間仕切軸組共</v>
          </cell>
          <cell r="D2053" t="str">
            <v>㎡</v>
          </cell>
          <cell r="E2053">
            <v>8750</v>
          </cell>
          <cell r="F2053" t="str">
            <v>P-102</v>
          </cell>
          <cell r="G2053">
            <v>263864</v>
          </cell>
        </row>
        <row r="2054">
          <cell r="A2054">
            <v>263866</v>
          </cell>
          <cell r="B2054" t="str">
            <v>壁・布クロス張</v>
          </cell>
          <cell r="C2054" t="str">
            <v>並・せっこうボード共</v>
          </cell>
          <cell r="D2054" t="str">
            <v>㎡</v>
          </cell>
          <cell r="E2054">
            <v>3960</v>
          </cell>
          <cell r="F2054" t="str">
            <v>P-102</v>
          </cell>
          <cell r="G2054">
            <v>263866</v>
          </cell>
        </row>
        <row r="2055">
          <cell r="A2055">
            <v>263867</v>
          </cell>
          <cell r="B2055" t="str">
            <v>壁・布クロス張</v>
          </cell>
          <cell r="C2055" t="str">
            <v>並・せっこうボード・木造胴縁組共</v>
          </cell>
          <cell r="D2055" t="str">
            <v>㎡</v>
          </cell>
          <cell r="E2055">
            <v>5730</v>
          </cell>
          <cell r="F2055" t="str">
            <v>P-102</v>
          </cell>
          <cell r="G2055">
            <v>263867</v>
          </cell>
        </row>
        <row r="2056">
          <cell r="A2056">
            <v>263868</v>
          </cell>
          <cell r="B2056" t="str">
            <v>壁・布クロス張</v>
          </cell>
          <cell r="C2056" t="str">
            <v>並・せっこうボード・軽量鉄骨壁下地組共</v>
          </cell>
          <cell r="D2056" t="str">
            <v>㎡</v>
          </cell>
          <cell r="E2056">
            <v>6570</v>
          </cell>
          <cell r="F2056" t="str">
            <v>P-102</v>
          </cell>
          <cell r="G2056">
            <v>263868</v>
          </cell>
        </row>
        <row r="2057">
          <cell r="A2057">
            <v>263871</v>
          </cell>
          <cell r="B2057" t="str">
            <v>ソフト幅木</v>
          </cell>
          <cell r="C2057" t="str">
            <v>H6cm</v>
          </cell>
          <cell r="D2057" t="str">
            <v>m</v>
          </cell>
          <cell r="E2057">
            <v>370</v>
          </cell>
          <cell r="F2057" t="str">
            <v>P-102</v>
          </cell>
          <cell r="G2057">
            <v>263871</v>
          </cell>
        </row>
        <row r="2058">
          <cell r="A2058">
            <v>263872</v>
          </cell>
          <cell r="B2058" t="str">
            <v>ソフト幅木</v>
          </cell>
          <cell r="C2058" t="str">
            <v>H7.5cm</v>
          </cell>
          <cell r="D2058" t="str">
            <v>m</v>
          </cell>
          <cell r="E2058">
            <v>390</v>
          </cell>
          <cell r="F2058" t="str">
            <v>P-102</v>
          </cell>
          <cell r="G2058">
            <v>263872</v>
          </cell>
        </row>
        <row r="2059">
          <cell r="A2059">
            <v>263873</v>
          </cell>
          <cell r="B2059" t="str">
            <v>ソフト幅木</v>
          </cell>
          <cell r="C2059" t="str">
            <v>H10cm</v>
          </cell>
          <cell r="D2059" t="str">
            <v>m</v>
          </cell>
          <cell r="E2059">
            <v>430</v>
          </cell>
          <cell r="F2059" t="str">
            <v>P-102</v>
          </cell>
          <cell r="G2059">
            <v>263873</v>
          </cell>
        </row>
        <row r="2060">
          <cell r="A2060">
            <v>263874</v>
          </cell>
          <cell r="B2060" t="str">
            <v>ササラ幅木</v>
          </cell>
          <cell r="C2060" t="str">
            <v>H33cm</v>
          </cell>
          <cell r="D2060" t="str">
            <v>m</v>
          </cell>
          <cell r="E2060">
            <v>1700</v>
          </cell>
          <cell r="F2060" t="str">
            <v>P-102</v>
          </cell>
          <cell r="G2060">
            <v>263874</v>
          </cell>
        </row>
        <row r="2061">
          <cell r="A2061">
            <v>263881</v>
          </cell>
          <cell r="B2061" t="str">
            <v>回り縁</v>
          </cell>
          <cell r="C2061" t="str">
            <v>アルミ・突付</v>
          </cell>
          <cell r="D2061" t="str">
            <v>m</v>
          </cell>
          <cell r="E2061">
            <v>760</v>
          </cell>
          <cell r="F2061" t="str">
            <v>P-102</v>
          </cell>
          <cell r="G2061">
            <v>263881</v>
          </cell>
        </row>
        <row r="2062">
          <cell r="A2062">
            <v>263882</v>
          </cell>
          <cell r="B2062" t="str">
            <v>回り縁</v>
          </cell>
          <cell r="C2062" t="str">
            <v>アルミ・目透</v>
          </cell>
          <cell r="D2062" t="str">
            <v>m</v>
          </cell>
          <cell r="E2062">
            <v>850</v>
          </cell>
          <cell r="F2062" t="str">
            <v>P-102</v>
          </cell>
          <cell r="G2062">
            <v>263882</v>
          </cell>
        </row>
        <row r="2063">
          <cell r="A2063">
            <v>263883</v>
          </cell>
          <cell r="B2063" t="str">
            <v>回り縁</v>
          </cell>
          <cell r="C2063" t="str">
            <v>塩ビ・突付</v>
          </cell>
          <cell r="D2063" t="str">
            <v>m</v>
          </cell>
          <cell r="E2063">
            <v>390</v>
          </cell>
          <cell r="F2063" t="str">
            <v>P-102</v>
          </cell>
          <cell r="G2063">
            <v>263883</v>
          </cell>
        </row>
        <row r="2064">
          <cell r="A2064">
            <v>263884</v>
          </cell>
          <cell r="B2064" t="str">
            <v>回り縁</v>
          </cell>
          <cell r="C2064" t="str">
            <v>塩ビ・目透</v>
          </cell>
          <cell r="D2064" t="str">
            <v>m</v>
          </cell>
          <cell r="E2064">
            <v>490</v>
          </cell>
          <cell r="F2064" t="str">
            <v>P-102</v>
          </cell>
          <cell r="G2064">
            <v>263884</v>
          </cell>
        </row>
        <row r="2065">
          <cell r="A2065">
            <v>264001</v>
          </cell>
          <cell r="B2065" t="str">
            <v>天井・アルミ成型材張</v>
          </cell>
          <cell r="C2065" t="str">
            <v>下地別途</v>
          </cell>
          <cell r="D2065" t="str">
            <v>㎡</v>
          </cell>
          <cell r="E2065">
            <v>9050</v>
          </cell>
          <cell r="F2065" t="str">
            <v>P-103</v>
          </cell>
          <cell r="G2065">
            <v>264001</v>
          </cell>
        </row>
        <row r="2066">
          <cell r="A2066">
            <v>264004</v>
          </cell>
          <cell r="B2066" t="str">
            <v>天井・アルミ成型材張</v>
          </cell>
          <cell r="C2066" t="str">
            <v>木造天井下地組共</v>
          </cell>
          <cell r="D2066" t="str">
            <v>㎡</v>
          </cell>
          <cell r="E2066">
            <v>12100</v>
          </cell>
          <cell r="F2066" t="str">
            <v>P-103</v>
          </cell>
          <cell r="G2066">
            <v>264004</v>
          </cell>
        </row>
        <row r="2067">
          <cell r="A2067">
            <v>264007</v>
          </cell>
          <cell r="B2067" t="str">
            <v>天井・アルミ成型材張</v>
          </cell>
          <cell r="C2067" t="str">
            <v>軽量鉄骨天井下地組共</v>
          </cell>
          <cell r="D2067" t="str">
            <v>㎡</v>
          </cell>
          <cell r="E2067">
            <v>10600</v>
          </cell>
          <cell r="F2067" t="str">
            <v>P-103</v>
          </cell>
          <cell r="G2067">
            <v>264007</v>
          </cell>
        </row>
        <row r="2068">
          <cell r="A2068">
            <v>264011</v>
          </cell>
          <cell r="B2068" t="str">
            <v>天井・スチール成型材張</v>
          </cell>
          <cell r="C2068" t="str">
            <v>下地別途</v>
          </cell>
          <cell r="D2068" t="str">
            <v>㎡</v>
          </cell>
          <cell r="E2068">
            <v>2770</v>
          </cell>
          <cell r="F2068" t="str">
            <v>P-103</v>
          </cell>
          <cell r="G2068">
            <v>264011</v>
          </cell>
        </row>
        <row r="2069">
          <cell r="A2069">
            <v>264014</v>
          </cell>
          <cell r="B2069" t="str">
            <v>天井・スチール成型材張</v>
          </cell>
          <cell r="C2069" t="str">
            <v>木造天井下地組共</v>
          </cell>
          <cell r="D2069" t="str">
            <v>㎡</v>
          </cell>
          <cell r="E2069">
            <v>5830</v>
          </cell>
          <cell r="F2069" t="str">
            <v>P-103</v>
          </cell>
          <cell r="G2069">
            <v>264014</v>
          </cell>
        </row>
        <row r="2070">
          <cell r="A2070">
            <v>264017</v>
          </cell>
          <cell r="B2070" t="str">
            <v>天井・スチール成型材張</v>
          </cell>
          <cell r="C2070" t="str">
            <v>軽量鉄骨天井下地組共</v>
          </cell>
          <cell r="D2070" t="str">
            <v>㎡</v>
          </cell>
          <cell r="E2070">
            <v>4400</v>
          </cell>
          <cell r="F2070" t="str">
            <v>P-103</v>
          </cell>
          <cell r="G2070">
            <v>264017</v>
          </cell>
        </row>
        <row r="2071">
          <cell r="A2071">
            <v>264021</v>
          </cell>
          <cell r="B2071" t="str">
            <v>天井・ステンレス成型材張</v>
          </cell>
          <cell r="C2071" t="str">
            <v>下地別途</v>
          </cell>
          <cell r="D2071" t="str">
            <v>㎡</v>
          </cell>
          <cell r="E2071">
            <v>3580</v>
          </cell>
          <cell r="F2071" t="str">
            <v>P-103</v>
          </cell>
          <cell r="G2071">
            <v>264021</v>
          </cell>
        </row>
        <row r="2072">
          <cell r="A2072">
            <v>264024</v>
          </cell>
          <cell r="B2072" t="str">
            <v>天井・ステンレス成型材張</v>
          </cell>
          <cell r="C2072" t="str">
            <v>木造天井下地組共</v>
          </cell>
          <cell r="D2072" t="str">
            <v>㎡</v>
          </cell>
          <cell r="E2072">
            <v>6640</v>
          </cell>
          <cell r="F2072" t="str">
            <v>P-103</v>
          </cell>
          <cell r="G2072">
            <v>264024</v>
          </cell>
        </row>
        <row r="2073">
          <cell r="A2073">
            <v>264027</v>
          </cell>
          <cell r="B2073" t="str">
            <v>天井・ステンレス成型材張</v>
          </cell>
          <cell r="C2073" t="str">
            <v>軽量鉄骨天井下地組共</v>
          </cell>
          <cell r="D2073" t="str">
            <v>㎡</v>
          </cell>
          <cell r="E2073">
            <v>5210</v>
          </cell>
          <cell r="F2073" t="str">
            <v>P-103</v>
          </cell>
          <cell r="G2073">
            <v>264027</v>
          </cell>
        </row>
        <row r="2074">
          <cell r="A2074">
            <v>264031</v>
          </cell>
          <cell r="B2074" t="str">
            <v>天井・塩ビ鋼板張</v>
          </cell>
          <cell r="C2074" t="str">
            <v>下地別途</v>
          </cell>
          <cell r="D2074" t="str">
            <v>㎡</v>
          </cell>
          <cell r="E2074">
            <v>2070</v>
          </cell>
          <cell r="F2074" t="str">
            <v>P-103</v>
          </cell>
          <cell r="G2074">
            <v>264031</v>
          </cell>
        </row>
        <row r="2075">
          <cell r="A2075">
            <v>264034</v>
          </cell>
          <cell r="B2075" t="str">
            <v>天井・塩ビ鋼板張</v>
          </cell>
          <cell r="C2075" t="str">
            <v>木造天井下地組共</v>
          </cell>
          <cell r="D2075" t="str">
            <v>㎡</v>
          </cell>
          <cell r="E2075">
            <v>5130</v>
          </cell>
          <cell r="F2075" t="str">
            <v>P-103</v>
          </cell>
          <cell r="G2075">
            <v>264034</v>
          </cell>
        </row>
        <row r="2076">
          <cell r="A2076">
            <v>264037</v>
          </cell>
          <cell r="B2076" t="str">
            <v>天井・塩ビ鋼板張</v>
          </cell>
          <cell r="C2076" t="str">
            <v>軽量鉄骨天井下地組共</v>
          </cell>
          <cell r="D2076" t="str">
            <v>㎡</v>
          </cell>
          <cell r="E2076">
            <v>3700</v>
          </cell>
          <cell r="F2076" t="str">
            <v>P-103</v>
          </cell>
          <cell r="G2076">
            <v>264037</v>
          </cell>
        </row>
        <row r="2077">
          <cell r="A2077">
            <v>264041</v>
          </cell>
          <cell r="B2077" t="str">
            <v>天井・フッ素塗装鋼板張</v>
          </cell>
          <cell r="C2077" t="str">
            <v>下地別途</v>
          </cell>
          <cell r="D2077" t="str">
            <v>㎡</v>
          </cell>
          <cell r="E2077">
            <v>2220</v>
          </cell>
          <cell r="F2077" t="str">
            <v>P-103</v>
          </cell>
          <cell r="G2077">
            <v>264041</v>
          </cell>
        </row>
        <row r="2078">
          <cell r="A2078">
            <v>264044</v>
          </cell>
          <cell r="B2078" t="str">
            <v>天井・フッ素塗装鋼板張</v>
          </cell>
          <cell r="C2078" t="str">
            <v>木造天井下地組共</v>
          </cell>
          <cell r="D2078" t="str">
            <v>㎡</v>
          </cell>
          <cell r="E2078">
            <v>5280</v>
          </cell>
          <cell r="F2078" t="str">
            <v>P-103</v>
          </cell>
          <cell r="G2078">
            <v>264044</v>
          </cell>
        </row>
        <row r="2079">
          <cell r="A2079">
            <v>264047</v>
          </cell>
          <cell r="B2079" t="str">
            <v>天井・フッ素塗装鋼板張</v>
          </cell>
          <cell r="C2079" t="str">
            <v>軽量鉄骨天井下地組共</v>
          </cell>
          <cell r="D2079" t="str">
            <v>㎡</v>
          </cell>
          <cell r="E2079">
            <v>3850</v>
          </cell>
          <cell r="F2079" t="str">
            <v>P-103</v>
          </cell>
          <cell r="G2079">
            <v>264047</v>
          </cell>
        </row>
        <row r="2080">
          <cell r="A2080">
            <v>264051</v>
          </cell>
          <cell r="B2080" t="str">
            <v>天井・プリント鋼板張</v>
          </cell>
          <cell r="C2080" t="str">
            <v>下地別途</v>
          </cell>
          <cell r="D2080" t="str">
            <v>㎡</v>
          </cell>
          <cell r="E2080">
            <v>1780</v>
          </cell>
          <cell r="F2080" t="str">
            <v>P-103</v>
          </cell>
          <cell r="G2080">
            <v>264051</v>
          </cell>
        </row>
        <row r="2081">
          <cell r="A2081">
            <v>264054</v>
          </cell>
          <cell r="B2081" t="str">
            <v>天井・プリント鋼板張</v>
          </cell>
          <cell r="C2081" t="str">
            <v>木造天井下地組共</v>
          </cell>
          <cell r="D2081" t="str">
            <v>㎡</v>
          </cell>
          <cell r="E2081">
            <v>4840</v>
          </cell>
          <cell r="F2081" t="str">
            <v>P-103</v>
          </cell>
          <cell r="G2081">
            <v>264054</v>
          </cell>
        </row>
        <row r="2082">
          <cell r="A2082">
            <v>264057</v>
          </cell>
          <cell r="B2082" t="str">
            <v>天井・プリント鋼板張</v>
          </cell>
          <cell r="C2082" t="str">
            <v>軽量鉄骨天井下地組共</v>
          </cell>
          <cell r="D2082" t="str">
            <v>㎡</v>
          </cell>
          <cell r="E2082">
            <v>3410</v>
          </cell>
          <cell r="F2082" t="str">
            <v>P-103</v>
          </cell>
          <cell r="G2082">
            <v>264057</v>
          </cell>
        </row>
        <row r="2083">
          <cell r="A2083">
            <v>264101</v>
          </cell>
          <cell r="B2083" t="str">
            <v>天井・せっこうボード張</v>
          </cell>
          <cell r="C2083" t="str">
            <v>厚9.5mm･準・突付張・下地別途</v>
          </cell>
          <cell r="D2083" t="str">
            <v>㎡</v>
          </cell>
          <cell r="E2083">
            <v>1320</v>
          </cell>
          <cell r="F2083" t="str">
            <v>P-103</v>
          </cell>
          <cell r="G2083">
            <v>264101</v>
          </cell>
        </row>
        <row r="2084">
          <cell r="A2084">
            <v>264104</v>
          </cell>
          <cell r="B2084" t="str">
            <v>天井・せっこうボード張</v>
          </cell>
          <cell r="C2084" t="str">
            <v>厚9.5mm･準・突付張・木造天井下地組共</v>
          </cell>
          <cell r="D2084" t="str">
            <v>㎡</v>
          </cell>
          <cell r="E2084">
            <v>4380</v>
          </cell>
          <cell r="F2084" t="str">
            <v>P-103</v>
          </cell>
          <cell r="G2084">
            <v>264104</v>
          </cell>
        </row>
        <row r="2085">
          <cell r="A2085">
            <v>264107</v>
          </cell>
          <cell r="B2085" t="str">
            <v>天井・せっこうボード張</v>
          </cell>
          <cell r="C2085" t="str">
            <v>厚9.5mm･準・突付張・軽量鉄骨天井下地組共</v>
          </cell>
          <cell r="D2085" t="str">
            <v>㎡</v>
          </cell>
          <cell r="E2085">
            <v>2950</v>
          </cell>
          <cell r="F2085" t="str">
            <v>P-103</v>
          </cell>
          <cell r="G2085">
            <v>264107</v>
          </cell>
        </row>
        <row r="2086">
          <cell r="A2086">
            <v>264111</v>
          </cell>
          <cell r="B2086" t="str">
            <v>天井・せっこうボード張</v>
          </cell>
          <cell r="C2086" t="str">
            <v>厚12.5mm･不・突付張・下地別途</v>
          </cell>
          <cell r="D2086" t="str">
            <v>㎡</v>
          </cell>
          <cell r="E2086">
            <v>1390</v>
          </cell>
          <cell r="F2086" t="str">
            <v>P-103</v>
          </cell>
          <cell r="G2086">
            <v>264111</v>
          </cell>
        </row>
        <row r="2087">
          <cell r="A2087">
            <v>264114</v>
          </cell>
          <cell r="B2087" t="str">
            <v>天井・せっこうボード張</v>
          </cell>
          <cell r="C2087" t="str">
            <v>厚12.5mm･不・突付張・木造天井下地組共</v>
          </cell>
          <cell r="D2087" t="str">
            <v>㎡</v>
          </cell>
          <cell r="E2087">
            <v>4450</v>
          </cell>
          <cell r="F2087" t="str">
            <v>P-103</v>
          </cell>
          <cell r="G2087">
            <v>264114</v>
          </cell>
        </row>
        <row r="2088">
          <cell r="A2088">
            <v>264117</v>
          </cell>
          <cell r="B2088" t="str">
            <v>天井・せっこうボード張</v>
          </cell>
          <cell r="C2088" t="str">
            <v>厚12.5mm･不・突付張・軽量鉄骨天井下地組共</v>
          </cell>
          <cell r="D2088" t="str">
            <v>㎡</v>
          </cell>
          <cell r="E2088">
            <v>3020</v>
          </cell>
          <cell r="F2088" t="str">
            <v>P-103</v>
          </cell>
          <cell r="G2088">
            <v>264117</v>
          </cell>
        </row>
        <row r="2089">
          <cell r="A2089">
            <v>264121</v>
          </cell>
          <cell r="B2089" t="str">
            <v>天井・化粧せっこうボード</v>
          </cell>
          <cell r="C2089" t="str">
            <v>厚9.5mm･準・目透張・下地別途</v>
          </cell>
          <cell r="D2089" t="str">
            <v>㎡</v>
          </cell>
          <cell r="E2089">
            <v>1870</v>
          </cell>
          <cell r="F2089" t="str">
            <v>P-103</v>
          </cell>
          <cell r="G2089">
            <v>264121</v>
          </cell>
        </row>
        <row r="2090">
          <cell r="A2090">
            <v>264124</v>
          </cell>
          <cell r="B2090" t="str">
            <v>天井・化粧せっこうボード</v>
          </cell>
          <cell r="C2090" t="str">
            <v>厚9.5mm･準・目透張・木造天井下地組共</v>
          </cell>
          <cell r="D2090" t="str">
            <v>㎡</v>
          </cell>
          <cell r="E2090">
            <v>4930</v>
          </cell>
          <cell r="F2090" t="str">
            <v>P-103</v>
          </cell>
          <cell r="G2090">
            <v>264124</v>
          </cell>
        </row>
        <row r="2091">
          <cell r="A2091">
            <v>264127</v>
          </cell>
          <cell r="B2091" t="str">
            <v>天井・化粧せっこうボード</v>
          </cell>
          <cell r="C2091" t="str">
            <v>厚9.5mm･準・目透張・軽量鉄骨天井下地組共</v>
          </cell>
          <cell r="D2091" t="str">
            <v>㎡</v>
          </cell>
          <cell r="E2091">
            <v>3500</v>
          </cell>
          <cell r="F2091" t="str">
            <v>P-103</v>
          </cell>
          <cell r="G2091">
            <v>264127</v>
          </cell>
        </row>
        <row r="2092">
          <cell r="A2092">
            <v>264131</v>
          </cell>
          <cell r="B2092" t="str">
            <v>天井・化粧せっこうボード</v>
          </cell>
          <cell r="C2092" t="str">
            <v>厚9.5mm･不・目透張・下地別途</v>
          </cell>
          <cell r="D2092" t="str">
            <v>㎡</v>
          </cell>
          <cell r="E2092">
            <v>1960</v>
          </cell>
          <cell r="F2092" t="str">
            <v>P-103</v>
          </cell>
          <cell r="G2092">
            <v>264131</v>
          </cell>
        </row>
        <row r="2093">
          <cell r="A2093">
            <v>264134</v>
          </cell>
          <cell r="B2093" t="str">
            <v>天井・化粧せっこうボード</v>
          </cell>
          <cell r="C2093" t="str">
            <v>厚9.5mm･不・目透張・木造天井下地組共</v>
          </cell>
          <cell r="D2093" t="str">
            <v>㎡</v>
          </cell>
          <cell r="E2093">
            <v>5020</v>
          </cell>
          <cell r="F2093" t="str">
            <v>P-103</v>
          </cell>
          <cell r="G2093">
            <v>264134</v>
          </cell>
        </row>
        <row r="2094">
          <cell r="A2094">
            <v>264137</v>
          </cell>
          <cell r="B2094" t="str">
            <v>天井・化粧せっこうボード</v>
          </cell>
          <cell r="C2094" t="str">
            <v>厚9.5mm･不・目透張・軽量鉄骨天井下地組共</v>
          </cell>
          <cell r="D2094" t="str">
            <v>㎡</v>
          </cell>
          <cell r="E2094">
            <v>3590</v>
          </cell>
          <cell r="F2094" t="str">
            <v>P-103</v>
          </cell>
          <cell r="G2094">
            <v>264137</v>
          </cell>
        </row>
        <row r="2095">
          <cell r="A2095">
            <v>264141</v>
          </cell>
          <cell r="B2095" t="str">
            <v>天井・せっこうボード張</v>
          </cell>
          <cell r="C2095" t="str">
            <v>シージング・準・厚9.5mm・突付張・下地別途</v>
          </cell>
          <cell r="D2095" t="str">
            <v>㎡</v>
          </cell>
          <cell r="E2095">
            <v>1470</v>
          </cell>
          <cell r="F2095" t="str">
            <v>P-103</v>
          </cell>
          <cell r="G2095">
            <v>264141</v>
          </cell>
        </row>
        <row r="2096">
          <cell r="A2096">
            <v>264144</v>
          </cell>
          <cell r="B2096" t="str">
            <v>天井・せっこうボード張</v>
          </cell>
          <cell r="C2096" t="str">
            <v>シージング・準・厚9.5mm・突付張・木造天井下地組</v>
          </cell>
          <cell r="D2096" t="str">
            <v>㎡</v>
          </cell>
          <cell r="E2096">
            <v>4530</v>
          </cell>
          <cell r="F2096" t="str">
            <v>P-103</v>
          </cell>
          <cell r="G2096">
            <v>264144</v>
          </cell>
        </row>
        <row r="2097">
          <cell r="A2097">
            <v>264147</v>
          </cell>
          <cell r="B2097" t="str">
            <v>天井・せっこうボード張</v>
          </cell>
          <cell r="C2097" t="str">
            <v>シージング・準・厚9.5mm・突付張・軽鉄天井下地組共</v>
          </cell>
          <cell r="D2097" t="str">
            <v>㎡</v>
          </cell>
          <cell r="E2097">
            <v>3100</v>
          </cell>
          <cell r="F2097" t="str">
            <v>P-103</v>
          </cell>
          <cell r="G2097">
            <v>264147</v>
          </cell>
        </row>
        <row r="2098">
          <cell r="A2098">
            <v>264151</v>
          </cell>
          <cell r="B2098" t="str">
            <v>天井・せっこうボード張</v>
          </cell>
          <cell r="C2098" t="str">
            <v>シージング・準・厚12.5mm・突付張・下地別途</v>
          </cell>
          <cell r="D2098" t="str">
            <v>㎡</v>
          </cell>
          <cell r="E2098">
            <v>1530</v>
          </cell>
          <cell r="F2098" t="str">
            <v>P-103</v>
          </cell>
          <cell r="G2098">
            <v>264151</v>
          </cell>
        </row>
        <row r="2099">
          <cell r="A2099">
            <v>264154</v>
          </cell>
          <cell r="B2099" t="str">
            <v>天井・せっこうボード張</v>
          </cell>
          <cell r="C2099" t="str">
            <v>シージング・準・厚12.5mm・突付張・木造天井下地</v>
          </cell>
          <cell r="D2099" t="str">
            <v>㎡</v>
          </cell>
          <cell r="E2099">
            <v>4590</v>
          </cell>
          <cell r="F2099" t="str">
            <v>P-103</v>
          </cell>
          <cell r="G2099">
            <v>264154</v>
          </cell>
        </row>
        <row r="2100">
          <cell r="A2100">
            <v>264157</v>
          </cell>
          <cell r="B2100" t="str">
            <v>天井・せっこうボード張</v>
          </cell>
          <cell r="C2100" t="str">
            <v>シージング・準・厚12.5mm・突付張・軽鉄天井下地</v>
          </cell>
          <cell r="D2100" t="str">
            <v>㎡</v>
          </cell>
          <cell r="E2100">
            <v>3160</v>
          </cell>
          <cell r="F2100" t="str">
            <v>P-103</v>
          </cell>
          <cell r="G2100">
            <v>264157</v>
          </cell>
        </row>
        <row r="2101">
          <cell r="A2101">
            <v>264161</v>
          </cell>
          <cell r="B2101" t="str">
            <v>天井・スレートボード張</v>
          </cell>
          <cell r="C2101" t="str">
            <v>フレキシブル板・厚4mm・突付張・下地別途</v>
          </cell>
          <cell r="D2101" t="str">
            <v>㎡</v>
          </cell>
          <cell r="E2101">
            <v>2120</v>
          </cell>
          <cell r="F2101" t="str">
            <v>P-103</v>
          </cell>
          <cell r="G2101">
            <v>264161</v>
          </cell>
        </row>
        <row r="2102">
          <cell r="A2102">
            <v>264164</v>
          </cell>
          <cell r="B2102" t="str">
            <v>天井・スレートボード張</v>
          </cell>
          <cell r="C2102" t="str">
            <v>フレキシブル板・厚4mm・突付張・木造天井下地組共</v>
          </cell>
          <cell r="D2102" t="str">
            <v>㎡</v>
          </cell>
          <cell r="E2102">
            <v>5180</v>
          </cell>
          <cell r="F2102" t="str">
            <v>P-103</v>
          </cell>
          <cell r="G2102">
            <v>264164</v>
          </cell>
        </row>
        <row r="2103">
          <cell r="A2103">
            <v>264167</v>
          </cell>
          <cell r="B2103" t="str">
            <v>天井・スレートボード張</v>
          </cell>
          <cell r="C2103" t="str">
            <v>フレキシブル板・厚4mm・突付張・軽鉄天井下地組共</v>
          </cell>
          <cell r="D2103" t="str">
            <v>㎡</v>
          </cell>
          <cell r="E2103">
            <v>3750</v>
          </cell>
          <cell r="F2103" t="str">
            <v>P-103</v>
          </cell>
          <cell r="G2103">
            <v>264167</v>
          </cell>
        </row>
        <row r="2104">
          <cell r="A2104">
            <v>264171</v>
          </cell>
          <cell r="B2104" t="str">
            <v>天井・スレートボード張</v>
          </cell>
          <cell r="C2104" t="str">
            <v>フレキシブル板・厚5mm・突付張・下地別途</v>
          </cell>
          <cell r="D2104" t="str">
            <v>㎡</v>
          </cell>
          <cell r="E2104">
            <v>2300</v>
          </cell>
          <cell r="F2104" t="str">
            <v>P-103</v>
          </cell>
          <cell r="G2104">
            <v>264171</v>
          </cell>
        </row>
        <row r="2105">
          <cell r="A2105">
            <v>264174</v>
          </cell>
          <cell r="B2105" t="str">
            <v>天井・スレートボード張</v>
          </cell>
          <cell r="C2105" t="str">
            <v>フレキシブル板・厚5mm・突付張・木造天井下地組共</v>
          </cell>
          <cell r="D2105" t="str">
            <v>㎡</v>
          </cell>
          <cell r="E2105">
            <v>5360</v>
          </cell>
          <cell r="F2105" t="str">
            <v>P-103</v>
          </cell>
          <cell r="G2105">
            <v>264174</v>
          </cell>
        </row>
        <row r="2106">
          <cell r="A2106">
            <v>264177</v>
          </cell>
          <cell r="B2106" t="str">
            <v>天井・スレートボード張</v>
          </cell>
          <cell r="C2106" t="str">
            <v>フレキシブル板・厚5mm・突付張・軽鉄天井下地組共</v>
          </cell>
          <cell r="D2106" t="str">
            <v>㎡</v>
          </cell>
          <cell r="E2106">
            <v>3930</v>
          </cell>
          <cell r="F2106" t="str">
            <v>P-103</v>
          </cell>
          <cell r="G2106">
            <v>264177</v>
          </cell>
        </row>
        <row r="2107">
          <cell r="A2107">
            <v>264201</v>
          </cell>
          <cell r="B2107" t="str">
            <v>天井・化粧スレートボード</v>
          </cell>
          <cell r="C2107" t="str">
            <v>厚3mm・目透張・下地別途</v>
          </cell>
          <cell r="D2107" t="str">
            <v>㎡</v>
          </cell>
          <cell r="E2107">
            <v>2860</v>
          </cell>
          <cell r="F2107" t="str">
            <v>P-103</v>
          </cell>
          <cell r="G2107">
            <v>264201</v>
          </cell>
        </row>
        <row r="2108">
          <cell r="A2108">
            <v>264204</v>
          </cell>
          <cell r="B2108" t="str">
            <v>天井・化粧スレートボード</v>
          </cell>
          <cell r="C2108" t="str">
            <v>厚3mm・目透張・木造天井下地組共</v>
          </cell>
          <cell r="D2108" t="str">
            <v>㎡</v>
          </cell>
          <cell r="E2108">
            <v>5920</v>
          </cell>
          <cell r="F2108" t="str">
            <v>P-103</v>
          </cell>
          <cell r="G2108">
            <v>264204</v>
          </cell>
        </row>
        <row r="2109">
          <cell r="A2109">
            <v>264207</v>
          </cell>
          <cell r="B2109" t="str">
            <v>天井・化粧スレートボード</v>
          </cell>
          <cell r="C2109" t="str">
            <v>厚3mm・目透張・軽量鉄骨天井下地組共</v>
          </cell>
          <cell r="D2109" t="str">
            <v>㎡</v>
          </cell>
          <cell r="E2109">
            <v>4490</v>
          </cell>
          <cell r="F2109" t="str">
            <v>P-103</v>
          </cell>
          <cell r="G2109">
            <v>264207</v>
          </cell>
        </row>
        <row r="2110">
          <cell r="A2110">
            <v>264211</v>
          </cell>
          <cell r="B2110" t="str">
            <v>天井・化粧スレートボード</v>
          </cell>
          <cell r="C2110" t="str">
            <v>厚4mm・目透張・下地別途</v>
          </cell>
          <cell r="D2110" t="str">
            <v>㎡</v>
          </cell>
          <cell r="E2110">
            <v>3100</v>
          </cell>
          <cell r="F2110" t="str">
            <v>P-103</v>
          </cell>
          <cell r="G2110">
            <v>264211</v>
          </cell>
        </row>
        <row r="2111">
          <cell r="A2111">
            <v>264214</v>
          </cell>
          <cell r="B2111" t="str">
            <v>天井・化粧スレートボード</v>
          </cell>
          <cell r="C2111" t="str">
            <v>厚4mm・目透張・木造天井下地組共</v>
          </cell>
          <cell r="D2111" t="str">
            <v>㎡</v>
          </cell>
          <cell r="E2111">
            <v>6160</v>
          </cell>
          <cell r="F2111" t="str">
            <v>P-103</v>
          </cell>
          <cell r="G2111">
            <v>264214</v>
          </cell>
        </row>
        <row r="2112">
          <cell r="A2112">
            <v>264217</v>
          </cell>
          <cell r="B2112" t="str">
            <v>天井・化粧スレートボード</v>
          </cell>
          <cell r="C2112" t="str">
            <v>厚4mm・目透張・軽量鉄骨天井下地組共</v>
          </cell>
          <cell r="D2112" t="str">
            <v>㎡</v>
          </cell>
          <cell r="E2112">
            <v>4730</v>
          </cell>
          <cell r="F2112" t="str">
            <v>P-103</v>
          </cell>
          <cell r="G2112">
            <v>264217</v>
          </cell>
        </row>
        <row r="2113">
          <cell r="A2113">
            <v>264221</v>
          </cell>
          <cell r="B2113" t="str">
            <v>天井・化粧スレートボード</v>
          </cell>
          <cell r="C2113" t="str">
            <v>軒天用・厚3mm・目透張・下地別途</v>
          </cell>
          <cell r="D2113" t="str">
            <v>㎡</v>
          </cell>
          <cell r="E2113">
            <v>2230</v>
          </cell>
          <cell r="F2113" t="str">
            <v>P-104</v>
          </cell>
          <cell r="G2113">
            <v>264221</v>
          </cell>
        </row>
        <row r="2114">
          <cell r="A2114">
            <v>264224</v>
          </cell>
          <cell r="B2114" t="str">
            <v>天井・化粧スレートボード</v>
          </cell>
          <cell r="C2114" t="str">
            <v>軒天用・厚3mm・目透張・木造天井下地組共</v>
          </cell>
          <cell r="D2114" t="str">
            <v>㎡</v>
          </cell>
          <cell r="E2114">
            <v>5290</v>
          </cell>
          <cell r="F2114" t="str">
            <v>P-104</v>
          </cell>
          <cell r="G2114">
            <v>264224</v>
          </cell>
        </row>
        <row r="2115">
          <cell r="A2115">
            <v>264227</v>
          </cell>
          <cell r="B2115" t="str">
            <v>天井・化粧スレートボード</v>
          </cell>
          <cell r="C2115" t="str">
            <v>軒天用・厚3mm・目透張・軽量鉄骨天井下地組共</v>
          </cell>
          <cell r="D2115" t="str">
            <v>㎡</v>
          </cell>
          <cell r="E2115">
            <v>3860</v>
          </cell>
          <cell r="F2115" t="str">
            <v>P-104</v>
          </cell>
          <cell r="G2115">
            <v>264227</v>
          </cell>
        </row>
        <row r="2116">
          <cell r="A2116">
            <v>264231</v>
          </cell>
          <cell r="B2116" t="str">
            <v>天井・けい酸カルシウム板</v>
          </cell>
          <cell r="C2116" t="str">
            <v>厚6mm･突付張・下地別途</v>
          </cell>
          <cell r="D2116" t="str">
            <v>㎡</v>
          </cell>
          <cell r="E2116">
            <v>2000</v>
          </cell>
          <cell r="F2116" t="str">
            <v>P-104</v>
          </cell>
          <cell r="G2116">
            <v>264231</v>
          </cell>
        </row>
        <row r="2117">
          <cell r="A2117">
            <v>264234</v>
          </cell>
          <cell r="B2117" t="str">
            <v>天井・けい酸カルシウム板</v>
          </cell>
          <cell r="C2117" t="str">
            <v>厚6mm・突付張・木造天井下地組共</v>
          </cell>
          <cell r="D2117" t="str">
            <v>㎡</v>
          </cell>
          <cell r="E2117">
            <v>5060</v>
          </cell>
          <cell r="F2117" t="str">
            <v>P-104</v>
          </cell>
          <cell r="G2117">
            <v>264234</v>
          </cell>
        </row>
        <row r="2118">
          <cell r="A2118">
            <v>264237</v>
          </cell>
          <cell r="B2118" t="str">
            <v>天井・けい酸カルシウム板</v>
          </cell>
          <cell r="C2118" t="str">
            <v>厚6mm・突付張・軽量鉄骨天井下地組共</v>
          </cell>
          <cell r="D2118" t="str">
            <v>㎡</v>
          </cell>
          <cell r="E2118">
            <v>3630</v>
          </cell>
          <cell r="F2118" t="str">
            <v>P-104</v>
          </cell>
          <cell r="G2118">
            <v>264237</v>
          </cell>
        </row>
        <row r="2119">
          <cell r="A2119">
            <v>264241</v>
          </cell>
          <cell r="B2119" t="str">
            <v>天井・けい酸カルシウム板</v>
          </cell>
          <cell r="C2119" t="str">
            <v>厚8mm･突付張・下地別途</v>
          </cell>
          <cell r="D2119" t="str">
            <v>㎡</v>
          </cell>
          <cell r="E2119">
            <v>2350</v>
          </cell>
          <cell r="F2119" t="str">
            <v>P-104</v>
          </cell>
          <cell r="G2119">
            <v>264241</v>
          </cell>
        </row>
        <row r="2120">
          <cell r="A2120">
            <v>264244</v>
          </cell>
          <cell r="B2120" t="str">
            <v>天井・けい酸カルシウム板</v>
          </cell>
          <cell r="C2120" t="str">
            <v>厚8mm・突付張・木造天井下地組共</v>
          </cell>
          <cell r="D2120" t="str">
            <v>㎡</v>
          </cell>
          <cell r="E2120">
            <v>5410</v>
          </cell>
          <cell r="F2120" t="str">
            <v>P-104</v>
          </cell>
          <cell r="G2120">
            <v>264244</v>
          </cell>
        </row>
        <row r="2121">
          <cell r="A2121">
            <v>264247</v>
          </cell>
          <cell r="B2121" t="str">
            <v>天井・けい酸カルシウム板</v>
          </cell>
          <cell r="C2121" t="str">
            <v>厚8mm・突付張・軽量鉄骨天井下地組共</v>
          </cell>
          <cell r="D2121" t="str">
            <v>㎡</v>
          </cell>
          <cell r="E2121">
            <v>3980</v>
          </cell>
          <cell r="F2121" t="str">
            <v>P-104</v>
          </cell>
          <cell r="G2121">
            <v>264247</v>
          </cell>
        </row>
        <row r="2122">
          <cell r="A2122">
            <v>264251</v>
          </cell>
          <cell r="B2122" t="str">
            <v>天井・化粧カルシウム板張</v>
          </cell>
          <cell r="C2122" t="str">
            <v>厚6mm・目透張・下地別途</v>
          </cell>
          <cell r="D2122" t="str">
            <v>㎡</v>
          </cell>
          <cell r="E2122">
            <v>4290</v>
          </cell>
          <cell r="F2122" t="str">
            <v>P-104</v>
          </cell>
          <cell r="G2122">
            <v>264251</v>
          </cell>
        </row>
        <row r="2123">
          <cell r="A2123">
            <v>264254</v>
          </cell>
          <cell r="B2123" t="str">
            <v>天井・化粧カルシウム板張</v>
          </cell>
          <cell r="C2123" t="str">
            <v>厚6mm・目透張・木造天井下地組共</v>
          </cell>
          <cell r="D2123" t="str">
            <v>㎡</v>
          </cell>
          <cell r="E2123">
            <v>7350</v>
          </cell>
          <cell r="F2123" t="str">
            <v>P-104</v>
          </cell>
          <cell r="G2123">
            <v>264254</v>
          </cell>
        </row>
        <row r="2124">
          <cell r="A2124">
            <v>264257</v>
          </cell>
          <cell r="B2124" t="str">
            <v>天井・化粧カルシウム板張</v>
          </cell>
          <cell r="C2124" t="str">
            <v>厚6mm・目透張・軽量鉄骨天井下地組共</v>
          </cell>
          <cell r="D2124" t="str">
            <v>㎡</v>
          </cell>
          <cell r="E2124">
            <v>5920</v>
          </cell>
          <cell r="F2124" t="str">
            <v>P-104</v>
          </cell>
          <cell r="G2124">
            <v>264257</v>
          </cell>
        </row>
        <row r="2125">
          <cell r="A2125">
            <v>264261</v>
          </cell>
          <cell r="B2125" t="str">
            <v>天井・化粧カルシウム板張</v>
          </cell>
          <cell r="C2125" t="str">
            <v>軒天用・厚4mm・目透張・下地別途</v>
          </cell>
          <cell r="D2125" t="str">
            <v>㎡</v>
          </cell>
          <cell r="E2125">
            <v>2190</v>
          </cell>
          <cell r="F2125" t="str">
            <v>P-104</v>
          </cell>
          <cell r="G2125">
            <v>264261</v>
          </cell>
        </row>
        <row r="2126">
          <cell r="A2126">
            <v>264264</v>
          </cell>
          <cell r="B2126" t="str">
            <v>天井・化粧カルシウム板張</v>
          </cell>
          <cell r="C2126" t="str">
            <v>軒天用・厚4mm・目透張・木造天井下地組共</v>
          </cell>
          <cell r="D2126" t="str">
            <v>㎡</v>
          </cell>
          <cell r="E2126">
            <v>5250</v>
          </cell>
          <cell r="F2126" t="str">
            <v>P-104</v>
          </cell>
          <cell r="G2126">
            <v>264264</v>
          </cell>
        </row>
        <row r="2127">
          <cell r="A2127">
            <v>264267</v>
          </cell>
          <cell r="B2127" t="str">
            <v>天井・化粧カルシウム板張</v>
          </cell>
          <cell r="C2127" t="str">
            <v>軒天用・厚4mm・目透張・軽量鉄骨天井下地組共</v>
          </cell>
          <cell r="D2127" t="str">
            <v>㎡</v>
          </cell>
          <cell r="E2127">
            <v>3820</v>
          </cell>
          <cell r="F2127" t="str">
            <v>P-104</v>
          </cell>
          <cell r="G2127">
            <v>264267</v>
          </cell>
        </row>
        <row r="2128">
          <cell r="A2128">
            <v>264301</v>
          </cell>
          <cell r="B2128" t="str">
            <v>天井・吸音板張</v>
          </cell>
          <cell r="C2128" t="str">
            <v>ロックウール系・厚12mm・下地別途</v>
          </cell>
          <cell r="D2128" t="str">
            <v>㎡</v>
          </cell>
          <cell r="E2128">
            <v>2860</v>
          </cell>
          <cell r="F2128" t="str">
            <v>P-104</v>
          </cell>
          <cell r="G2128">
            <v>264301</v>
          </cell>
        </row>
        <row r="2129">
          <cell r="A2129">
            <v>264304</v>
          </cell>
          <cell r="B2129" t="str">
            <v>天井・吸音板張</v>
          </cell>
          <cell r="C2129" t="str">
            <v>ロックウール系・厚12mm・木造天井下地組共</v>
          </cell>
          <cell r="D2129" t="str">
            <v>㎡</v>
          </cell>
          <cell r="E2129">
            <v>5920</v>
          </cell>
          <cell r="F2129" t="str">
            <v>P-104</v>
          </cell>
          <cell r="G2129">
            <v>264304</v>
          </cell>
        </row>
        <row r="2130">
          <cell r="A2130">
            <v>264307</v>
          </cell>
          <cell r="B2130" t="str">
            <v>天井・吸音板張</v>
          </cell>
          <cell r="C2130" t="str">
            <v>ロックウール系・厚12mm・軽量鉄骨天井下地組共</v>
          </cell>
          <cell r="D2130" t="str">
            <v>㎡</v>
          </cell>
          <cell r="E2130">
            <v>4490</v>
          </cell>
          <cell r="F2130" t="str">
            <v>P-104</v>
          </cell>
          <cell r="G2130">
            <v>264307</v>
          </cell>
        </row>
        <row r="2131">
          <cell r="A2131">
            <v>264311</v>
          </cell>
          <cell r="B2131" t="str">
            <v>天井・吸音板張</v>
          </cell>
          <cell r="C2131" t="str">
            <v>ロックウール系・厚15mm・下地別途</v>
          </cell>
          <cell r="D2131" t="str">
            <v>㎡</v>
          </cell>
          <cell r="E2131">
            <v>3710</v>
          </cell>
          <cell r="F2131" t="str">
            <v>P-104</v>
          </cell>
          <cell r="G2131">
            <v>264311</v>
          </cell>
        </row>
        <row r="2132">
          <cell r="A2132">
            <v>264314</v>
          </cell>
          <cell r="B2132" t="str">
            <v>天井・吸音板張</v>
          </cell>
          <cell r="C2132" t="str">
            <v>ロックウール系・厚15mm・木造天井下地組共</v>
          </cell>
          <cell r="D2132" t="str">
            <v>㎡</v>
          </cell>
          <cell r="E2132">
            <v>6770</v>
          </cell>
          <cell r="F2132" t="str">
            <v>P-104</v>
          </cell>
          <cell r="G2132">
            <v>264314</v>
          </cell>
        </row>
        <row r="2133">
          <cell r="A2133">
            <v>264317</v>
          </cell>
          <cell r="B2133" t="str">
            <v>天井・吸音板張</v>
          </cell>
          <cell r="C2133" t="str">
            <v>ロックウール系・厚15mm・軽量鉄骨天井下地組共</v>
          </cell>
          <cell r="D2133" t="str">
            <v>㎡</v>
          </cell>
          <cell r="E2133">
            <v>5340</v>
          </cell>
          <cell r="F2133" t="str">
            <v>P-104</v>
          </cell>
          <cell r="G2133">
            <v>264317</v>
          </cell>
        </row>
        <row r="2134">
          <cell r="A2134">
            <v>264321</v>
          </cell>
          <cell r="B2134" t="str">
            <v>天井・吸音板張</v>
          </cell>
          <cell r="C2134" t="str">
            <v>グラスウール系・厚25mm・下地別途</v>
          </cell>
          <cell r="D2134" t="str">
            <v>㎡</v>
          </cell>
          <cell r="E2134">
            <v>3930</v>
          </cell>
          <cell r="F2134" t="str">
            <v>P-104</v>
          </cell>
          <cell r="G2134">
            <v>264321</v>
          </cell>
        </row>
        <row r="2135">
          <cell r="A2135">
            <v>264324</v>
          </cell>
          <cell r="B2135" t="str">
            <v>天井・吸音板張</v>
          </cell>
          <cell r="C2135" t="str">
            <v>グラスウール系・厚25mm・木造天井下地組共</v>
          </cell>
          <cell r="D2135" t="str">
            <v>㎡</v>
          </cell>
          <cell r="E2135">
            <v>6990</v>
          </cell>
          <cell r="F2135" t="str">
            <v>P-104</v>
          </cell>
          <cell r="G2135">
            <v>264324</v>
          </cell>
        </row>
        <row r="2136">
          <cell r="A2136">
            <v>264327</v>
          </cell>
          <cell r="B2136" t="str">
            <v>天井・吸音板張</v>
          </cell>
          <cell r="C2136" t="str">
            <v>グラスウール系・厚25mm・軽量鉄骨天井下地組共</v>
          </cell>
          <cell r="D2136" t="str">
            <v>㎡</v>
          </cell>
          <cell r="E2136">
            <v>5560</v>
          </cell>
          <cell r="F2136" t="str">
            <v>P-104</v>
          </cell>
          <cell r="G2136">
            <v>264327</v>
          </cell>
        </row>
        <row r="2137">
          <cell r="A2137">
            <v>264341</v>
          </cell>
          <cell r="B2137" t="str">
            <v>天井・吸音板張</v>
          </cell>
          <cell r="C2137" t="str">
            <v>フラグせっこう系・厚6mm・下地別途</v>
          </cell>
          <cell r="D2137" t="str">
            <v>㎡</v>
          </cell>
          <cell r="E2137">
            <v>2520</v>
          </cell>
          <cell r="F2137" t="str">
            <v>P-104</v>
          </cell>
          <cell r="G2137">
            <v>264341</v>
          </cell>
        </row>
        <row r="2138">
          <cell r="A2138">
            <v>264344</v>
          </cell>
          <cell r="B2138" t="str">
            <v>天井・吸音板張</v>
          </cell>
          <cell r="C2138" t="str">
            <v>フラグせっこう系・厚6mm・木造天井下地組共</v>
          </cell>
          <cell r="D2138" t="str">
            <v>㎡</v>
          </cell>
          <cell r="E2138">
            <v>5580</v>
          </cell>
          <cell r="F2138" t="str">
            <v>P-104</v>
          </cell>
          <cell r="G2138">
            <v>264344</v>
          </cell>
        </row>
        <row r="2139">
          <cell r="A2139">
            <v>264347</v>
          </cell>
          <cell r="B2139" t="str">
            <v>天井・吸音板張</v>
          </cell>
          <cell r="C2139" t="str">
            <v>フラグせっこう系・厚6mm・軽量鉄骨天井下地組共</v>
          </cell>
          <cell r="D2139" t="str">
            <v>㎡</v>
          </cell>
          <cell r="E2139">
            <v>4150</v>
          </cell>
          <cell r="F2139" t="str">
            <v>P-104</v>
          </cell>
          <cell r="G2139">
            <v>264347</v>
          </cell>
        </row>
        <row r="2140">
          <cell r="A2140">
            <v>264351</v>
          </cell>
          <cell r="B2140" t="str">
            <v>天井・吸音板張</v>
          </cell>
          <cell r="C2140" t="str">
            <v>化粧穴あきせっこう系・厚9.5mm・下地別途</v>
          </cell>
          <cell r="D2140" t="str">
            <v>㎡</v>
          </cell>
          <cell r="E2140">
            <v>2240</v>
          </cell>
          <cell r="F2140" t="str">
            <v>P-104</v>
          </cell>
          <cell r="G2140">
            <v>264351</v>
          </cell>
        </row>
        <row r="2141">
          <cell r="A2141">
            <v>264354</v>
          </cell>
          <cell r="B2141" t="str">
            <v>天井・吸音板張</v>
          </cell>
          <cell r="C2141" t="str">
            <v>化粧穴あきせっこう系・厚9.5mm・木造天井下地組共</v>
          </cell>
          <cell r="D2141" t="str">
            <v>㎡</v>
          </cell>
          <cell r="E2141">
            <v>5300</v>
          </cell>
          <cell r="F2141" t="str">
            <v>P-104</v>
          </cell>
          <cell r="G2141">
            <v>264354</v>
          </cell>
        </row>
        <row r="2142">
          <cell r="A2142">
            <v>264357</v>
          </cell>
          <cell r="B2142" t="str">
            <v>天井・吸音板張</v>
          </cell>
          <cell r="C2142" t="str">
            <v>化粧穴あきせっこう系・厚9.5mm・軽鉄天井下地組共</v>
          </cell>
          <cell r="D2142" t="str">
            <v>㎡</v>
          </cell>
          <cell r="E2142">
            <v>3870</v>
          </cell>
          <cell r="F2142" t="str">
            <v>P-104</v>
          </cell>
          <cell r="G2142">
            <v>264357</v>
          </cell>
        </row>
        <row r="2143">
          <cell r="A2143">
            <v>264361</v>
          </cell>
          <cell r="B2143" t="str">
            <v>天井・木毛セメント板張</v>
          </cell>
          <cell r="C2143" t="str">
            <v>厚20mm</v>
          </cell>
          <cell r="D2143" t="str">
            <v>㎡</v>
          </cell>
          <cell r="E2143">
            <v>1960</v>
          </cell>
          <cell r="F2143" t="str">
            <v>P-104</v>
          </cell>
          <cell r="G2143">
            <v>264361</v>
          </cell>
        </row>
        <row r="2144">
          <cell r="A2144">
            <v>264365</v>
          </cell>
          <cell r="B2144" t="str">
            <v>天井・木毛セメント板張</v>
          </cell>
          <cell r="C2144" t="str">
            <v>厚30mm</v>
          </cell>
          <cell r="D2144" t="str">
            <v>㎡</v>
          </cell>
          <cell r="E2144">
            <v>2410</v>
          </cell>
          <cell r="F2144" t="str">
            <v>P-104</v>
          </cell>
          <cell r="G2144">
            <v>264365</v>
          </cell>
        </row>
        <row r="2145">
          <cell r="A2145">
            <v>264401</v>
          </cell>
          <cell r="B2145" t="str">
            <v>天井・ビニールクロス張</v>
          </cell>
          <cell r="C2145" t="str">
            <v>上・下地別途</v>
          </cell>
          <cell r="D2145" t="str">
            <v>㎡</v>
          </cell>
          <cell r="E2145">
            <v>1270</v>
          </cell>
          <cell r="F2145" t="str">
            <v>P-104</v>
          </cell>
          <cell r="G2145">
            <v>264401</v>
          </cell>
        </row>
        <row r="2146">
          <cell r="A2146">
            <v>264402</v>
          </cell>
          <cell r="B2146" t="str">
            <v>天井・ビニールクロス張</v>
          </cell>
          <cell r="C2146" t="str">
            <v>上・ラワン合板共</v>
          </cell>
          <cell r="D2146" t="str">
            <v>㎡</v>
          </cell>
          <cell r="E2146">
            <v>3480</v>
          </cell>
          <cell r="F2146" t="str">
            <v>P-104</v>
          </cell>
          <cell r="G2146">
            <v>264402</v>
          </cell>
        </row>
        <row r="2147">
          <cell r="A2147">
            <v>264404</v>
          </cell>
          <cell r="B2147" t="str">
            <v>天井・ビニールクロス張</v>
          </cell>
          <cell r="C2147" t="str">
            <v>上・ラワン合板・木造天井下地組共</v>
          </cell>
          <cell r="D2147" t="str">
            <v>㎡</v>
          </cell>
          <cell r="E2147">
            <v>6540</v>
          </cell>
          <cell r="F2147" t="str">
            <v>P-104</v>
          </cell>
          <cell r="G2147">
            <v>264404</v>
          </cell>
        </row>
        <row r="2148">
          <cell r="A2148">
            <v>264407</v>
          </cell>
          <cell r="B2148" t="str">
            <v>天井・ビニールクロス張</v>
          </cell>
          <cell r="C2148" t="str">
            <v>上・せっこうボード・軽量鉄骨天井下地組共</v>
          </cell>
          <cell r="D2148" t="str">
            <v>㎡</v>
          </cell>
          <cell r="E2148">
            <v>4220</v>
          </cell>
          <cell r="F2148" t="str">
            <v>P-104</v>
          </cell>
          <cell r="G2148">
            <v>264407</v>
          </cell>
        </row>
        <row r="2149">
          <cell r="A2149">
            <v>264411</v>
          </cell>
          <cell r="B2149" t="str">
            <v>天井・ビニールクロス張</v>
          </cell>
          <cell r="C2149" t="str">
            <v>中・下地別途</v>
          </cell>
          <cell r="D2149" t="str">
            <v>㎡</v>
          </cell>
          <cell r="E2149">
            <v>1270</v>
          </cell>
          <cell r="F2149" t="str">
            <v>P-104</v>
          </cell>
          <cell r="G2149">
            <v>264411</v>
          </cell>
        </row>
        <row r="2150">
          <cell r="A2150">
            <v>264412</v>
          </cell>
          <cell r="B2150" t="str">
            <v>天井・ビニールクロス張</v>
          </cell>
          <cell r="C2150" t="str">
            <v>中・ラワン合板共</v>
          </cell>
          <cell r="D2150" t="str">
            <v>㎡</v>
          </cell>
          <cell r="E2150">
            <v>3480</v>
          </cell>
          <cell r="F2150" t="str">
            <v>P-104</v>
          </cell>
          <cell r="G2150">
            <v>264412</v>
          </cell>
        </row>
        <row r="2151">
          <cell r="A2151">
            <v>264414</v>
          </cell>
          <cell r="B2151" t="str">
            <v>天井・ビニールクロス張</v>
          </cell>
          <cell r="C2151" t="str">
            <v>中・ラワン合板・木造天井下地組共</v>
          </cell>
          <cell r="D2151" t="str">
            <v>㎡</v>
          </cell>
          <cell r="E2151">
            <v>6540</v>
          </cell>
          <cell r="F2151" t="str">
            <v>P-104</v>
          </cell>
          <cell r="G2151">
            <v>264414</v>
          </cell>
        </row>
        <row r="2152">
          <cell r="A2152">
            <v>264417</v>
          </cell>
          <cell r="B2152" t="str">
            <v>天井・ビニールクロス張</v>
          </cell>
          <cell r="C2152" t="str">
            <v>中・せっこうボード・軽量鉄骨天井下地組共</v>
          </cell>
          <cell r="D2152" t="str">
            <v>㎡</v>
          </cell>
          <cell r="E2152">
            <v>4220</v>
          </cell>
          <cell r="F2152" t="str">
            <v>P-104</v>
          </cell>
          <cell r="G2152">
            <v>264417</v>
          </cell>
        </row>
        <row r="2153">
          <cell r="A2153">
            <v>264421</v>
          </cell>
          <cell r="B2153" t="str">
            <v>天井・ビニールクロス張</v>
          </cell>
          <cell r="C2153" t="str">
            <v>並・下地別途</v>
          </cell>
          <cell r="D2153" t="str">
            <v>㎡</v>
          </cell>
          <cell r="E2153">
            <v>1270</v>
          </cell>
          <cell r="F2153" t="str">
            <v>P-104</v>
          </cell>
          <cell r="G2153">
            <v>264421</v>
          </cell>
        </row>
        <row r="2154">
          <cell r="A2154">
            <v>264422</v>
          </cell>
          <cell r="B2154" t="str">
            <v>天井・ビニールクロス張</v>
          </cell>
          <cell r="C2154" t="str">
            <v>並・ラワン合板共</v>
          </cell>
          <cell r="D2154" t="str">
            <v>㎡</v>
          </cell>
          <cell r="E2154">
            <v>3480</v>
          </cell>
          <cell r="F2154" t="str">
            <v>P-104</v>
          </cell>
          <cell r="G2154">
            <v>264422</v>
          </cell>
        </row>
        <row r="2155">
          <cell r="A2155">
            <v>264424</v>
          </cell>
          <cell r="B2155" t="str">
            <v>天井・ビニールクロス張</v>
          </cell>
          <cell r="C2155" t="str">
            <v>並・ラワン合板・木造天井下地組共</v>
          </cell>
          <cell r="D2155" t="str">
            <v>㎡</v>
          </cell>
          <cell r="E2155">
            <v>6540</v>
          </cell>
          <cell r="F2155" t="str">
            <v>P-104</v>
          </cell>
          <cell r="G2155">
            <v>264424</v>
          </cell>
        </row>
        <row r="2156">
          <cell r="A2156">
            <v>264427</v>
          </cell>
          <cell r="B2156" t="str">
            <v>天井・ビニールクロス張</v>
          </cell>
          <cell r="C2156" t="str">
            <v>並・せっこうボード・軽量鉄骨天井下地組共</v>
          </cell>
          <cell r="D2156" t="str">
            <v>㎡</v>
          </cell>
          <cell r="E2156">
            <v>4220</v>
          </cell>
          <cell r="F2156" t="str">
            <v>P-104</v>
          </cell>
          <cell r="G2156">
            <v>264427</v>
          </cell>
        </row>
        <row r="2157">
          <cell r="A2157">
            <v>264431</v>
          </cell>
          <cell r="B2157" t="str">
            <v>天井・壁紙張</v>
          </cell>
          <cell r="C2157" t="str">
            <v>下地別途</v>
          </cell>
          <cell r="D2157" t="str">
            <v>㎡</v>
          </cell>
          <cell r="E2157">
            <v>1830</v>
          </cell>
          <cell r="F2157" t="str">
            <v>P-104</v>
          </cell>
          <cell r="G2157">
            <v>264431</v>
          </cell>
        </row>
        <row r="2158">
          <cell r="A2158">
            <v>264432</v>
          </cell>
          <cell r="B2158" t="str">
            <v>天井・壁紙張</v>
          </cell>
          <cell r="C2158" t="str">
            <v>ラワン合板共</v>
          </cell>
          <cell r="D2158" t="str">
            <v>㎡</v>
          </cell>
          <cell r="E2158">
            <v>4040</v>
          </cell>
          <cell r="F2158" t="str">
            <v>P-104</v>
          </cell>
          <cell r="G2158">
            <v>264432</v>
          </cell>
        </row>
        <row r="2159">
          <cell r="A2159">
            <v>264434</v>
          </cell>
          <cell r="B2159" t="str">
            <v>天井・壁紙張</v>
          </cell>
          <cell r="C2159" t="str">
            <v>ラワン合板・木造天井下地組共</v>
          </cell>
          <cell r="D2159" t="str">
            <v>㎡</v>
          </cell>
          <cell r="E2159">
            <v>7100</v>
          </cell>
          <cell r="F2159" t="str">
            <v>P-104</v>
          </cell>
          <cell r="G2159">
            <v>264434</v>
          </cell>
        </row>
        <row r="2160">
          <cell r="A2160">
            <v>264437</v>
          </cell>
          <cell r="B2160" t="str">
            <v>天井・壁紙張</v>
          </cell>
          <cell r="C2160" t="str">
            <v>せっこうボード・軽量鉄骨天井下地組共</v>
          </cell>
          <cell r="D2160" t="str">
            <v>㎡</v>
          </cell>
          <cell r="E2160">
            <v>4780</v>
          </cell>
          <cell r="F2160" t="str">
            <v>P-104</v>
          </cell>
          <cell r="G2160">
            <v>264437</v>
          </cell>
        </row>
        <row r="2161">
          <cell r="A2161">
            <v>264441</v>
          </cell>
          <cell r="B2161" t="str">
            <v>天井・布クロス張</v>
          </cell>
          <cell r="C2161" t="str">
            <v>上・下地別途</v>
          </cell>
          <cell r="D2161" t="str">
            <v>㎡</v>
          </cell>
          <cell r="E2161">
            <v>4600</v>
          </cell>
          <cell r="F2161" t="str">
            <v>P-105</v>
          </cell>
          <cell r="G2161">
            <v>264441</v>
          </cell>
        </row>
        <row r="2162">
          <cell r="A2162">
            <v>264442</v>
          </cell>
          <cell r="B2162" t="str">
            <v>天井・布クロス張</v>
          </cell>
          <cell r="C2162" t="str">
            <v>上・ラワン合板共</v>
          </cell>
          <cell r="D2162" t="str">
            <v>㎡</v>
          </cell>
          <cell r="E2162">
            <v>6810</v>
          </cell>
          <cell r="F2162" t="str">
            <v>P-105</v>
          </cell>
          <cell r="G2162">
            <v>264442</v>
          </cell>
        </row>
        <row r="2163">
          <cell r="A2163">
            <v>264444</v>
          </cell>
          <cell r="B2163" t="str">
            <v>天井・布クロス張</v>
          </cell>
          <cell r="C2163" t="str">
            <v>上・ラワン合板・木造天井下地組共</v>
          </cell>
          <cell r="D2163" t="str">
            <v>㎡</v>
          </cell>
          <cell r="E2163">
            <v>9870</v>
          </cell>
          <cell r="F2163" t="str">
            <v>P-105</v>
          </cell>
          <cell r="G2163">
            <v>264444</v>
          </cell>
        </row>
        <row r="2164">
          <cell r="A2164">
            <v>264447</v>
          </cell>
          <cell r="B2164" t="str">
            <v>天井・布クロス張</v>
          </cell>
          <cell r="C2164" t="str">
            <v>上・せっこうボード・軽量鉄骨天井下地組共</v>
          </cell>
          <cell r="D2164" t="str">
            <v>㎡</v>
          </cell>
          <cell r="E2164">
            <v>7550</v>
          </cell>
          <cell r="F2164" t="str">
            <v>P-105</v>
          </cell>
          <cell r="G2164">
            <v>264447</v>
          </cell>
        </row>
        <row r="2165">
          <cell r="A2165">
            <v>264451</v>
          </cell>
          <cell r="B2165" t="str">
            <v>天井・布クロス張</v>
          </cell>
          <cell r="C2165" t="str">
            <v>中・下地別途</v>
          </cell>
          <cell r="D2165" t="str">
            <v>㎡</v>
          </cell>
          <cell r="E2165">
            <v>3200</v>
          </cell>
          <cell r="F2165" t="str">
            <v>P-105</v>
          </cell>
          <cell r="G2165">
            <v>264451</v>
          </cell>
        </row>
        <row r="2166">
          <cell r="A2166">
            <v>264452</v>
          </cell>
          <cell r="B2166" t="str">
            <v>天井・布クロス張</v>
          </cell>
          <cell r="C2166" t="str">
            <v>中・ラワン合板共</v>
          </cell>
          <cell r="D2166" t="str">
            <v>㎡</v>
          </cell>
          <cell r="E2166">
            <v>5410</v>
          </cell>
          <cell r="F2166" t="str">
            <v>P-105</v>
          </cell>
          <cell r="G2166">
            <v>264452</v>
          </cell>
        </row>
        <row r="2167">
          <cell r="A2167">
            <v>264454</v>
          </cell>
          <cell r="B2167" t="str">
            <v>天井・布クロス張</v>
          </cell>
          <cell r="C2167" t="str">
            <v>中・ラワン合板・木造天井下地組共</v>
          </cell>
          <cell r="D2167" t="str">
            <v>㎡</v>
          </cell>
          <cell r="E2167">
            <v>8470</v>
          </cell>
          <cell r="F2167" t="str">
            <v>P-105</v>
          </cell>
          <cell r="G2167">
            <v>264454</v>
          </cell>
        </row>
        <row r="2168">
          <cell r="A2168">
            <v>264457</v>
          </cell>
          <cell r="B2168" t="str">
            <v>天井・布クロス張</v>
          </cell>
          <cell r="C2168" t="str">
            <v>中・せっこうボード・軽量鉄骨天井下地組共</v>
          </cell>
          <cell r="D2168" t="str">
            <v>㎡</v>
          </cell>
          <cell r="E2168">
            <v>6150</v>
          </cell>
          <cell r="F2168" t="str">
            <v>P-105</v>
          </cell>
          <cell r="G2168">
            <v>264457</v>
          </cell>
        </row>
        <row r="2169">
          <cell r="A2169">
            <v>264461</v>
          </cell>
          <cell r="B2169" t="str">
            <v>天井・布クロス張</v>
          </cell>
          <cell r="C2169" t="str">
            <v>並・下地別途</v>
          </cell>
          <cell r="D2169" t="str">
            <v>㎡</v>
          </cell>
          <cell r="E2169">
            <v>2840</v>
          </cell>
          <cell r="F2169" t="str">
            <v>P-105</v>
          </cell>
          <cell r="G2169">
            <v>264461</v>
          </cell>
        </row>
        <row r="2170">
          <cell r="A2170">
            <v>264462</v>
          </cell>
          <cell r="B2170" t="str">
            <v>天井・布クロス張</v>
          </cell>
          <cell r="C2170" t="str">
            <v>並・ラワン合板共</v>
          </cell>
          <cell r="D2170" t="str">
            <v>㎡</v>
          </cell>
          <cell r="E2170">
            <v>5050</v>
          </cell>
          <cell r="F2170" t="str">
            <v>P-105</v>
          </cell>
          <cell r="G2170">
            <v>264462</v>
          </cell>
        </row>
        <row r="2171">
          <cell r="A2171">
            <v>264464</v>
          </cell>
          <cell r="B2171" t="str">
            <v>天井・布クロス張</v>
          </cell>
          <cell r="C2171" t="str">
            <v>並・ラワン合板・木造天井下地組共</v>
          </cell>
          <cell r="D2171" t="str">
            <v>㎡</v>
          </cell>
          <cell r="E2171">
            <v>8110</v>
          </cell>
          <cell r="F2171" t="str">
            <v>P-105</v>
          </cell>
          <cell r="G2171">
            <v>264464</v>
          </cell>
        </row>
        <row r="2172">
          <cell r="A2172">
            <v>264467</v>
          </cell>
          <cell r="B2172" t="str">
            <v>天井・布クロス張</v>
          </cell>
          <cell r="C2172" t="str">
            <v>並・せっこうボード・軽量鉄骨天井下地組共</v>
          </cell>
          <cell r="D2172" t="str">
            <v>㎡</v>
          </cell>
          <cell r="E2172">
            <v>5790</v>
          </cell>
          <cell r="F2172" t="str">
            <v>P-105</v>
          </cell>
          <cell r="G2172">
            <v>264467</v>
          </cell>
        </row>
        <row r="2173">
          <cell r="A2173">
            <v>264471</v>
          </cell>
          <cell r="B2173" t="str">
            <v>浴室天井(バスリブ)張</v>
          </cell>
          <cell r="C2173" t="str">
            <v>硬質塩ビ・発泡ウレタン裏打・下地別途</v>
          </cell>
          <cell r="D2173" t="str">
            <v>㎡</v>
          </cell>
          <cell r="E2173">
            <v>6160</v>
          </cell>
          <cell r="F2173" t="str">
            <v>P-105</v>
          </cell>
          <cell r="G2173">
            <v>264471</v>
          </cell>
        </row>
        <row r="2174">
          <cell r="A2174">
            <v>264474</v>
          </cell>
          <cell r="B2174" t="str">
            <v>浴室天井(バスリブ)張</v>
          </cell>
          <cell r="C2174" t="str">
            <v>硬質塩ビ・発泡ウレタン裏打・木造天井下地組共</v>
          </cell>
          <cell r="D2174" t="str">
            <v>㎡</v>
          </cell>
          <cell r="E2174">
            <v>9220</v>
          </cell>
          <cell r="F2174" t="str">
            <v>P-105</v>
          </cell>
          <cell r="G2174">
            <v>264474</v>
          </cell>
        </row>
        <row r="2175">
          <cell r="A2175">
            <v>264477</v>
          </cell>
          <cell r="B2175" t="str">
            <v>浴室天井(バスリブ)張</v>
          </cell>
          <cell r="C2175" t="str">
            <v>硬質塩ビ・発泡ウレタン裏打・軽量鉄骨天井下地組共</v>
          </cell>
          <cell r="D2175" t="str">
            <v>㎡</v>
          </cell>
          <cell r="E2175">
            <v>7790</v>
          </cell>
          <cell r="F2175" t="str">
            <v>P-105</v>
          </cell>
          <cell r="G2175">
            <v>264477</v>
          </cell>
        </row>
        <row r="2176">
          <cell r="A2176">
            <v>264481</v>
          </cell>
          <cell r="B2176" t="str">
            <v>浴室天井(バスリブ)張</v>
          </cell>
          <cell r="C2176" t="str">
            <v>準不燃・メタル系・下地別途</v>
          </cell>
          <cell r="D2176" t="str">
            <v>㎡</v>
          </cell>
          <cell r="E2176">
            <v>7480</v>
          </cell>
          <cell r="F2176" t="str">
            <v>P-105</v>
          </cell>
          <cell r="G2176">
            <v>264481</v>
          </cell>
        </row>
        <row r="2177">
          <cell r="A2177">
            <v>264484</v>
          </cell>
          <cell r="B2177" t="str">
            <v>浴室天井(バスリブ)張</v>
          </cell>
          <cell r="C2177" t="str">
            <v>準不燃・メタル系・木造天井下地組共</v>
          </cell>
          <cell r="D2177" t="str">
            <v>㎡</v>
          </cell>
          <cell r="E2177">
            <v>10500</v>
          </cell>
          <cell r="F2177" t="str">
            <v>P-105</v>
          </cell>
          <cell r="G2177">
            <v>264484</v>
          </cell>
        </row>
        <row r="2178">
          <cell r="A2178">
            <v>264487</v>
          </cell>
          <cell r="B2178" t="str">
            <v>浴室天井(バスリブ)張</v>
          </cell>
          <cell r="C2178" t="str">
            <v>準不燃・メタル系・軽量鉄骨天井下地組共</v>
          </cell>
          <cell r="D2178" t="str">
            <v>㎡</v>
          </cell>
          <cell r="E2178">
            <v>9110</v>
          </cell>
          <cell r="F2178" t="str">
            <v>P-105</v>
          </cell>
          <cell r="G2178">
            <v>264487</v>
          </cell>
        </row>
        <row r="2179">
          <cell r="A2179">
            <v>264501</v>
          </cell>
          <cell r="B2179" t="str">
            <v>床・断熱材張</v>
          </cell>
          <cell r="C2179" t="str">
            <v>厚50mm・グラスウール系・おさえ張共</v>
          </cell>
          <cell r="D2179" t="str">
            <v>㎡</v>
          </cell>
          <cell r="E2179">
            <v>1590</v>
          </cell>
          <cell r="F2179" t="str">
            <v>P-105</v>
          </cell>
          <cell r="G2179">
            <v>264501</v>
          </cell>
        </row>
        <row r="2180">
          <cell r="A2180">
            <v>264503</v>
          </cell>
          <cell r="B2180" t="str">
            <v>床・断熱材張</v>
          </cell>
          <cell r="C2180" t="str">
            <v>厚100mm・グラスウール系・おさえ張共</v>
          </cell>
          <cell r="D2180" t="str">
            <v>㎡</v>
          </cell>
          <cell r="E2180">
            <v>1730</v>
          </cell>
          <cell r="F2180" t="str">
            <v>P-105</v>
          </cell>
          <cell r="G2180">
            <v>264503</v>
          </cell>
        </row>
        <row r="2181">
          <cell r="A2181">
            <v>264507</v>
          </cell>
          <cell r="B2181" t="str">
            <v>床・断熱材おさえ張</v>
          </cell>
          <cell r="C2181" t="str">
            <v>ラワン合板･厚2.5mm</v>
          </cell>
          <cell r="D2181" t="str">
            <v>㎡</v>
          </cell>
          <cell r="E2181">
            <v>930</v>
          </cell>
          <cell r="F2181" t="str">
            <v>P-105</v>
          </cell>
          <cell r="G2181">
            <v>264507</v>
          </cell>
        </row>
        <row r="2182">
          <cell r="A2182">
            <v>264511</v>
          </cell>
          <cell r="B2182" t="str">
            <v>壁・断熱材張</v>
          </cell>
          <cell r="C2182" t="str">
            <v>厚50mm・グラスウール系</v>
          </cell>
          <cell r="D2182" t="str">
            <v>㎡</v>
          </cell>
          <cell r="E2182">
            <v>560</v>
          </cell>
          <cell r="F2182" t="str">
            <v>P-105</v>
          </cell>
          <cell r="G2182">
            <v>264511</v>
          </cell>
        </row>
        <row r="2183">
          <cell r="A2183">
            <v>264515</v>
          </cell>
          <cell r="B2183" t="str">
            <v>壁・断熱材張</v>
          </cell>
          <cell r="C2183" t="str">
            <v>厚100mm・グラスウール系</v>
          </cell>
          <cell r="D2183" t="str">
            <v>㎡</v>
          </cell>
          <cell r="E2183">
            <v>700</v>
          </cell>
          <cell r="F2183" t="str">
            <v>P-105</v>
          </cell>
          <cell r="G2183">
            <v>264515</v>
          </cell>
        </row>
        <row r="2184">
          <cell r="A2184">
            <v>264521</v>
          </cell>
          <cell r="B2184" t="str">
            <v>天井・断熱材張</v>
          </cell>
          <cell r="C2184" t="str">
            <v>厚50mm・グラスウール系</v>
          </cell>
          <cell r="D2184" t="str">
            <v>㎡</v>
          </cell>
          <cell r="E2184">
            <v>450</v>
          </cell>
          <cell r="F2184" t="str">
            <v>P-105</v>
          </cell>
          <cell r="G2184">
            <v>264521</v>
          </cell>
        </row>
        <row r="2185">
          <cell r="A2185">
            <v>264525</v>
          </cell>
          <cell r="B2185" t="str">
            <v>天井・断熱材張</v>
          </cell>
          <cell r="C2185" t="str">
            <v>厚100mm・グラスウール系</v>
          </cell>
          <cell r="D2185" t="str">
            <v>㎡</v>
          </cell>
          <cell r="E2185">
            <v>600</v>
          </cell>
          <cell r="F2185" t="str">
            <v>P-105</v>
          </cell>
          <cell r="G2185">
            <v>264525</v>
          </cell>
        </row>
        <row r="2186">
          <cell r="A2186">
            <v>264531</v>
          </cell>
          <cell r="B2186" t="str">
            <v>壁・断熱材張</v>
          </cell>
          <cell r="C2186" t="str">
            <v>ポリスチレンフォーム・厚20ｍｍ</v>
          </cell>
          <cell r="D2186" t="str">
            <v>㎡</v>
          </cell>
          <cell r="E2186">
            <v>790</v>
          </cell>
          <cell r="F2186" t="str">
            <v>P-105</v>
          </cell>
          <cell r="G2186">
            <v>264531</v>
          </cell>
        </row>
        <row r="2187">
          <cell r="A2187">
            <v>264534</v>
          </cell>
          <cell r="B2187" t="str">
            <v>壁・断熱材張</v>
          </cell>
          <cell r="C2187" t="str">
            <v>ポリスチレンフォーム・厚25ｍｍ</v>
          </cell>
          <cell r="D2187" t="str">
            <v>㎡</v>
          </cell>
          <cell r="E2187">
            <v>890</v>
          </cell>
          <cell r="F2187" t="str">
            <v>P-105</v>
          </cell>
          <cell r="G2187">
            <v>264534</v>
          </cell>
        </row>
        <row r="2188">
          <cell r="A2188">
            <v>264537</v>
          </cell>
          <cell r="B2188" t="str">
            <v>壁・断熱材張</v>
          </cell>
          <cell r="C2188" t="str">
            <v>ポリスチレンフォーム・厚50ｍｍ</v>
          </cell>
          <cell r="D2188" t="str">
            <v>㎡</v>
          </cell>
          <cell r="E2188">
            <v>1380</v>
          </cell>
          <cell r="F2188" t="str">
            <v>P-105</v>
          </cell>
          <cell r="G2188">
            <v>264537</v>
          </cell>
        </row>
        <row r="2189">
          <cell r="A2189">
            <v>264541</v>
          </cell>
          <cell r="B2189" t="str">
            <v>壁・断熱材張</v>
          </cell>
          <cell r="C2189" t="str">
            <v>スタイロスリット・厚20mm</v>
          </cell>
          <cell r="D2189" t="str">
            <v>㎡</v>
          </cell>
          <cell r="E2189">
            <v>1180</v>
          </cell>
          <cell r="F2189" t="str">
            <v>P-105</v>
          </cell>
          <cell r="G2189">
            <v>264541</v>
          </cell>
        </row>
        <row r="2190">
          <cell r="A2190">
            <v>264545</v>
          </cell>
          <cell r="B2190" t="str">
            <v>壁・断熱材張</v>
          </cell>
          <cell r="C2190" t="str">
            <v>スタイロスリット・厚30mm</v>
          </cell>
          <cell r="D2190" t="str">
            <v>㎡</v>
          </cell>
          <cell r="E2190">
            <v>1490</v>
          </cell>
          <cell r="F2190" t="str">
            <v>P-105</v>
          </cell>
          <cell r="G2190">
            <v>264545</v>
          </cell>
        </row>
        <row r="2191">
          <cell r="A2191">
            <v>264551</v>
          </cell>
          <cell r="B2191" t="str">
            <v>天井・断熱材張</v>
          </cell>
          <cell r="C2191" t="str">
            <v>スタイロスリット・厚20mm</v>
          </cell>
          <cell r="D2191" t="str">
            <v>㎡</v>
          </cell>
          <cell r="E2191">
            <v>1080</v>
          </cell>
          <cell r="F2191" t="str">
            <v>P-105</v>
          </cell>
          <cell r="G2191">
            <v>264551</v>
          </cell>
        </row>
        <row r="2192">
          <cell r="A2192">
            <v>264555</v>
          </cell>
          <cell r="B2192" t="str">
            <v>天井・断熱材張</v>
          </cell>
          <cell r="C2192" t="str">
            <v>スタイロスリット・厚30mm</v>
          </cell>
          <cell r="D2192" t="str">
            <v>㎡</v>
          </cell>
          <cell r="E2192">
            <v>1380</v>
          </cell>
          <cell r="F2192" t="str">
            <v>P-105</v>
          </cell>
          <cell r="G2192">
            <v>264555</v>
          </cell>
        </row>
        <row r="2193">
          <cell r="A2193">
            <v>265001</v>
          </cell>
          <cell r="B2193" t="str">
            <v>床の間・[ユニット]</v>
          </cell>
          <cell r="C2193" t="str">
            <v>91×91cm・床の間内塗壁を含む</v>
          </cell>
          <cell r="D2193" t="str">
            <v>ヶ所</v>
          </cell>
          <cell r="E2193">
            <v>93000</v>
          </cell>
          <cell r="F2193" t="str">
            <v>P-106</v>
          </cell>
          <cell r="G2193">
            <v>265001</v>
          </cell>
        </row>
        <row r="2194">
          <cell r="A2194">
            <v>265005</v>
          </cell>
          <cell r="B2194" t="str">
            <v>床の間・[ユニット]</v>
          </cell>
          <cell r="C2194" t="str">
            <v>182×91cm・床の間内塗壁を含む</v>
          </cell>
          <cell r="D2194" t="str">
            <v>ヶ所</v>
          </cell>
          <cell r="E2194">
            <v>136000</v>
          </cell>
          <cell r="F2194" t="str">
            <v>P-106</v>
          </cell>
          <cell r="G2194">
            <v>265005</v>
          </cell>
        </row>
        <row r="2195">
          <cell r="A2195">
            <v>265011</v>
          </cell>
          <cell r="B2195" t="str">
            <v>床の間・[ユニット]</v>
          </cell>
          <cell r="C2195" t="str">
            <v>364×91cm・床脇付・床の間内塗壁を含む</v>
          </cell>
          <cell r="D2195" t="str">
            <v>ヶ所</v>
          </cell>
          <cell r="E2195">
            <v>240100</v>
          </cell>
          <cell r="F2195" t="str">
            <v>P-106</v>
          </cell>
          <cell r="G2195">
            <v>265011</v>
          </cell>
        </row>
        <row r="2196">
          <cell r="A2196">
            <v>265021</v>
          </cell>
          <cell r="B2196" t="str">
            <v>付書院・[欄間・障子]</v>
          </cell>
          <cell r="C2196" t="str">
            <v>H136×W170cm</v>
          </cell>
          <cell r="D2196" t="str">
            <v>ヶ所</v>
          </cell>
          <cell r="E2196">
            <v>198500</v>
          </cell>
          <cell r="F2196" t="str">
            <v>P-106</v>
          </cell>
          <cell r="G2196">
            <v>265021</v>
          </cell>
        </row>
        <row r="2197">
          <cell r="A2197">
            <v>265025</v>
          </cell>
          <cell r="B2197" t="str">
            <v>付書院・[欄間・障子]</v>
          </cell>
          <cell r="C2197" t="str">
            <v>H136×W78cm</v>
          </cell>
          <cell r="D2197" t="str">
            <v>ヶ所</v>
          </cell>
          <cell r="E2197">
            <v>135300</v>
          </cell>
          <cell r="F2197" t="str">
            <v>P-106</v>
          </cell>
          <cell r="G2197">
            <v>265025</v>
          </cell>
        </row>
        <row r="2198">
          <cell r="A2198">
            <v>265031</v>
          </cell>
          <cell r="B2198" t="str">
            <v>彫刻欄間・[既製品]</v>
          </cell>
          <cell r="C2198" t="str">
            <v>182×30cm×厚18mm</v>
          </cell>
          <cell r="D2198" t="str">
            <v>枚</v>
          </cell>
          <cell r="E2198">
            <v>38900</v>
          </cell>
          <cell r="F2198" t="str">
            <v>P-106</v>
          </cell>
          <cell r="G2198">
            <v>265031</v>
          </cell>
        </row>
        <row r="2199">
          <cell r="A2199">
            <v>265035</v>
          </cell>
          <cell r="B2199" t="str">
            <v>彫刻欄間・[既製品]</v>
          </cell>
          <cell r="C2199" t="str">
            <v>182×30cm×厚24mm</v>
          </cell>
          <cell r="D2199" t="str">
            <v>枚</v>
          </cell>
          <cell r="E2199">
            <v>50900</v>
          </cell>
          <cell r="F2199" t="str">
            <v>P-106</v>
          </cell>
          <cell r="G2199">
            <v>265035</v>
          </cell>
        </row>
        <row r="2200">
          <cell r="A2200">
            <v>265041</v>
          </cell>
          <cell r="B2200" t="str">
            <v>彫刻欄間・[既製品]</v>
          </cell>
          <cell r="C2200" t="str">
            <v>182×33cm×厚30mm</v>
          </cell>
          <cell r="D2200" t="str">
            <v>枚</v>
          </cell>
          <cell r="E2200">
            <v>54900</v>
          </cell>
          <cell r="F2200" t="str">
            <v>P-106</v>
          </cell>
          <cell r="G2200">
            <v>265041</v>
          </cell>
        </row>
        <row r="2201">
          <cell r="A2201">
            <v>265045</v>
          </cell>
          <cell r="B2201" t="str">
            <v>彫刻欄間・[既製品]</v>
          </cell>
          <cell r="C2201" t="str">
            <v>182×30cm×厚45mm</v>
          </cell>
          <cell r="D2201" t="str">
            <v>枚</v>
          </cell>
          <cell r="E2201">
            <v>73300</v>
          </cell>
          <cell r="F2201" t="str">
            <v>P-106</v>
          </cell>
          <cell r="G2201">
            <v>265045</v>
          </cell>
        </row>
        <row r="2202">
          <cell r="A2202">
            <v>265051</v>
          </cell>
          <cell r="B2202" t="str">
            <v>彫刻欄間・[特注品]</v>
          </cell>
          <cell r="C2202" t="str">
            <v>182×30cm×厚45mm・紅桧・両面彫</v>
          </cell>
          <cell r="D2202" t="str">
            <v>枚</v>
          </cell>
          <cell r="E2202">
            <v>365300</v>
          </cell>
          <cell r="F2202" t="str">
            <v>P-106</v>
          </cell>
          <cell r="G2202">
            <v>265051</v>
          </cell>
        </row>
        <row r="2203">
          <cell r="A2203">
            <v>265061</v>
          </cell>
          <cell r="B2203" t="str">
            <v>組子欄間・[既製品]</v>
          </cell>
          <cell r="C2203" t="str">
            <v>182×30cm･千本格子</v>
          </cell>
          <cell r="D2203" t="str">
            <v>枚</v>
          </cell>
          <cell r="E2203">
            <v>29300</v>
          </cell>
          <cell r="F2203" t="str">
            <v>P-106</v>
          </cell>
          <cell r="G2203">
            <v>265061</v>
          </cell>
        </row>
        <row r="2204">
          <cell r="A2204">
            <v>265071</v>
          </cell>
          <cell r="B2204" t="str">
            <v>幕板・[既製品]</v>
          </cell>
          <cell r="C2204" t="str">
            <v>182×21cm×厚24mm・杉杢貼</v>
          </cell>
          <cell r="D2204" t="str">
            <v>枚</v>
          </cell>
          <cell r="E2204">
            <v>23900</v>
          </cell>
          <cell r="F2204" t="str">
            <v>P-106</v>
          </cell>
          <cell r="G2204">
            <v>265071</v>
          </cell>
        </row>
        <row r="2205">
          <cell r="A2205">
            <v>265073</v>
          </cell>
          <cell r="B2205" t="str">
            <v>幕板・[既製品]</v>
          </cell>
          <cell r="C2205" t="str">
            <v>182×21cm×厚24mm・杉柾貼</v>
          </cell>
          <cell r="D2205" t="str">
            <v>枚</v>
          </cell>
          <cell r="E2205">
            <v>19900</v>
          </cell>
          <cell r="F2205" t="str">
            <v>P-106</v>
          </cell>
          <cell r="G2205">
            <v>265073</v>
          </cell>
        </row>
        <row r="2206">
          <cell r="A2206">
            <v>265077</v>
          </cell>
          <cell r="B2206" t="str">
            <v>幕板・[既製品]</v>
          </cell>
          <cell r="C2206" t="str">
            <v>182×21cm×厚24mm・桐柾貼</v>
          </cell>
          <cell r="D2206" t="str">
            <v>枚</v>
          </cell>
          <cell r="E2206">
            <v>21500</v>
          </cell>
          <cell r="F2206" t="str">
            <v>P-106</v>
          </cell>
          <cell r="G2206">
            <v>265077</v>
          </cell>
        </row>
        <row r="2207">
          <cell r="A2207">
            <v>265101</v>
          </cell>
          <cell r="B2207" t="str">
            <v>造付洋タンス・ｼﾝｸﾞﾙ型</v>
          </cell>
          <cell r="C2207" t="str">
            <v>W84×H174×D60cm・内装しな合板</v>
          </cell>
          <cell r="D2207" t="str">
            <v>ヶ所</v>
          </cell>
          <cell r="E2207">
            <v>51300</v>
          </cell>
          <cell r="F2207" t="str">
            <v>P-106</v>
          </cell>
          <cell r="G2207">
            <v>265101</v>
          </cell>
        </row>
        <row r="2208">
          <cell r="A2208">
            <v>265105</v>
          </cell>
          <cell r="B2208" t="str">
            <v>造付洋タンス・ﾀﾞﾌﾞﾙ型</v>
          </cell>
          <cell r="C2208" t="str">
            <v>W84×H174×D87cm・内装しな合板</v>
          </cell>
          <cell r="D2208" t="str">
            <v>ヶ所</v>
          </cell>
          <cell r="E2208">
            <v>56900</v>
          </cell>
          <cell r="F2208" t="str">
            <v>P-106</v>
          </cell>
          <cell r="G2208">
            <v>265105</v>
          </cell>
        </row>
        <row r="2209">
          <cell r="A2209">
            <v>265111</v>
          </cell>
          <cell r="B2209" t="str">
            <v>洋服タンスユニット</v>
          </cell>
          <cell r="C2209" t="str">
            <v>W84×H174×D60cm・シングル型</v>
          </cell>
          <cell r="D2209" t="str">
            <v>ヶ所</v>
          </cell>
          <cell r="E2209">
            <v>55900</v>
          </cell>
          <cell r="F2209" t="str">
            <v>P-106</v>
          </cell>
          <cell r="G2209">
            <v>265111</v>
          </cell>
        </row>
        <row r="2210">
          <cell r="A2210">
            <v>265115</v>
          </cell>
          <cell r="B2210" t="str">
            <v>洋服タンスユニット</v>
          </cell>
          <cell r="C2210" t="str">
            <v>W84×H174×D87cm・ダブル型</v>
          </cell>
          <cell r="D2210" t="str">
            <v>ヶ所</v>
          </cell>
          <cell r="E2210">
            <v>65500</v>
          </cell>
          <cell r="F2210" t="str">
            <v>P-106</v>
          </cell>
          <cell r="G2210">
            <v>265115</v>
          </cell>
        </row>
        <row r="2211">
          <cell r="A2211">
            <v>265121</v>
          </cell>
          <cell r="B2211" t="str">
            <v>洋服タンスユニット</v>
          </cell>
          <cell r="C2211" t="str">
            <v>W112×H174×D87cm・ダブル型</v>
          </cell>
          <cell r="D2211" t="str">
            <v>ヶ所</v>
          </cell>
          <cell r="E2211">
            <v>76700</v>
          </cell>
          <cell r="F2211" t="str">
            <v>P-106</v>
          </cell>
          <cell r="G2211">
            <v>265121</v>
          </cell>
        </row>
        <row r="2212">
          <cell r="A2212">
            <v>265131</v>
          </cell>
          <cell r="B2212" t="str">
            <v>整理タンスユニット</v>
          </cell>
          <cell r="C2212" t="str">
            <v>W56×H174×D60cm・シングル型</v>
          </cell>
          <cell r="D2212" t="str">
            <v>ヶ所</v>
          </cell>
          <cell r="E2212">
            <v>49500</v>
          </cell>
          <cell r="F2212" t="str">
            <v>P-106</v>
          </cell>
          <cell r="G2212">
            <v>265131</v>
          </cell>
        </row>
        <row r="2213">
          <cell r="A2213">
            <v>265133</v>
          </cell>
          <cell r="B2213" t="str">
            <v>整理タンスユニット</v>
          </cell>
          <cell r="C2213" t="str">
            <v>W84×H174×D60cm・シングル型</v>
          </cell>
          <cell r="D2213" t="str">
            <v>ヶ所</v>
          </cell>
          <cell r="E2213">
            <v>62300</v>
          </cell>
          <cell r="F2213" t="str">
            <v>P-106</v>
          </cell>
          <cell r="G2213">
            <v>265133</v>
          </cell>
        </row>
        <row r="2214">
          <cell r="A2214">
            <v>265137</v>
          </cell>
          <cell r="B2214" t="str">
            <v>整理タンスユニット</v>
          </cell>
          <cell r="C2214" t="str">
            <v>W112×H174×D60cm・シングル型</v>
          </cell>
          <cell r="D2214" t="str">
            <v>ヶ所</v>
          </cell>
          <cell r="E2214">
            <v>76700</v>
          </cell>
          <cell r="F2214" t="str">
            <v>P-106</v>
          </cell>
          <cell r="G2214">
            <v>265137</v>
          </cell>
        </row>
        <row r="2215">
          <cell r="A2215">
            <v>265151</v>
          </cell>
          <cell r="B2215" t="str">
            <v>収納ユニット</v>
          </cell>
          <cell r="C2215" t="str">
            <v>W172×H241×D87cm・ダブル型</v>
          </cell>
          <cell r="D2215" t="str">
            <v>ヶ所</v>
          </cell>
          <cell r="E2215">
            <v>204000</v>
          </cell>
          <cell r="F2215" t="str">
            <v>P-106</v>
          </cell>
          <cell r="G2215">
            <v>265151</v>
          </cell>
        </row>
        <row r="2216">
          <cell r="A2216">
            <v>265153</v>
          </cell>
          <cell r="B2216" t="str">
            <v>収納ユニット</v>
          </cell>
          <cell r="C2216" t="str">
            <v>W256×H241×D87cm・ダブル型</v>
          </cell>
          <cell r="D2216" t="str">
            <v>ヶ所</v>
          </cell>
          <cell r="E2216">
            <v>279200</v>
          </cell>
          <cell r="F2216" t="str">
            <v>P-106</v>
          </cell>
          <cell r="G2216">
            <v>265153</v>
          </cell>
        </row>
        <row r="2217">
          <cell r="A2217">
            <v>265157</v>
          </cell>
          <cell r="B2217" t="str">
            <v>収納ユニット</v>
          </cell>
          <cell r="C2217" t="str">
            <v>W340×H241×D87cm・ダブル型</v>
          </cell>
          <cell r="D2217" t="str">
            <v>ヶ所</v>
          </cell>
          <cell r="E2217">
            <v>365200</v>
          </cell>
          <cell r="F2217" t="str">
            <v>P-106</v>
          </cell>
          <cell r="G2217">
            <v>265157</v>
          </cell>
        </row>
        <row r="2218">
          <cell r="A2218">
            <v>265201</v>
          </cell>
          <cell r="B2218" t="str">
            <v>箱型直階段</v>
          </cell>
          <cell r="C2218" t="str">
            <v>銘木タイプ・手摺除く</v>
          </cell>
          <cell r="D2218" t="str">
            <v>ヶ所</v>
          </cell>
          <cell r="E2218">
            <v>122500</v>
          </cell>
          <cell r="F2218" t="str">
            <v>P-106</v>
          </cell>
          <cell r="G2218">
            <v>265201</v>
          </cell>
        </row>
        <row r="2219">
          <cell r="A2219">
            <v>265205</v>
          </cell>
          <cell r="B2219" t="str">
            <v>箱型直階段</v>
          </cell>
          <cell r="C2219" t="str">
            <v>集成材タイプ・手摺除く</v>
          </cell>
          <cell r="D2219" t="str">
            <v>ヶ所</v>
          </cell>
          <cell r="E2219">
            <v>112500</v>
          </cell>
          <cell r="F2219" t="str">
            <v>P-106</v>
          </cell>
          <cell r="G2219">
            <v>265205</v>
          </cell>
        </row>
        <row r="2220">
          <cell r="A2220">
            <v>265211</v>
          </cell>
          <cell r="B2220" t="str">
            <v>箱型廻り階段</v>
          </cell>
          <cell r="C2220" t="str">
            <v>銘木タイプ・手摺除く</v>
          </cell>
          <cell r="D2220" t="str">
            <v>ヶ所</v>
          </cell>
          <cell r="E2220">
            <v>149200</v>
          </cell>
          <cell r="F2220" t="str">
            <v>P-106</v>
          </cell>
          <cell r="G2220">
            <v>265211</v>
          </cell>
        </row>
        <row r="2221">
          <cell r="A2221">
            <v>265215</v>
          </cell>
          <cell r="B2221" t="str">
            <v>箱型廻り階段</v>
          </cell>
          <cell r="C2221" t="str">
            <v>集成材タイプ・手摺除く</v>
          </cell>
          <cell r="D2221" t="str">
            <v>ヶ所</v>
          </cell>
          <cell r="E2221">
            <v>131100</v>
          </cell>
          <cell r="F2221" t="str">
            <v>P-106</v>
          </cell>
          <cell r="G2221">
            <v>265215</v>
          </cell>
        </row>
        <row r="2222">
          <cell r="A2222">
            <v>265221</v>
          </cell>
          <cell r="B2222" t="str">
            <v>箱型折返し階段</v>
          </cell>
          <cell r="C2222" t="str">
            <v>銘木タイプ・手摺除く</v>
          </cell>
          <cell r="D2222" t="str">
            <v>ヶ所</v>
          </cell>
          <cell r="E2222">
            <v>171300</v>
          </cell>
          <cell r="F2222" t="str">
            <v>P-106</v>
          </cell>
          <cell r="G2222">
            <v>265221</v>
          </cell>
        </row>
        <row r="2223">
          <cell r="A2223">
            <v>265225</v>
          </cell>
          <cell r="B2223" t="str">
            <v>箱型折返し階段</v>
          </cell>
          <cell r="C2223" t="str">
            <v>集成材タイプ・手摺除く</v>
          </cell>
          <cell r="D2223" t="str">
            <v>ヶ所</v>
          </cell>
          <cell r="E2223">
            <v>163200</v>
          </cell>
          <cell r="F2223" t="str">
            <v>P-106</v>
          </cell>
          <cell r="G2223">
            <v>265225</v>
          </cell>
        </row>
        <row r="2224">
          <cell r="A2224">
            <v>265231</v>
          </cell>
          <cell r="B2224" t="str">
            <v>片オープン型直階段</v>
          </cell>
          <cell r="C2224" t="str">
            <v>銘木、集成材タイプ共・手摺除く</v>
          </cell>
          <cell r="D2224" t="str">
            <v>ヶ所</v>
          </cell>
          <cell r="E2224">
            <v>200300</v>
          </cell>
          <cell r="F2224" t="str">
            <v>P-106</v>
          </cell>
          <cell r="G2224">
            <v>265231</v>
          </cell>
        </row>
        <row r="2225">
          <cell r="A2225">
            <v>265241</v>
          </cell>
          <cell r="B2225" t="str">
            <v>片オープン型廻り階段</v>
          </cell>
          <cell r="C2225" t="str">
            <v>銘木、集成材タイプ共・手摺除く</v>
          </cell>
          <cell r="D2225" t="str">
            <v>ヶ所</v>
          </cell>
          <cell r="E2225">
            <v>231200</v>
          </cell>
          <cell r="F2225" t="str">
            <v>P-106</v>
          </cell>
          <cell r="G2225">
            <v>265241</v>
          </cell>
        </row>
        <row r="2226">
          <cell r="A2226">
            <v>265251</v>
          </cell>
          <cell r="B2226" t="str">
            <v>片オープン型折返し階段</v>
          </cell>
          <cell r="C2226" t="str">
            <v>銘木、集成材タイプ共・手摺除く</v>
          </cell>
          <cell r="D2226" t="str">
            <v>ヶ所</v>
          </cell>
          <cell r="E2226">
            <v>241100</v>
          </cell>
          <cell r="F2226" t="str">
            <v>P-106</v>
          </cell>
          <cell r="G2226">
            <v>265251</v>
          </cell>
        </row>
        <row r="2227">
          <cell r="A2227">
            <v>262255</v>
          </cell>
          <cell r="B2227" t="str">
            <v>天井収納はしご</v>
          </cell>
          <cell r="C2227" t="str">
            <v>開口部65.8×133.8cm・高2.3～2.5m</v>
          </cell>
          <cell r="D2227" t="str">
            <v>ヶ所</v>
          </cell>
          <cell r="E2227">
            <v>82800</v>
          </cell>
          <cell r="F2227" t="str">
            <v>P-106</v>
          </cell>
          <cell r="G2227">
            <v>262255</v>
          </cell>
        </row>
        <row r="2228">
          <cell r="A2228">
            <v>265261</v>
          </cell>
          <cell r="B2228" t="str">
            <v>手摺</v>
          </cell>
          <cell r="C2228" t="str">
            <v>H90cm</v>
          </cell>
          <cell r="D2228" t="str">
            <v>ｍ</v>
          </cell>
          <cell r="E2228">
            <v>30800</v>
          </cell>
          <cell r="F2228" t="str">
            <v>P-106</v>
          </cell>
          <cell r="G2228">
            <v>265261</v>
          </cell>
        </row>
        <row r="2229">
          <cell r="A2229">
            <v>265271</v>
          </cell>
          <cell r="B2229" t="str">
            <v>手摺・壁直付</v>
          </cell>
          <cell r="C2229" t="str">
            <v>丸型・径45mm・横付</v>
          </cell>
          <cell r="D2229" t="str">
            <v>ｍ</v>
          </cell>
          <cell r="E2229">
            <v>5940</v>
          </cell>
          <cell r="F2229" t="str">
            <v>P-106</v>
          </cell>
          <cell r="G2229">
            <v>265271</v>
          </cell>
        </row>
        <row r="2230">
          <cell r="A2230">
            <v>265281</v>
          </cell>
          <cell r="B2230" t="str">
            <v>ステンレスパイプ手摺</v>
          </cell>
          <cell r="C2230" t="str">
            <v>φ50A・横付</v>
          </cell>
          <cell r="D2230" t="str">
            <v>ｍ</v>
          </cell>
          <cell r="E2230">
            <v>4030</v>
          </cell>
          <cell r="F2230" t="str">
            <v>P-106</v>
          </cell>
          <cell r="G2230">
            <v>265281</v>
          </cell>
        </row>
        <row r="2231">
          <cell r="A2231">
            <v>265301</v>
          </cell>
          <cell r="B2231" t="str">
            <v>押入れ・（建具除く）</v>
          </cell>
          <cell r="C2231" t="str">
            <v>W91cm・中棚付・天袋無・内装しな合板</v>
          </cell>
          <cell r="D2231" t="str">
            <v>ヶ所</v>
          </cell>
          <cell r="E2231">
            <v>25400</v>
          </cell>
          <cell r="F2231" t="str">
            <v>P-106</v>
          </cell>
          <cell r="G2231">
            <v>265301</v>
          </cell>
        </row>
        <row r="2232">
          <cell r="A2232">
            <v>265303</v>
          </cell>
          <cell r="B2232" t="str">
            <v>押入れ・（建具除く）</v>
          </cell>
          <cell r="C2232" t="str">
            <v>W91cm・中棚ユニット付・天袋無・内装しな合板</v>
          </cell>
          <cell r="D2232" t="str">
            <v>ヶ所</v>
          </cell>
          <cell r="E2232">
            <v>31500</v>
          </cell>
          <cell r="F2232" t="str">
            <v>P-106</v>
          </cell>
          <cell r="G2232">
            <v>265303</v>
          </cell>
        </row>
        <row r="2233">
          <cell r="A2233">
            <v>265307</v>
          </cell>
          <cell r="B2233" t="str">
            <v>押入れ・（建具除く）</v>
          </cell>
          <cell r="C2233" t="str">
            <v>W91cm・中棚付・天袋無・内装しっくい</v>
          </cell>
          <cell r="D2233" t="str">
            <v>ヶ所</v>
          </cell>
          <cell r="E2233">
            <v>54400</v>
          </cell>
          <cell r="F2233" t="str">
            <v>P-106</v>
          </cell>
          <cell r="G2233">
            <v>265307</v>
          </cell>
        </row>
        <row r="2234">
          <cell r="A2234">
            <v>265308</v>
          </cell>
          <cell r="B2234" t="str">
            <v>押入れ・（建具除く）</v>
          </cell>
          <cell r="C2234" t="str">
            <v>W91cm・中棚付・天袋無・内装石こうボード</v>
          </cell>
          <cell r="D2234" t="str">
            <v>ヶ所</v>
          </cell>
          <cell r="E2234">
            <v>19100</v>
          </cell>
          <cell r="F2234" t="str">
            <v>P-106</v>
          </cell>
          <cell r="G2234">
            <v>265308</v>
          </cell>
        </row>
        <row r="2235">
          <cell r="A2235">
            <v>265311</v>
          </cell>
          <cell r="B2235" t="str">
            <v>押入れ・（建具除く）</v>
          </cell>
          <cell r="C2235" t="str">
            <v>W91cm・中棚付・天袋付・内装しな合板</v>
          </cell>
          <cell r="D2235" t="str">
            <v>ヶ所</v>
          </cell>
          <cell r="E2235">
            <v>36200</v>
          </cell>
          <cell r="F2235" t="str">
            <v>P-106</v>
          </cell>
          <cell r="G2235">
            <v>265311</v>
          </cell>
        </row>
        <row r="2236">
          <cell r="A2236">
            <v>265313</v>
          </cell>
          <cell r="B2236" t="str">
            <v>押入れ・（建具除く）</v>
          </cell>
          <cell r="C2236" t="str">
            <v>W91cm・中棚ユニット付・天袋付・内装しな合板</v>
          </cell>
          <cell r="D2236" t="str">
            <v>ヶ所</v>
          </cell>
          <cell r="E2236">
            <v>40300</v>
          </cell>
          <cell r="F2236" t="str">
            <v>P-106</v>
          </cell>
          <cell r="G2236">
            <v>265313</v>
          </cell>
        </row>
        <row r="2237">
          <cell r="A2237">
            <v>265317</v>
          </cell>
          <cell r="B2237" t="str">
            <v>押入れ・（建具除く）</v>
          </cell>
          <cell r="C2237" t="str">
            <v>W91cm・中棚付・天袋付・内装しっくい</v>
          </cell>
          <cell r="D2237" t="str">
            <v>ヶ所</v>
          </cell>
          <cell r="E2237">
            <v>68400</v>
          </cell>
          <cell r="F2237" t="str">
            <v>P-106</v>
          </cell>
          <cell r="G2237">
            <v>265317</v>
          </cell>
        </row>
        <row r="2238">
          <cell r="A2238">
            <v>265318</v>
          </cell>
          <cell r="B2238" t="str">
            <v>押入れ・（建具除く）</v>
          </cell>
          <cell r="C2238" t="str">
            <v>W91cm・中棚付・天袋付・内装石こうボード</v>
          </cell>
          <cell r="D2238" t="str">
            <v>ヶ所</v>
          </cell>
          <cell r="E2238">
            <v>27200</v>
          </cell>
          <cell r="F2238" t="str">
            <v>P-106</v>
          </cell>
          <cell r="G2238">
            <v>265318</v>
          </cell>
        </row>
        <row r="2239">
          <cell r="A2239">
            <v>265321</v>
          </cell>
          <cell r="B2239" t="str">
            <v>押入れ・（建具除く）</v>
          </cell>
          <cell r="C2239" t="str">
            <v>W136cm・中棚付・天袋無・内装しな合板</v>
          </cell>
          <cell r="D2239" t="str">
            <v>ヶ所</v>
          </cell>
          <cell r="E2239">
            <v>35700</v>
          </cell>
          <cell r="F2239" t="str">
            <v>P-106</v>
          </cell>
          <cell r="G2239">
            <v>265321</v>
          </cell>
        </row>
        <row r="2240">
          <cell r="A2240">
            <v>265323</v>
          </cell>
          <cell r="B2240" t="str">
            <v>押入れ・（建具除く）</v>
          </cell>
          <cell r="C2240" t="str">
            <v>W136cm・中棚ユニット付・天袋無・内装しな合板</v>
          </cell>
          <cell r="D2240" t="str">
            <v>ヶ所</v>
          </cell>
          <cell r="E2240">
            <v>39400</v>
          </cell>
          <cell r="F2240" t="str">
            <v>P-106</v>
          </cell>
          <cell r="G2240">
            <v>265323</v>
          </cell>
        </row>
        <row r="2241">
          <cell r="A2241">
            <v>265327</v>
          </cell>
          <cell r="B2241" t="str">
            <v>押入れ・（建具除く）</v>
          </cell>
          <cell r="C2241" t="str">
            <v>W136cm・中棚付・天袋無・内装しっくい</v>
          </cell>
          <cell r="D2241" t="str">
            <v>ヶ所</v>
          </cell>
          <cell r="E2241">
            <v>69700</v>
          </cell>
          <cell r="F2241" t="str">
            <v>P-107</v>
          </cell>
          <cell r="G2241">
            <v>265327</v>
          </cell>
        </row>
        <row r="2242">
          <cell r="A2242">
            <v>265328</v>
          </cell>
          <cell r="B2242" t="str">
            <v>押入れ・（建具除く）</v>
          </cell>
          <cell r="C2242" t="str">
            <v>W136cm・中棚付・天袋無・内装石こうボード</v>
          </cell>
          <cell r="D2242" t="str">
            <v>ヶ所</v>
          </cell>
          <cell r="E2242">
            <v>28200</v>
          </cell>
          <cell r="F2242" t="str">
            <v>P-107</v>
          </cell>
          <cell r="G2242">
            <v>265328</v>
          </cell>
        </row>
        <row r="2243">
          <cell r="A2243">
            <v>265331</v>
          </cell>
          <cell r="B2243" t="str">
            <v>押入れ・（建具除く）</v>
          </cell>
          <cell r="C2243" t="str">
            <v>W136cm・中棚付・天袋付・内装しな合板</v>
          </cell>
          <cell r="D2243" t="str">
            <v>ヶ所</v>
          </cell>
          <cell r="E2243">
            <v>49300</v>
          </cell>
          <cell r="F2243" t="str">
            <v>P-107</v>
          </cell>
          <cell r="G2243">
            <v>265331</v>
          </cell>
        </row>
        <row r="2244">
          <cell r="A2244">
            <v>265333</v>
          </cell>
          <cell r="B2244" t="str">
            <v>押入れ・（建具除く）</v>
          </cell>
          <cell r="C2244" t="str">
            <v>W136cm・中棚ユニット付・天袋付・内装しな合板</v>
          </cell>
          <cell r="D2244" t="str">
            <v>ヶ所</v>
          </cell>
          <cell r="E2244">
            <v>53900</v>
          </cell>
          <cell r="F2244" t="str">
            <v>P-107</v>
          </cell>
          <cell r="G2244">
            <v>265333</v>
          </cell>
        </row>
        <row r="2245">
          <cell r="A2245">
            <v>265337</v>
          </cell>
          <cell r="B2245" t="str">
            <v>押入れ・（建具除く）</v>
          </cell>
          <cell r="C2245" t="str">
            <v>W136cm・中棚付・天袋付・内装しっくい</v>
          </cell>
          <cell r="D2245" t="str">
            <v>ヶ所</v>
          </cell>
          <cell r="E2245">
            <v>88900</v>
          </cell>
          <cell r="F2245" t="str">
            <v>P-107</v>
          </cell>
          <cell r="G2245">
            <v>265337</v>
          </cell>
        </row>
        <row r="2246">
          <cell r="A2246">
            <v>265338</v>
          </cell>
          <cell r="B2246" t="str">
            <v>押入れ・（建具除く）</v>
          </cell>
          <cell r="C2246" t="str">
            <v>W136cm・中棚付・天袋付・内装石こうボード</v>
          </cell>
          <cell r="D2246" t="str">
            <v>ヶ所</v>
          </cell>
          <cell r="E2246">
            <v>40100</v>
          </cell>
          <cell r="F2246" t="str">
            <v>P-107</v>
          </cell>
          <cell r="G2246">
            <v>265338</v>
          </cell>
        </row>
        <row r="2247">
          <cell r="A2247">
            <v>265341</v>
          </cell>
          <cell r="B2247" t="str">
            <v>押入れ・（建具除く）</v>
          </cell>
          <cell r="C2247" t="str">
            <v>W182cm・中棚付・天袋無・内装しな合板</v>
          </cell>
          <cell r="D2247" t="str">
            <v>ヶ所</v>
          </cell>
          <cell r="E2247">
            <v>44000</v>
          </cell>
          <cell r="F2247" t="str">
            <v>P-107</v>
          </cell>
          <cell r="G2247">
            <v>265341</v>
          </cell>
        </row>
        <row r="2248">
          <cell r="A2248">
            <v>265343</v>
          </cell>
          <cell r="B2248" t="str">
            <v>押入れ・（建具除く）</v>
          </cell>
          <cell r="C2248" t="str">
            <v>W182cm・中棚ユニット付・天袋無・内装しな合板</v>
          </cell>
          <cell r="D2248" t="str">
            <v>ヶ所</v>
          </cell>
          <cell r="E2248">
            <v>46900</v>
          </cell>
          <cell r="F2248" t="str">
            <v>P-107</v>
          </cell>
          <cell r="G2248">
            <v>265343</v>
          </cell>
        </row>
        <row r="2249">
          <cell r="A2249">
            <v>265347</v>
          </cell>
          <cell r="B2249" t="str">
            <v>押入れ・（建具除く）</v>
          </cell>
          <cell r="C2249" t="str">
            <v>W182cm・中棚付・天袋無・内装しっくい</v>
          </cell>
          <cell r="D2249" t="str">
            <v>ヶ所</v>
          </cell>
          <cell r="E2249">
            <v>81900</v>
          </cell>
          <cell r="F2249" t="str">
            <v>P-107</v>
          </cell>
          <cell r="G2249">
            <v>265347</v>
          </cell>
        </row>
        <row r="2250">
          <cell r="A2250">
            <v>265348</v>
          </cell>
          <cell r="B2250" t="str">
            <v>押入れ・（建具除く）</v>
          </cell>
          <cell r="C2250" t="str">
            <v>W182cm・中棚付・天袋無・内装石こうボード</v>
          </cell>
          <cell r="D2250" t="str">
            <v>ヶ所</v>
          </cell>
          <cell r="E2250">
            <v>33500</v>
          </cell>
          <cell r="F2250" t="str">
            <v>P-107</v>
          </cell>
          <cell r="G2250">
            <v>265348</v>
          </cell>
        </row>
        <row r="2251">
          <cell r="A2251">
            <v>265351</v>
          </cell>
          <cell r="B2251" t="str">
            <v>押入れ・（建具除く）</v>
          </cell>
          <cell r="C2251" t="str">
            <v>W182cm・中棚付・天袋付・内装しな合板</v>
          </cell>
          <cell r="D2251" t="str">
            <v>ヶ所</v>
          </cell>
          <cell r="E2251">
            <v>60800</v>
          </cell>
          <cell r="F2251" t="str">
            <v>P-107</v>
          </cell>
          <cell r="G2251">
            <v>265351</v>
          </cell>
        </row>
        <row r="2252">
          <cell r="A2252">
            <v>265353</v>
          </cell>
          <cell r="B2252" t="str">
            <v>押入れ・（建具除く）</v>
          </cell>
          <cell r="C2252" t="str">
            <v>W182cm・中棚ユニット付・天袋付・内装しな合板</v>
          </cell>
          <cell r="D2252" t="str">
            <v>ヶ所</v>
          </cell>
          <cell r="E2252">
            <v>65000</v>
          </cell>
          <cell r="F2252" t="str">
            <v>P-107</v>
          </cell>
          <cell r="G2252">
            <v>265353</v>
          </cell>
        </row>
        <row r="2253">
          <cell r="A2253">
            <v>265357</v>
          </cell>
          <cell r="B2253" t="str">
            <v>押入れ・（建具除く）</v>
          </cell>
          <cell r="C2253" t="str">
            <v>W182cm・中棚付・天袋付・内装しっくい</v>
          </cell>
          <cell r="D2253" t="str">
            <v>ヶ所</v>
          </cell>
          <cell r="E2253">
            <v>106500</v>
          </cell>
          <cell r="F2253" t="str">
            <v>P-107</v>
          </cell>
          <cell r="G2253">
            <v>265357</v>
          </cell>
        </row>
        <row r="2254">
          <cell r="A2254">
            <v>265358</v>
          </cell>
          <cell r="B2254" t="str">
            <v>押入れ・（建具除く）</v>
          </cell>
          <cell r="C2254" t="str">
            <v>W182cm・中棚付・天袋付・内装石こうボード</v>
          </cell>
          <cell r="D2254" t="str">
            <v>ヶ所</v>
          </cell>
          <cell r="E2254">
            <v>56500</v>
          </cell>
          <cell r="F2254" t="str">
            <v>P-107</v>
          </cell>
          <cell r="G2254">
            <v>265358</v>
          </cell>
        </row>
        <row r="2255">
          <cell r="A2255">
            <v>265361</v>
          </cell>
          <cell r="B2255" t="str">
            <v>押入れ・（建具除く）</v>
          </cell>
          <cell r="C2255" t="str">
            <v>W273cm・中棚付・天袋無・内装しな合板</v>
          </cell>
          <cell r="D2255" t="str">
            <v>ヶ所</v>
          </cell>
          <cell r="E2255">
            <v>60600</v>
          </cell>
          <cell r="F2255" t="str">
            <v>P-107</v>
          </cell>
          <cell r="G2255">
            <v>265361</v>
          </cell>
        </row>
        <row r="2256">
          <cell r="A2256">
            <v>265365</v>
          </cell>
          <cell r="B2256" t="str">
            <v>押入れ・（建具除く）</v>
          </cell>
          <cell r="C2256" t="str">
            <v>W273cm・中棚付・天袋無・内装しっくい</v>
          </cell>
          <cell r="D2256" t="str">
            <v>ヶ所</v>
          </cell>
          <cell r="E2256">
            <v>109400</v>
          </cell>
          <cell r="F2256" t="str">
            <v>P-107</v>
          </cell>
          <cell r="G2256">
            <v>265365</v>
          </cell>
        </row>
        <row r="2257">
          <cell r="A2257">
            <v>265368</v>
          </cell>
          <cell r="B2257" t="str">
            <v>押入れ・（建具除く）</v>
          </cell>
          <cell r="C2257" t="str">
            <v>W273cm・中棚付・天袋無・内装石こうボード</v>
          </cell>
          <cell r="D2257" t="str">
            <v>ヶ所</v>
          </cell>
          <cell r="E2257">
            <v>48400</v>
          </cell>
          <cell r="F2257" t="str">
            <v>P-107</v>
          </cell>
          <cell r="G2257">
            <v>265368</v>
          </cell>
        </row>
        <row r="2258">
          <cell r="A2258">
            <v>265371</v>
          </cell>
          <cell r="B2258" t="str">
            <v>押入れ・（建具除く）</v>
          </cell>
          <cell r="C2258" t="str">
            <v>W273cm・中棚付・天袋付・内装しな合板</v>
          </cell>
          <cell r="D2258" t="str">
            <v>ヶ所</v>
          </cell>
          <cell r="E2258">
            <v>87200</v>
          </cell>
          <cell r="F2258" t="str">
            <v>P-107</v>
          </cell>
          <cell r="G2258">
            <v>265371</v>
          </cell>
        </row>
        <row r="2259">
          <cell r="A2259">
            <v>265375</v>
          </cell>
          <cell r="B2259" t="str">
            <v>押入れ・（建具除く）</v>
          </cell>
          <cell r="C2259" t="str">
            <v>W273cm・中棚付・天袋付・内装しっくい</v>
          </cell>
          <cell r="D2259" t="str">
            <v>ヶ所</v>
          </cell>
          <cell r="E2259">
            <v>145000</v>
          </cell>
          <cell r="F2259" t="str">
            <v>P-107</v>
          </cell>
          <cell r="G2259">
            <v>265375</v>
          </cell>
        </row>
        <row r="2260">
          <cell r="A2260">
            <v>265378</v>
          </cell>
          <cell r="B2260" t="str">
            <v>押入れ・（建具除く）</v>
          </cell>
          <cell r="C2260" t="str">
            <v>W273cm・中棚付・天袋付・内装石こうボード</v>
          </cell>
          <cell r="D2260" t="str">
            <v>ヶ所</v>
          </cell>
          <cell r="E2260">
            <v>73300</v>
          </cell>
          <cell r="F2260" t="str">
            <v>P-107</v>
          </cell>
          <cell r="G2260">
            <v>265378</v>
          </cell>
        </row>
        <row r="2261">
          <cell r="A2261">
            <v>265381</v>
          </cell>
          <cell r="B2261" t="str">
            <v>仏壇入</v>
          </cell>
          <cell r="C2261" t="str">
            <v>W91×91cn</v>
          </cell>
          <cell r="D2261" t="str">
            <v>ヶ所</v>
          </cell>
          <cell r="E2261">
            <v>82500</v>
          </cell>
          <cell r="F2261" t="str">
            <v>P-107</v>
          </cell>
          <cell r="G2261">
            <v>265381</v>
          </cell>
        </row>
        <row r="2262">
          <cell r="A2262">
            <v>265385</v>
          </cell>
          <cell r="B2262" t="str">
            <v>仏壇入</v>
          </cell>
          <cell r="C2262" t="str">
            <v>W136×91cm</v>
          </cell>
          <cell r="D2262" t="str">
            <v>ヶ所</v>
          </cell>
          <cell r="E2262">
            <v>105500</v>
          </cell>
          <cell r="F2262" t="str">
            <v>P-107</v>
          </cell>
          <cell r="G2262">
            <v>265385</v>
          </cell>
        </row>
        <row r="2263">
          <cell r="A2263">
            <v>265405</v>
          </cell>
          <cell r="B2263" t="str">
            <v>下駄箱・（和風タイプ）</v>
          </cell>
          <cell r="C2263" t="str">
            <v>90×39×75cm</v>
          </cell>
          <cell r="D2263" t="str">
            <v>ヶ所</v>
          </cell>
          <cell r="E2263">
            <v>30900</v>
          </cell>
          <cell r="F2263" t="str">
            <v>P-107</v>
          </cell>
          <cell r="G2263">
            <v>265405</v>
          </cell>
        </row>
        <row r="2264">
          <cell r="A2264">
            <v>265415</v>
          </cell>
          <cell r="B2264" t="str">
            <v>下駄箱・（和風タイプ）</v>
          </cell>
          <cell r="C2264" t="str">
            <v>135×44×82.3cm</v>
          </cell>
          <cell r="D2264" t="str">
            <v>ヶ所</v>
          </cell>
          <cell r="E2264">
            <v>37700</v>
          </cell>
          <cell r="F2264" t="str">
            <v>P-107</v>
          </cell>
          <cell r="G2264">
            <v>265415</v>
          </cell>
        </row>
        <row r="2265">
          <cell r="A2265">
            <v>265425</v>
          </cell>
          <cell r="B2265" t="str">
            <v>下駄箱・（和風タイプ）</v>
          </cell>
          <cell r="C2265" t="str">
            <v>150×43.8×83.3cm</v>
          </cell>
          <cell r="D2265" t="str">
            <v>ヶ所</v>
          </cell>
          <cell r="E2265">
            <v>44700</v>
          </cell>
          <cell r="F2265" t="str">
            <v>P-107</v>
          </cell>
          <cell r="G2265">
            <v>265425</v>
          </cell>
        </row>
        <row r="2266">
          <cell r="A2266">
            <v>265435</v>
          </cell>
          <cell r="B2266" t="str">
            <v>下駄箱・（洋風タイプ）</v>
          </cell>
          <cell r="C2266" t="str">
            <v>90×39×83.2cm</v>
          </cell>
          <cell r="D2266" t="str">
            <v>ヶ所</v>
          </cell>
          <cell r="E2266">
            <v>30900</v>
          </cell>
          <cell r="F2266" t="str">
            <v>P-107</v>
          </cell>
          <cell r="G2266">
            <v>265435</v>
          </cell>
        </row>
        <row r="2267">
          <cell r="A2267">
            <v>265445</v>
          </cell>
          <cell r="B2267" t="str">
            <v>下駄箱・（洋風タイプ）</v>
          </cell>
          <cell r="C2267" t="str">
            <v>135×44×82.3cm</v>
          </cell>
          <cell r="D2267" t="str">
            <v>ヶ所</v>
          </cell>
          <cell r="E2267">
            <v>37700</v>
          </cell>
          <cell r="F2267" t="str">
            <v>P-107</v>
          </cell>
          <cell r="G2267">
            <v>265445</v>
          </cell>
        </row>
        <row r="2268">
          <cell r="A2268">
            <v>265455</v>
          </cell>
          <cell r="B2268" t="str">
            <v>下駄箱・（洋風タイプ）</v>
          </cell>
          <cell r="C2268" t="str">
            <v>150×44×82.3cm</v>
          </cell>
          <cell r="D2268" t="str">
            <v>ヶ所</v>
          </cell>
          <cell r="E2268">
            <v>44700</v>
          </cell>
          <cell r="F2268" t="str">
            <v>P-107</v>
          </cell>
          <cell r="G2268">
            <v>265455</v>
          </cell>
        </row>
        <row r="2269">
          <cell r="A2269">
            <v>265501</v>
          </cell>
          <cell r="B2269" t="str">
            <v>カーテンボックス</v>
          </cell>
          <cell r="C2269" t="str">
            <v>杉・W15×H10×2.4cm</v>
          </cell>
          <cell r="D2269" t="str">
            <v>ｍ</v>
          </cell>
          <cell r="E2269">
            <v>2920</v>
          </cell>
          <cell r="F2269" t="str">
            <v>P-107</v>
          </cell>
          <cell r="G2269">
            <v>265501</v>
          </cell>
        </row>
        <row r="2270">
          <cell r="A2270">
            <v>265511</v>
          </cell>
          <cell r="B2270" t="str">
            <v>カーテンボックス</v>
          </cell>
          <cell r="C2270" t="str">
            <v>桧・W15×H10×2.4cm</v>
          </cell>
          <cell r="D2270" t="str">
            <v>ｍ</v>
          </cell>
          <cell r="E2270">
            <v>3400</v>
          </cell>
          <cell r="F2270" t="str">
            <v>P-107</v>
          </cell>
          <cell r="G2270">
            <v>265511</v>
          </cell>
        </row>
        <row r="2271">
          <cell r="A2271">
            <v>265512</v>
          </cell>
          <cell r="B2271" t="str">
            <v>防蟻処理</v>
          </cell>
          <cell r="C2271" t="str">
            <v>土壌処理</v>
          </cell>
          <cell r="D2271" t="str">
            <v>㎡</v>
          </cell>
          <cell r="E2271">
            <v>730</v>
          </cell>
          <cell r="F2271" t="str">
            <v>P-107</v>
          </cell>
          <cell r="G2271">
            <v>265512</v>
          </cell>
        </row>
        <row r="2272">
          <cell r="A2272">
            <v>265513</v>
          </cell>
          <cell r="B2272" t="str">
            <v>防蟻処理</v>
          </cell>
          <cell r="C2272" t="str">
            <v>木材処理</v>
          </cell>
          <cell r="D2272" t="str">
            <v>ｍ3</v>
          </cell>
          <cell r="E2272">
            <v>12300</v>
          </cell>
          <cell r="F2272" t="str">
            <v>P-107</v>
          </cell>
          <cell r="G2272">
            <v>265513</v>
          </cell>
        </row>
        <row r="2273">
          <cell r="A2273">
            <v>265601</v>
          </cell>
          <cell r="B2273" t="str">
            <v>押入れ・（建具除く）</v>
          </cell>
          <cell r="C2273" t="str">
            <v>W91cm・中棚無・天袋無・内装しな合板</v>
          </cell>
          <cell r="D2273" t="str">
            <v>ヶ所</v>
          </cell>
          <cell r="E2273">
            <v>20100</v>
          </cell>
          <cell r="F2273" t="str">
            <v>P-107</v>
          </cell>
          <cell r="G2273">
            <v>265601</v>
          </cell>
        </row>
        <row r="2274">
          <cell r="A2274">
            <v>265607</v>
          </cell>
          <cell r="B2274" t="str">
            <v>押入れ・（建具除く）</v>
          </cell>
          <cell r="C2274" t="str">
            <v>W91cm・中棚無・天袋無・内装しっくい</v>
          </cell>
          <cell r="D2274" t="str">
            <v>ヶ所</v>
          </cell>
          <cell r="E2274">
            <v>48700</v>
          </cell>
          <cell r="F2274" t="str">
            <v>P-107</v>
          </cell>
          <cell r="G2274">
            <v>265607</v>
          </cell>
        </row>
        <row r="2275">
          <cell r="A2275">
            <v>265608</v>
          </cell>
          <cell r="B2275" t="str">
            <v>押入れ・（建具除く）</v>
          </cell>
          <cell r="C2275" t="str">
            <v>W91cm・中棚無・天袋無・内装石こうボード</v>
          </cell>
          <cell r="D2275" t="str">
            <v>ヶ所</v>
          </cell>
          <cell r="E2275">
            <v>13500</v>
          </cell>
          <cell r="F2275" t="str">
            <v>P-107</v>
          </cell>
          <cell r="G2275">
            <v>265608</v>
          </cell>
        </row>
        <row r="2276">
          <cell r="A2276">
            <v>265611</v>
          </cell>
          <cell r="B2276" t="str">
            <v>押入れ・（建具除く）</v>
          </cell>
          <cell r="C2276" t="str">
            <v>W91cm・中棚無・天袋付・内装しな合板</v>
          </cell>
          <cell r="D2276" t="str">
            <v>ヶ所</v>
          </cell>
          <cell r="E2276">
            <v>25500</v>
          </cell>
          <cell r="F2276" t="str">
            <v>P-107</v>
          </cell>
          <cell r="G2276">
            <v>265611</v>
          </cell>
        </row>
        <row r="2277">
          <cell r="A2277">
            <v>265617</v>
          </cell>
          <cell r="B2277" t="str">
            <v>押入れ・（建具除く）</v>
          </cell>
          <cell r="C2277" t="str">
            <v>W91cm・中棚無・天袋付・内装しっくい</v>
          </cell>
          <cell r="D2277" t="str">
            <v>ヶ所</v>
          </cell>
          <cell r="E2277">
            <v>58700</v>
          </cell>
          <cell r="F2277" t="str">
            <v>P-107</v>
          </cell>
          <cell r="G2277">
            <v>265617</v>
          </cell>
        </row>
        <row r="2278">
          <cell r="A2278">
            <v>265618</v>
          </cell>
          <cell r="B2278" t="str">
            <v>押入れ・（建具除く）</v>
          </cell>
          <cell r="C2278" t="str">
            <v>W91cm・中棚無・天袋付・内装石こうボード</v>
          </cell>
          <cell r="D2278" t="str">
            <v>ヶ所</v>
          </cell>
          <cell r="E2278">
            <v>17400</v>
          </cell>
          <cell r="F2278" t="str">
            <v>P-107</v>
          </cell>
          <cell r="G2278">
            <v>265618</v>
          </cell>
        </row>
        <row r="2279">
          <cell r="A2279">
            <v>265621</v>
          </cell>
          <cell r="B2279" t="str">
            <v>押入れ・（建具除く）</v>
          </cell>
          <cell r="C2279" t="str">
            <v>W136cm・中棚無・天袋無・内装しな合板</v>
          </cell>
          <cell r="D2279" t="str">
            <v>ヶ所</v>
          </cell>
          <cell r="E2279">
            <v>25600</v>
          </cell>
          <cell r="F2279" t="str">
            <v>P-107</v>
          </cell>
          <cell r="G2279">
            <v>265621</v>
          </cell>
        </row>
        <row r="2280">
          <cell r="A2280">
            <v>265627</v>
          </cell>
          <cell r="B2280" t="str">
            <v>押入れ・（建具除く）</v>
          </cell>
          <cell r="C2280" t="str">
            <v>W136cm・中棚無・天袋無・内装しっくい</v>
          </cell>
          <cell r="D2280" t="str">
            <v>ヶ所</v>
          </cell>
          <cell r="E2280">
            <v>59600</v>
          </cell>
          <cell r="F2280" t="str">
            <v>P-107</v>
          </cell>
          <cell r="G2280">
            <v>265627</v>
          </cell>
        </row>
        <row r="2281">
          <cell r="A2281">
            <v>265628</v>
          </cell>
          <cell r="B2281" t="str">
            <v>押入れ・（建具除く）</v>
          </cell>
          <cell r="C2281" t="str">
            <v>W136cm・中棚無・天袋無・内装石こうボード</v>
          </cell>
          <cell r="D2281" t="str">
            <v>ヶ所</v>
          </cell>
          <cell r="E2281">
            <v>18100</v>
          </cell>
          <cell r="F2281" t="str">
            <v>P-107</v>
          </cell>
          <cell r="G2281">
            <v>265628</v>
          </cell>
        </row>
        <row r="2282">
          <cell r="A2282">
            <v>265631</v>
          </cell>
          <cell r="B2282" t="str">
            <v>押入れ・（建具除く）</v>
          </cell>
          <cell r="C2282" t="str">
            <v>W136cm・中棚無・天袋付・内装しな合板</v>
          </cell>
          <cell r="D2282" t="str">
            <v>ヶ所</v>
          </cell>
          <cell r="E2282">
            <v>34000</v>
          </cell>
          <cell r="F2282" t="str">
            <v>P-107</v>
          </cell>
          <cell r="G2282">
            <v>265631</v>
          </cell>
        </row>
        <row r="2283">
          <cell r="A2283">
            <v>265637</v>
          </cell>
          <cell r="B2283" t="str">
            <v>押入れ・（建具除く）</v>
          </cell>
          <cell r="C2283" t="str">
            <v>W136cm・中棚無・天袋付・内装しっくい</v>
          </cell>
          <cell r="D2283" t="str">
            <v>ヶ所</v>
          </cell>
          <cell r="E2283">
            <v>73600</v>
          </cell>
          <cell r="F2283" t="str">
            <v>P-107</v>
          </cell>
          <cell r="G2283">
            <v>265637</v>
          </cell>
        </row>
        <row r="2284">
          <cell r="A2284">
            <v>265638</v>
          </cell>
          <cell r="B2284" t="str">
            <v>押入れ・（建具除く）</v>
          </cell>
          <cell r="C2284" t="str">
            <v>W136cm・中棚無・天袋付・内装石こうボード</v>
          </cell>
          <cell r="D2284" t="str">
            <v>ヶ所</v>
          </cell>
          <cell r="E2284">
            <v>24900</v>
          </cell>
          <cell r="F2284" t="str">
            <v>P-107</v>
          </cell>
          <cell r="G2284">
            <v>265638</v>
          </cell>
        </row>
        <row r="2285">
          <cell r="A2285">
            <v>265641</v>
          </cell>
          <cell r="B2285" t="str">
            <v>押入れ・（建具除く）</v>
          </cell>
          <cell r="C2285" t="str">
            <v>W182cm・中棚無・天袋無・内装しな合板</v>
          </cell>
          <cell r="D2285" t="str">
            <v>ヶ所</v>
          </cell>
          <cell r="E2285">
            <v>30600</v>
          </cell>
          <cell r="F2285" t="str">
            <v>P-107</v>
          </cell>
          <cell r="G2285">
            <v>265641</v>
          </cell>
        </row>
        <row r="2286">
          <cell r="A2286">
            <v>265647</v>
          </cell>
          <cell r="B2286" t="str">
            <v>押入れ・（建具除く）</v>
          </cell>
          <cell r="C2286" t="str">
            <v>W182cm・中棚無・天袋無・内装しっくい</v>
          </cell>
          <cell r="D2286" t="str">
            <v>ヶ所</v>
          </cell>
          <cell r="E2286">
            <v>69600</v>
          </cell>
          <cell r="F2286" t="str">
            <v>P-107</v>
          </cell>
          <cell r="G2286">
            <v>265647</v>
          </cell>
        </row>
        <row r="2287">
          <cell r="A2287">
            <v>265648</v>
          </cell>
          <cell r="B2287" t="str">
            <v>押入れ・（建具除く）</v>
          </cell>
          <cell r="C2287" t="str">
            <v>W182cm・中棚無・天袋無・内装石こうボード</v>
          </cell>
          <cell r="D2287" t="str">
            <v>ヶ所</v>
          </cell>
          <cell r="E2287">
            <v>21200</v>
          </cell>
          <cell r="F2287" t="str">
            <v>P-107</v>
          </cell>
          <cell r="G2287">
            <v>265648</v>
          </cell>
        </row>
        <row r="2288">
          <cell r="A2288">
            <v>265651</v>
          </cell>
          <cell r="B2288" t="str">
            <v>押入れ・（建具除く）</v>
          </cell>
          <cell r="C2288" t="str">
            <v>W182cm・中棚無・天袋付・内装しな合板</v>
          </cell>
          <cell r="D2288" t="str">
            <v>ヶ所</v>
          </cell>
          <cell r="E2288">
            <v>40500</v>
          </cell>
          <cell r="F2288" t="str">
            <v>P-107</v>
          </cell>
          <cell r="G2288">
            <v>265651</v>
          </cell>
        </row>
        <row r="2289">
          <cell r="A2289">
            <v>265657</v>
          </cell>
          <cell r="B2289" t="str">
            <v>押入れ・（建具除く）</v>
          </cell>
          <cell r="C2289" t="str">
            <v>W182cm・中棚無・天袋付・内装しっくい</v>
          </cell>
          <cell r="D2289" t="str">
            <v>ヶ所</v>
          </cell>
          <cell r="E2289">
            <v>86200</v>
          </cell>
          <cell r="F2289" t="str">
            <v>P-107</v>
          </cell>
          <cell r="G2289">
            <v>265657</v>
          </cell>
        </row>
        <row r="2290">
          <cell r="A2290">
            <v>265658</v>
          </cell>
          <cell r="B2290" t="str">
            <v>押入れ・（建具除く）</v>
          </cell>
          <cell r="C2290" t="str">
            <v>W182cm・中棚無・天袋付・内装石こうボード</v>
          </cell>
          <cell r="D2290" t="str">
            <v>ヶ所</v>
          </cell>
          <cell r="E2290">
            <v>29800</v>
          </cell>
          <cell r="F2290" t="str">
            <v>P-107</v>
          </cell>
          <cell r="G2290">
            <v>265658</v>
          </cell>
        </row>
        <row r="2291">
          <cell r="A2291">
            <v>265661</v>
          </cell>
          <cell r="B2291" t="str">
            <v>押入れ・（建具除く）</v>
          </cell>
          <cell r="C2291" t="str">
            <v>W273cm・中棚無・天袋無・内装しな合板</v>
          </cell>
          <cell r="D2291" t="str">
            <v>ヶ所</v>
          </cell>
          <cell r="E2291">
            <v>43300</v>
          </cell>
          <cell r="F2291" t="str">
            <v>P-108</v>
          </cell>
          <cell r="G2291">
            <v>265661</v>
          </cell>
        </row>
        <row r="2292">
          <cell r="A2292">
            <v>265667</v>
          </cell>
          <cell r="B2292" t="str">
            <v>押入れ・（建具除く）</v>
          </cell>
          <cell r="C2292" t="str">
            <v>W273cm・中棚無・天袋無・内装しっくい</v>
          </cell>
          <cell r="D2292" t="str">
            <v>ヶ所</v>
          </cell>
          <cell r="E2292">
            <v>91100</v>
          </cell>
          <cell r="F2292" t="str">
            <v>P-108</v>
          </cell>
          <cell r="G2292">
            <v>265667</v>
          </cell>
        </row>
        <row r="2293">
          <cell r="A2293">
            <v>265668</v>
          </cell>
          <cell r="B2293" t="str">
            <v>押入れ・（建具除く）</v>
          </cell>
          <cell r="C2293" t="str">
            <v>W273cm・中棚無・天袋無・内装石こうボード</v>
          </cell>
          <cell r="D2293" t="str">
            <v>ヶ所</v>
          </cell>
          <cell r="E2293">
            <v>31900</v>
          </cell>
          <cell r="F2293" t="str">
            <v>P-108</v>
          </cell>
          <cell r="G2293">
            <v>265668</v>
          </cell>
        </row>
        <row r="2294">
          <cell r="A2294">
            <v>265671</v>
          </cell>
          <cell r="B2294" t="str">
            <v>押入れ・（建具除く）</v>
          </cell>
          <cell r="C2294" t="str">
            <v>W273cm・中棚無・天袋付・内装しな合板</v>
          </cell>
          <cell r="D2294" t="str">
            <v>ヶ所</v>
          </cell>
          <cell r="E2294">
            <v>51300</v>
          </cell>
          <cell r="F2294" t="str">
            <v>P-108</v>
          </cell>
          <cell r="G2294">
            <v>265671</v>
          </cell>
        </row>
        <row r="2295">
          <cell r="A2295">
            <v>265677</v>
          </cell>
          <cell r="B2295" t="str">
            <v>押入れ・（建具除く）</v>
          </cell>
          <cell r="C2295" t="str">
            <v>W273cm・中棚無・天袋付・内装しっくい</v>
          </cell>
          <cell r="D2295" t="str">
            <v>ヶ所</v>
          </cell>
          <cell r="E2295">
            <v>114100</v>
          </cell>
          <cell r="F2295" t="str">
            <v>P-108</v>
          </cell>
          <cell r="G2295">
            <v>265677</v>
          </cell>
        </row>
        <row r="2296">
          <cell r="A2296">
            <v>265678</v>
          </cell>
          <cell r="B2296" t="str">
            <v>押入れ・（建具除く）</v>
          </cell>
          <cell r="C2296" t="str">
            <v>W273cm・中棚無・天袋付・内装石こうボード</v>
          </cell>
          <cell r="D2296" t="str">
            <v>ヶ所</v>
          </cell>
          <cell r="E2296">
            <v>42400</v>
          </cell>
          <cell r="F2296" t="str">
            <v>P-108</v>
          </cell>
          <cell r="G2296">
            <v>265678</v>
          </cell>
        </row>
        <row r="2297">
          <cell r="A2297">
            <v>267001</v>
          </cell>
          <cell r="B2297" t="str">
            <v>床下収納ﾕﾆｯﾄ</v>
          </cell>
          <cell r="C2297" t="str">
            <v>61.6×61.6×46cm</v>
          </cell>
          <cell r="D2297" t="str">
            <v>ヶ所</v>
          </cell>
          <cell r="E2297">
            <v>21500</v>
          </cell>
          <cell r="F2297" t="str">
            <v>P-109</v>
          </cell>
          <cell r="G2297">
            <v>267001</v>
          </cell>
        </row>
        <row r="2298">
          <cell r="A2298">
            <v>267011</v>
          </cell>
          <cell r="B2298" t="str">
            <v>床下収納ﾕﾆｯﾄ</v>
          </cell>
          <cell r="C2298" t="str">
            <v>91.9×61.6×46cm</v>
          </cell>
          <cell r="D2298" t="str">
            <v>ヶ所</v>
          </cell>
          <cell r="E2298">
            <v>34300</v>
          </cell>
          <cell r="F2298" t="str">
            <v>P-109</v>
          </cell>
          <cell r="G2298">
            <v>267011</v>
          </cell>
        </row>
        <row r="2299">
          <cell r="A2299">
            <v>267021</v>
          </cell>
          <cell r="B2299" t="str">
            <v>床下収納ﾕﾆｯﾄ</v>
          </cell>
          <cell r="C2299" t="str">
            <v>121.5×61.6×46cm</v>
          </cell>
          <cell r="D2299" t="str">
            <v>ヶ所</v>
          </cell>
          <cell r="E2299">
            <v>38300</v>
          </cell>
          <cell r="F2299" t="str">
            <v>P-109</v>
          </cell>
          <cell r="G2299">
            <v>267021</v>
          </cell>
        </row>
        <row r="2300">
          <cell r="A2300">
            <v>267031</v>
          </cell>
          <cell r="B2300" t="str">
            <v>床下収納ﾕﾆｯﾄ</v>
          </cell>
          <cell r="C2300" t="str">
            <v>180×61.6×53cm・二連ｽﾗｲﾀﾞｰ型</v>
          </cell>
          <cell r="D2300" t="str">
            <v>ヶ所</v>
          </cell>
          <cell r="E2300">
            <v>42900</v>
          </cell>
          <cell r="F2300" t="str">
            <v>P-109</v>
          </cell>
          <cell r="G2300">
            <v>267031</v>
          </cell>
        </row>
        <row r="2301">
          <cell r="A2301">
            <v>267041</v>
          </cell>
          <cell r="B2301" t="str">
            <v>堀こたつ（ﾕﾆｯﾄ）</v>
          </cell>
          <cell r="C2301" t="str">
            <v>90×90×床下53cm以上・やぐらﾋｰﾀｰ共</v>
          </cell>
          <cell r="D2301" t="str">
            <v>ヶ所</v>
          </cell>
          <cell r="E2301">
            <v>72100</v>
          </cell>
          <cell r="F2301" t="str">
            <v>P-109</v>
          </cell>
          <cell r="G2301">
            <v>267041</v>
          </cell>
        </row>
        <row r="2302">
          <cell r="A2302">
            <v>267051</v>
          </cell>
          <cell r="B2302" t="str">
            <v>換気孔加工</v>
          </cell>
          <cell r="C2302" t="str">
            <v>壁面加工</v>
          </cell>
          <cell r="D2302" t="str">
            <v>ヶ所</v>
          </cell>
          <cell r="E2302">
            <v>2510</v>
          </cell>
          <cell r="F2302" t="str">
            <v>P-109</v>
          </cell>
          <cell r="G2302">
            <v>267051</v>
          </cell>
        </row>
        <row r="2303">
          <cell r="A2303">
            <v>267061</v>
          </cell>
          <cell r="B2303" t="str">
            <v>換気口・（ﾒｶﾞﾈ石付）</v>
          </cell>
          <cell r="C2303" t="str">
            <v>壁面加工</v>
          </cell>
          <cell r="D2303" t="str">
            <v>ヶ所</v>
          </cell>
          <cell r="E2303">
            <v>3220</v>
          </cell>
          <cell r="F2303" t="str">
            <v>P-109</v>
          </cell>
          <cell r="G2303">
            <v>267061</v>
          </cell>
        </row>
        <row r="2304">
          <cell r="A2304">
            <v>267101</v>
          </cell>
          <cell r="B2304" t="str">
            <v>ぬれ縁・（ひのき材）</v>
          </cell>
          <cell r="C2304" t="str">
            <v>W180×H35×D45cm・無塗装</v>
          </cell>
          <cell r="D2304" t="str">
            <v>ヶ所</v>
          </cell>
          <cell r="E2304">
            <v>38700</v>
          </cell>
          <cell r="F2304" t="str">
            <v>P-109</v>
          </cell>
          <cell r="G2304">
            <v>267101</v>
          </cell>
        </row>
        <row r="2305">
          <cell r="A2305">
            <v>267111</v>
          </cell>
          <cell r="B2305" t="str">
            <v>ぬれ縁・（ひのき材）</v>
          </cell>
          <cell r="C2305" t="str">
            <v>W180×H35×D60cm・無塗装</v>
          </cell>
          <cell r="D2305" t="str">
            <v>ヶ所</v>
          </cell>
          <cell r="E2305">
            <v>42700</v>
          </cell>
          <cell r="F2305" t="str">
            <v>P-109</v>
          </cell>
          <cell r="G2305">
            <v>267111</v>
          </cell>
        </row>
        <row r="2306">
          <cell r="A2306">
            <v>267121</v>
          </cell>
          <cell r="B2306" t="str">
            <v>ぬれ縁・（ひのき材）</v>
          </cell>
          <cell r="C2306" t="str">
            <v>W270×H35×D45cm・無塗装</v>
          </cell>
          <cell r="D2306" t="str">
            <v>ヶ所</v>
          </cell>
          <cell r="E2306">
            <v>51500</v>
          </cell>
          <cell r="F2306" t="str">
            <v>P-109</v>
          </cell>
          <cell r="G2306">
            <v>267121</v>
          </cell>
        </row>
        <row r="2307">
          <cell r="A2307">
            <v>267131</v>
          </cell>
          <cell r="B2307" t="str">
            <v>ぬれ縁・（ひのき材）</v>
          </cell>
          <cell r="C2307" t="str">
            <v>W270×H35×D60cm・無塗装</v>
          </cell>
          <cell r="D2307" t="str">
            <v>ヶ所</v>
          </cell>
          <cell r="E2307">
            <v>58700</v>
          </cell>
          <cell r="F2307" t="str">
            <v>P-109</v>
          </cell>
          <cell r="G2307">
            <v>267131</v>
          </cell>
        </row>
        <row r="2308">
          <cell r="A2308">
            <v>267141</v>
          </cell>
          <cell r="B2308" t="str">
            <v>ぬれ縁・（ひのき材）</v>
          </cell>
          <cell r="C2308" t="str">
            <v>W180×H35×D45cm・ｵｲﾙｽﾃｲﾝ</v>
          </cell>
          <cell r="D2308" t="str">
            <v>ヶ所</v>
          </cell>
          <cell r="E2308">
            <v>45500</v>
          </cell>
          <cell r="F2308" t="str">
            <v>P-109</v>
          </cell>
          <cell r="G2308">
            <v>267141</v>
          </cell>
        </row>
        <row r="2309">
          <cell r="A2309">
            <v>267151</v>
          </cell>
          <cell r="B2309" t="str">
            <v>ぬれ縁・（ひのき材）</v>
          </cell>
          <cell r="C2309" t="str">
            <v>W180×H35×D60cm・ｵｲﾙｽﾃｲﾝ</v>
          </cell>
          <cell r="D2309" t="str">
            <v>ヶ所</v>
          </cell>
          <cell r="E2309">
            <v>49900</v>
          </cell>
          <cell r="F2309" t="str">
            <v>P-109</v>
          </cell>
          <cell r="G2309">
            <v>267151</v>
          </cell>
        </row>
        <row r="2310">
          <cell r="A2310">
            <v>267161</v>
          </cell>
          <cell r="B2310" t="str">
            <v>ぬれ縁・（ひのき材）</v>
          </cell>
          <cell r="C2310" t="str">
            <v>W270×H35×D45cm・ｵｲﾙｽﾃｲﾝ</v>
          </cell>
          <cell r="D2310" t="str">
            <v>ヶ所</v>
          </cell>
          <cell r="E2310">
            <v>61900</v>
          </cell>
          <cell r="F2310" t="str">
            <v>P-109</v>
          </cell>
          <cell r="G2310">
            <v>267161</v>
          </cell>
        </row>
        <row r="2311">
          <cell r="A2311">
            <v>267171</v>
          </cell>
          <cell r="B2311" t="str">
            <v>ぬれ縁・（ひのき材）</v>
          </cell>
          <cell r="C2311" t="str">
            <v>W270×H35×D60cm・ｵｲﾙｽﾃｲﾝ</v>
          </cell>
          <cell r="D2311" t="str">
            <v>ヶ所</v>
          </cell>
          <cell r="E2311">
            <v>70700</v>
          </cell>
          <cell r="F2311" t="str">
            <v>P-109</v>
          </cell>
          <cell r="G2311">
            <v>267171</v>
          </cell>
        </row>
        <row r="2312">
          <cell r="A2312">
            <v>267201</v>
          </cell>
          <cell r="B2312" t="str">
            <v>ｱﾙﾐ製箱庇（ｷｬﾋﾟｱ）</v>
          </cell>
          <cell r="C2312" t="str">
            <v>W101（115.4)×D37.5cm</v>
          </cell>
          <cell r="D2312" t="str">
            <v>ヶ所</v>
          </cell>
          <cell r="E2312">
            <v>22500</v>
          </cell>
          <cell r="F2312" t="str">
            <v>P-109</v>
          </cell>
          <cell r="G2312">
            <v>267201</v>
          </cell>
        </row>
        <row r="2313">
          <cell r="A2313">
            <v>267205</v>
          </cell>
          <cell r="B2313" t="str">
            <v>ｱﾙﾐ製箱庇（ｷｬﾋﾟｱ）</v>
          </cell>
          <cell r="C2313" t="str">
            <v>W101（115.4)×D46.5cm</v>
          </cell>
          <cell r="D2313" t="str">
            <v>ヶ所</v>
          </cell>
          <cell r="E2313">
            <v>24200</v>
          </cell>
          <cell r="F2313" t="str">
            <v>P-109</v>
          </cell>
          <cell r="G2313">
            <v>267205</v>
          </cell>
        </row>
        <row r="2314">
          <cell r="A2314">
            <v>267211</v>
          </cell>
          <cell r="B2314" t="str">
            <v>ｱﾙﾐ製箱庇（ｷｬﾋﾟｱ）</v>
          </cell>
          <cell r="C2314" t="str">
            <v>W101（115.4)×D62.5cm</v>
          </cell>
          <cell r="D2314" t="str">
            <v>ヶ所</v>
          </cell>
          <cell r="E2314">
            <v>36300</v>
          </cell>
          <cell r="F2314" t="str">
            <v>P-109</v>
          </cell>
          <cell r="G2314">
            <v>267211</v>
          </cell>
        </row>
        <row r="2315">
          <cell r="A2315">
            <v>267221</v>
          </cell>
          <cell r="B2315" t="str">
            <v>ｱﾙﾐ製箱庇（ｷｬﾋﾟｱ）</v>
          </cell>
          <cell r="C2315" t="str">
            <v>W146.5（158)×D37.5cm</v>
          </cell>
          <cell r="D2315" t="str">
            <v>ヶ所</v>
          </cell>
          <cell r="E2315">
            <v>28400</v>
          </cell>
          <cell r="F2315" t="str">
            <v>P-109</v>
          </cell>
          <cell r="G2315">
            <v>267221</v>
          </cell>
        </row>
        <row r="2316">
          <cell r="A2316">
            <v>267225</v>
          </cell>
          <cell r="B2316" t="str">
            <v>ｱﾙﾐ製箱庇（ｷｬﾋﾟｱ）</v>
          </cell>
          <cell r="C2316" t="str">
            <v>W146.5（158)×D46.5cm</v>
          </cell>
          <cell r="D2316" t="str">
            <v>ヶ所</v>
          </cell>
          <cell r="E2316">
            <v>30700</v>
          </cell>
          <cell r="F2316" t="str">
            <v>P-109</v>
          </cell>
          <cell r="G2316">
            <v>267225</v>
          </cell>
        </row>
        <row r="2317">
          <cell r="A2317">
            <v>267231</v>
          </cell>
          <cell r="B2317" t="str">
            <v>ｱﾙﾐ製箱庇（ｷｬﾋﾟｱ）</v>
          </cell>
          <cell r="C2317" t="str">
            <v>W146.5（158)×D62.5cm</v>
          </cell>
          <cell r="D2317" t="str">
            <v>ヶ所</v>
          </cell>
          <cell r="E2317">
            <v>46600</v>
          </cell>
          <cell r="F2317" t="str">
            <v>P-109</v>
          </cell>
          <cell r="G2317">
            <v>267231</v>
          </cell>
        </row>
        <row r="2318">
          <cell r="A2318">
            <v>267241</v>
          </cell>
          <cell r="B2318" t="str">
            <v>ｱﾙﾐ製箱庇（ｷｬﾋﾟｱ）</v>
          </cell>
          <cell r="C2318" t="str">
            <v>W192（202)×D37.5cm</v>
          </cell>
          <cell r="D2318" t="str">
            <v>ヶ所</v>
          </cell>
          <cell r="E2318">
            <v>34200</v>
          </cell>
          <cell r="F2318" t="str">
            <v>P-109</v>
          </cell>
          <cell r="G2318">
            <v>267241</v>
          </cell>
        </row>
        <row r="2319">
          <cell r="A2319">
            <v>267245</v>
          </cell>
          <cell r="B2319" t="str">
            <v>ｱﾙﾐ製箱庇（ｷｬﾋﾟｱ）</v>
          </cell>
          <cell r="C2319" t="str">
            <v>W192（202)×D46.5cm</v>
          </cell>
          <cell r="D2319" t="str">
            <v>ヶ所</v>
          </cell>
          <cell r="E2319">
            <v>37100</v>
          </cell>
          <cell r="F2319" t="str">
            <v>P-109</v>
          </cell>
          <cell r="G2319">
            <v>267245</v>
          </cell>
        </row>
        <row r="2320">
          <cell r="A2320">
            <v>267251</v>
          </cell>
          <cell r="B2320" t="str">
            <v>ｱﾙﾐ製箱庇（ｷｬﾋﾟｱ）</v>
          </cell>
          <cell r="C2320" t="str">
            <v>W192（202)×D62.5cm</v>
          </cell>
          <cell r="D2320" t="str">
            <v>ヶ所</v>
          </cell>
          <cell r="E2320">
            <v>56900</v>
          </cell>
          <cell r="F2320" t="str">
            <v>P-109</v>
          </cell>
          <cell r="G2320">
            <v>267251</v>
          </cell>
        </row>
        <row r="2321">
          <cell r="A2321">
            <v>267261</v>
          </cell>
          <cell r="B2321" t="str">
            <v>ｱﾙﾐ製箱庇（ｷｬﾋﾟｱ）</v>
          </cell>
          <cell r="C2321" t="str">
            <v>W283×D37.5cm</v>
          </cell>
          <cell r="D2321" t="str">
            <v>ヶ所</v>
          </cell>
          <cell r="E2321">
            <v>44300</v>
          </cell>
          <cell r="F2321" t="str">
            <v>P-109</v>
          </cell>
          <cell r="G2321">
            <v>267261</v>
          </cell>
        </row>
        <row r="2322">
          <cell r="A2322">
            <v>267265</v>
          </cell>
          <cell r="B2322" t="str">
            <v>ｱﾙﾐ製箱庇（ｷｬﾋﾟｱ）</v>
          </cell>
          <cell r="C2322" t="str">
            <v>W283×D46.5cm</v>
          </cell>
          <cell r="D2322" t="str">
            <v>ヶ所</v>
          </cell>
          <cell r="E2322">
            <v>48000</v>
          </cell>
          <cell r="F2322" t="str">
            <v>P-109</v>
          </cell>
          <cell r="G2322">
            <v>267265</v>
          </cell>
        </row>
        <row r="2323">
          <cell r="A2323">
            <v>267271</v>
          </cell>
          <cell r="B2323" t="str">
            <v>ｱﾙﾐ製箱庇（ｷｬﾋﾟｱ）</v>
          </cell>
          <cell r="C2323" t="str">
            <v>W283×D62.5cm</v>
          </cell>
          <cell r="D2323" t="str">
            <v>ヶ所</v>
          </cell>
          <cell r="E2323">
            <v>73000</v>
          </cell>
          <cell r="F2323" t="str">
            <v>P-109</v>
          </cell>
          <cell r="G2323">
            <v>267271</v>
          </cell>
        </row>
        <row r="2324">
          <cell r="A2324">
            <v>267281</v>
          </cell>
          <cell r="B2324" t="str">
            <v>ｱﾙﾐ製箱庇（ｷｬﾋﾟｱ）</v>
          </cell>
          <cell r="C2324" t="str">
            <v>W374×D37.5cm</v>
          </cell>
          <cell r="D2324" t="str">
            <v>ヶ所</v>
          </cell>
          <cell r="E2324">
            <v>54800</v>
          </cell>
          <cell r="F2324" t="str">
            <v>P-109</v>
          </cell>
          <cell r="G2324">
            <v>267281</v>
          </cell>
        </row>
        <row r="2325">
          <cell r="A2325">
            <v>267285</v>
          </cell>
          <cell r="B2325" t="str">
            <v>ｱﾙﾐ製箱庇（ｷｬﾋﾟｱ）</v>
          </cell>
          <cell r="C2325" t="str">
            <v>W374×D46.5cm</v>
          </cell>
          <cell r="D2325" t="str">
            <v>ヶ所</v>
          </cell>
          <cell r="E2325">
            <v>59400</v>
          </cell>
          <cell r="F2325" t="str">
            <v>P-109</v>
          </cell>
          <cell r="G2325">
            <v>267285</v>
          </cell>
        </row>
        <row r="2326">
          <cell r="A2326">
            <v>267291</v>
          </cell>
          <cell r="B2326" t="str">
            <v>ｱﾙﾐ製箱庇（ｷｬﾋﾟｱ）</v>
          </cell>
          <cell r="C2326" t="str">
            <v>W374×D62.5cm</v>
          </cell>
          <cell r="D2326" t="str">
            <v>ヶ所</v>
          </cell>
          <cell r="E2326">
            <v>91300</v>
          </cell>
          <cell r="F2326" t="str">
            <v>P-109</v>
          </cell>
          <cell r="G2326">
            <v>267291</v>
          </cell>
        </row>
        <row r="2327">
          <cell r="A2327">
            <v>267301</v>
          </cell>
          <cell r="B2327" t="str">
            <v>木製箱庇・（平鉄板葺）</v>
          </cell>
          <cell r="C2327" t="str">
            <v>W91×D30cm・仕上げ0.48㎡外壁計上</v>
          </cell>
          <cell r="D2327" t="str">
            <v>ヶ所</v>
          </cell>
          <cell r="E2327">
            <v>10000</v>
          </cell>
          <cell r="F2327" t="str">
            <v>P-109</v>
          </cell>
          <cell r="G2327">
            <v>267301</v>
          </cell>
        </row>
        <row r="2328">
          <cell r="A2328">
            <v>267305</v>
          </cell>
          <cell r="B2328" t="str">
            <v>木製箱庇・（平鉄板葺）</v>
          </cell>
          <cell r="C2328" t="str">
            <v>W91×D36cm・仕上げ0.56㎡外壁計上</v>
          </cell>
          <cell r="D2328" t="str">
            <v>ヶ所</v>
          </cell>
          <cell r="E2328">
            <v>10400</v>
          </cell>
          <cell r="F2328" t="str">
            <v>P-109</v>
          </cell>
          <cell r="G2328">
            <v>267305</v>
          </cell>
        </row>
        <row r="2329">
          <cell r="A2329">
            <v>267311</v>
          </cell>
          <cell r="B2329" t="str">
            <v>木製箱庇・（平鉄板葺）</v>
          </cell>
          <cell r="C2329" t="str">
            <v>W91×D45cm・仕上げ0.69㎡外壁計上</v>
          </cell>
          <cell r="D2329" t="str">
            <v>ヶ所</v>
          </cell>
          <cell r="E2329">
            <v>10900</v>
          </cell>
          <cell r="F2329" t="str">
            <v>P-109</v>
          </cell>
          <cell r="G2329">
            <v>267311</v>
          </cell>
        </row>
        <row r="2330">
          <cell r="A2330">
            <v>267315</v>
          </cell>
          <cell r="B2330" t="str">
            <v>木製箱庇・（平鉄板葺）</v>
          </cell>
          <cell r="C2330" t="str">
            <v>W91×D61cm・仕上げ0.90㎡外壁計上</v>
          </cell>
          <cell r="D2330" t="str">
            <v>ヶ所</v>
          </cell>
          <cell r="E2330">
            <v>11800</v>
          </cell>
          <cell r="F2330" t="str">
            <v>P-109</v>
          </cell>
          <cell r="G2330">
            <v>267315</v>
          </cell>
        </row>
        <row r="2331">
          <cell r="A2331">
            <v>267321</v>
          </cell>
          <cell r="B2331" t="str">
            <v>木製箱庇・（平鉄板葺）</v>
          </cell>
          <cell r="C2331" t="str">
            <v>W182×D30cm・仕上げ0.84㎡外壁計上</v>
          </cell>
          <cell r="D2331" t="str">
            <v>ヶ所</v>
          </cell>
          <cell r="E2331">
            <v>13100</v>
          </cell>
          <cell r="F2331" t="str">
            <v>P-109</v>
          </cell>
          <cell r="G2331">
            <v>267321</v>
          </cell>
        </row>
        <row r="2332">
          <cell r="A2332">
            <v>267325</v>
          </cell>
          <cell r="B2332" t="str">
            <v>木製箱庇・（平鉄板葺）</v>
          </cell>
          <cell r="C2332" t="str">
            <v>W182×D36cm・仕上げ0.97㎡外壁計上</v>
          </cell>
          <cell r="D2332" t="str">
            <v>ヶ所</v>
          </cell>
          <cell r="E2332">
            <v>13700</v>
          </cell>
          <cell r="F2332" t="str">
            <v>P-109</v>
          </cell>
          <cell r="G2332">
            <v>267325</v>
          </cell>
        </row>
        <row r="2333">
          <cell r="A2333">
            <v>267331</v>
          </cell>
          <cell r="B2333" t="str">
            <v>木製箱庇・（平鉄板葺）</v>
          </cell>
          <cell r="C2333" t="str">
            <v>W182×D45cm・仕上げ1.18㎡外壁計上</v>
          </cell>
          <cell r="D2333" t="str">
            <v>ヶ所</v>
          </cell>
          <cell r="E2333">
            <v>14700</v>
          </cell>
          <cell r="F2333" t="str">
            <v>P-109</v>
          </cell>
          <cell r="G2333">
            <v>267331</v>
          </cell>
        </row>
        <row r="2334">
          <cell r="A2334">
            <v>267335</v>
          </cell>
          <cell r="B2334" t="str">
            <v>木製箱庇・（平鉄板葺）</v>
          </cell>
          <cell r="C2334" t="str">
            <v>W182×D61cm・仕上げ1.54㎡外壁計上</v>
          </cell>
          <cell r="D2334" t="str">
            <v>ヶ所</v>
          </cell>
          <cell r="E2334">
            <v>16500</v>
          </cell>
          <cell r="F2334" t="str">
            <v>P-109</v>
          </cell>
          <cell r="G2334">
            <v>267335</v>
          </cell>
        </row>
        <row r="2335">
          <cell r="A2335">
            <v>267341</v>
          </cell>
          <cell r="B2335" t="str">
            <v>木製箱庇・（平鉄板葺）</v>
          </cell>
          <cell r="C2335" t="str">
            <v>W273×D30cm・仕上げ1.12㎡外壁計上</v>
          </cell>
          <cell r="D2335" t="str">
            <v>ヶ所</v>
          </cell>
          <cell r="E2335">
            <v>16300</v>
          </cell>
          <cell r="F2335" t="str">
            <v>P-109</v>
          </cell>
          <cell r="G2335">
            <v>267341</v>
          </cell>
        </row>
        <row r="2336">
          <cell r="A2336">
            <v>267345</v>
          </cell>
          <cell r="B2336" t="str">
            <v>木製箱庇・（平鉄板葺）</v>
          </cell>
          <cell r="C2336" t="str">
            <v>W273×D36cm・仕上げ1.38㎡外壁計上</v>
          </cell>
          <cell r="D2336" t="str">
            <v>ヶ所</v>
          </cell>
          <cell r="E2336">
            <v>17300</v>
          </cell>
          <cell r="F2336" t="str">
            <v>P-109</v>
          </cell>
          <cell r="G2336">
            <v>267345</v>
          </cell>
        </row>
        <row r="2337">
          <cell r="A2337">
            <v>267351</v>
          </cell>
          <cell r="B2337" t="str">
            <v>木製箱庇・（平鉄板葺）</v>
          </cell>
          <cell r="C2337" t="str">
            <v>W273×D45cm・仕上げ1.67㎡外壁計上</v>
          </cell>
          <cell r="D2337" t="str">
            <v>ヶ所</v>
          </cell>
          <cell r="E2337">
            <v>18800</v>
          </cell>
          <cell r="F2337" t="str">
            <v>P-109</v>
          </cell>
          <cell r="G2337">
            <v>267351</v>
          </cell>
        </row>
        <row r="2338">
          <cell r="A2338">
            <v>267355</v>
          </cell>
          <cell r="B2338" t="str">
            <v>木製箱庇・（平鉄板葺）</v>
          </cell>
          <cell r="C2338" t="str">
            <v>W273×D61cm・仕上げ2.17㎡外壁計上</v>
          </cell>
          <cell r="D2338" t="str">
            <v>ヶ所</v>
          </cell>
          <cell r="E2338">
            <v>21300</v>
          </cell>
          <cell r="F2338" t="str">
            <v>P-109</v>
          </cell>
          <cell r="G2338">
            <v>267355</v>
          </cell>
        </row>
        <row r="2339">
          <cell r="A2339">
            <v>267361</v>
          </cell>
          <cell r="B2339" t="str">
            <v>木製箱庇・（平鉄板葺）</v>
          </cell>
          <cell r="C2339" t="str">
            <v>W364×D30cm・仕上げ1.54㎡外壁計上</v>
          </cell>
          <cell r="D2339" t="str">
            <v>ヶ所</v>
          </cell>
          <cell r="E2339">
            <v>19400</v>
          </cell>
          <cell r="F2339" t="str">
            <v>P-109</v>
          </cell>
          <cell r="G2339">
            <v>267361</v>
          </cell>
        </row>
        <row r="2340">
          <cell r="A2340">
            <v>267365</v>
          </cell>
          <cell r="B2340" t="str">
            <v>木製箱庇・（平鉄板葺）</v>
          </cell>
          <cell r="C2340" t="str">
            <v>W364×D36cm・仕上げ1.78㎡外壁計上</v>
          </cell>
          <cell r="D2340" t="str">
            <v>ヶ所</v>
          </cell>
          <cell r="E2340">
            <v>20700</v>
          </cell>
          <cell r="F2340" t="str">
            <v>P-109</v>
          </cell>
          <cell r="G2340">
            <v>267365</v>
          </cell>
        </row>
        <row r="2341">
          <cell r="A2341">
            <v>267371</v>
          </cell>
          <cell r="B2341" t="str">
            <v>木製箱庇・（平鉄板葺）</v>
          </cell>
          <cell r="C2341" t="str">
            <v>W364×D45cm・仕上げ2.16㎡外壁計上</v>
          </cell>
          <cell r="D2341" t="str">
            <v>ヶ所</v>
          </cell>
          <cell r="E2341">
            <v>22700</v>
          </cell>
          <cell r="F2341" t="str">
            <v>P-109</v>
          </cell>
          <cell r="G2341">
            <v>267371</v>
          </cell>
        </row>
        <row r="2342">
          <cell r="A2342">
            <v>267375</v>
          </cell>
          <cell r="B2342" t="str">
            <v>木製箱庇・（平鉄板葺）</v>
          </cell>
          <cell r="C2342" t="str">
            <v>W364×D61cm・仕上げ2.80㎡外壁計上</v>
          </cell>
          <cell r="D2342" t="str">
            <v>ヶ所</v>
          </cell>
          <cell r="E2342">
            <v>26100</v>
          </cell>
          <cell r="F2342" t="str">
            <v>P-109</v>
          </cell>
          <cell r="G2342">
            <v>267375</v>
          </cell>
        </row>
        <row r="2343">
          <cell r="A2343">
            <v>267401</v>
          </cell>
          <cell r="B2343" t="str">
            <v>木製箱庇・（平鉄板葺）</v>
          </cell>
          <cell r="C2343" t="str">
            <v>W91×D30cm・裏板化粧石膏ボードOP仕上</v>
          </cell>
          <cell r="D2343" t="str">
            <v>ヶ所</v>
          </cell>
          <cell r="E2343">
            <v>11100</v>
          </cell>
          <cell r="F2343" t="str">
            <v>P-109</v>
          </cell>
          <cell r="G2343">
            <v>267401</v>
          </cell>
        </row>
        <row r="2344">
          <cell r="A2344">
            <v>267405</v>
          </cell>
          <cell r="B2344" t="str">
            <v>木製箱庇・（平鉄板葺）</v>
          </cell>
          <cell r="C2344" t="str">
            <v>W91×D36cm・裏板化粧石膏ボードOP仕上</v>
          </cell>
          <cell r="D2344" t="str">
            <v>ヶ所</v>
          </cell>
          <cell r="E2344">
            <v>11700</v>
          </cell>
          <cell r="F2344" t="str">
            <v>P-109</v>
          </cell>
          <cell r="G2344">
            <v>267405</v>
          </cell>
        </row>
        <row r="2345">
          <cell r="A2345">
            <v>267411</v>
          </cell>
          <cell r="B2345" t="str">
            <v>木製箱庇・（平鉄板葺）</v>
          </cell>
          <cell r="C2345" t="str">
            <v>W91×D45cm・裏板化粧石膏ボードOP仕上</v>
          </cell>
          <cell r="D2345" t="str">
            <v>ヶ所</v>
          </cell>
          <cell r="E2345">
            <v>12600</v>
          </cell>
          <cell r="F2345" t="str">
            <v>P-110</v>
          </cell>
          <cell r="G2345">
            <v>267411</v>
          </cell>
        </row>
        <row r="2346">
          <cell r="A2346">
            <v>267415</v>
          </cell>
          <cell r="B2346" t="str">
            <v>木製箱庇・（平鉄板葺）</v>
          </cell>
          <cell r="C2346" t="str">
            <v>W91×D61cm・裏板化粧石膏ボードOP仕上</v>
          </cell>
          <cell r="D2346" t="str">
            <v>ヶ所</v>
          </cell>
          <cell r="E2346">
            <v>14000</v>
          </cell>
          <cell r="F2346" t="str">
            <v>P-110</v>
          </cell>
          <cell r="G2346">
            <v>267415</v>
          </cell>
        </row>
        <row r="2347">
          <cell r="A2347">
            <v>267421</v>
          </cell>
          <cell r="B2347" t="str">
            <v>木製箱庇・（平鉄板葺）</v>
          </cell>
          <cell r="C2347" t="str">
            <v>W182×D30cm・裏板化粧石膏ボードOP仕上</v>
          </cell>
          <cell r="D2347" t="str">
            <v>ヶ所</v>
          </cell>
          <cell r="E2347">
            <v>15300</v>
          </cell>
          <cell r="F2347" t="str">
            <v>P-110</v>
          </cell>
          <cell r="G2347">
            <v>267421</v>
          </cell>
        </row>
        <row r="2348">
          <cell r="A2348">
            <v>267425</v>
          </cell>
          <cell r="B2348" t="str">
            <v>木製箱庇・（平鉄板葺）</v>
          </cell>
          <cell r="C2348" t="str">
            <v>W182×D36cm・裏板化粧石膏ボードOP仕上</v>
          </cell>
          <cell r="D2348" t="str">
            <v>ヶ所</v>
          </cell>
          <cell r="E2348">
            <v>16200</v>
          </cell>
          <cell r="F2348" t="str">
            <v>P-110</v>
          </cell>
          <cell r="G2348">
            <v>267425</v>
          </cell>
        </row>
        <row r="2349">
          <cell r="A2349">
            <v>267431</v>
          </cell>
          <cell r="B2349" t="str">
            <v>木製箱庇・（平鉄板葺）</v>
          </cell>
          <cell r="C2349" t="str">
            <v>W182×D45cm・裏板化粧石膏ボードOP仕上</v>
          </cell>
          <cell r="D2349" t="str">
            <v>ヶ所</v>
          </cell>
          <cell r="E2349">
            <v>17700</v>
          </cell>
          <cell r="F2349" t="str">
            <v>P-110</v>
          </cell>
          <cell r="G2349">
            <v>267431</v>
          </cell>
        </row>
        <row r="2350">
          <cell r="A2350">
            <v>267435</v>
          </cell>
          <cell r="B2350" t="str">
            <v>木製箱庇・（平鉄板葺）</v>
          </cell>
          <cell r="C2350" t="str">
            <v>W182×D61cm・裏板化粧石膏ボードOP仕上</v>
          </cell>
          <cell r="D2350" t="str">
            <v>ヶ所</v>
          </cell>
          <cell r="E2350">
            <v>20300</v>
          </cell>
          <cell r="F2350" t="str">
            <v>P-110</v>
          </cell>
          <cell r="G2350">
            <v>267435</v>
          </cell>
        </row>
        <row r="2351">
          <cell r="A2351">
            <v>267441</v>
          </cell>
          <cell r="B2351" t="str">
            <v>木製箱庇・（平鉄板葺）</v>
          </cell>
          <cell r="C2351" t="str">
            <v>W273×D30cm・裏板化粧石膏ボードOP仕上</v>
          </cell>
          <cell r="D2351" t="str">
            <v>ヶ所</v>
          </cell>
          <cell r="E2351">
            <v>19400</v>
          </cell>
          <cell r="F2351" t="str">
            <v>P-110</v>
          </cell>
          <cell r="G2351">
            <v>267441</v>
          </cell>
        </row>
        <row r="2352">
          <cell r="A2352">
            <v>267445</v>
          </cell>
          <cell r="B2352" t="str">
            <v>木製箱庇・（平鉄板葺）</v>
          </cell>
          <cell r="C2352" t="str">
            <v>W273×D36cm・裏板化粧石膏ボードOP仕上</v>
          </cell>
          <cell r="D2352" t="str">
            <v>ヶ所</v>
          </cell>
          <cell r="E2352">
            <v>20800</v>
          </cell>
          <cell r="F2352" t="str">
            <v>P-110</v>
          </cell>
          <cell r="G2352">
            <v>267445</v>
          </cell>
        </row>
        <row r="2353">
          <cell r="A2353">
            <v>267451</v>
          </cell>
          <cell r="B2353" t="str">
            <v>木製箱庇・（平鉄板葺）</v>
          </cell>
          <cell r="C2353" t="str">
            <v>W273×D45cm・裏板化粧石膏ボードOP仕上</v>
          </cell>
          <cell r="D2353" t="str">
            <v>ヶ所</v>
          </cell>
          <cell r="E2353">
            <v>23100</v>
          </cell>
          <cell r="F2353" t="str">
            <v>P-110</v>
          </cell>
          <cell r="G2353">
            <v>267451</v>
          </cell>
        </row>
        <row r="2354">
          <cell r="A2354">
            <v>267455</v>
          </cell>
          <cell r="B2354" t="str">
            <v>木製箱庇・（平鉄板葺）</v>
          </cell>
          <cell r="C2354" t="str">
            <v>W273×D61cm・裏板化粧石膏ボードOP仕上</v>
          </cell>
          <cell r="D2354" t="str">
            <v>ヶ所</v>
          </cell>
          <cell r="E2354">
            <v>26900</v>
          </cell>
          <cell r="F2354" t="str">
            <v>P-110</v>
          </cell>
          <cell r="G2354">
            <v>267455</v>
          </cell>
        </row>
        <row r="2355">
          <cell r="A2355">
            <v>267461</v>
          </cell>
          <cell r="B2355" t="str">
            <v>木製箱庇・（平鉄板葺）</v>
          </cell>
          <cell r="C2355" t="str">
            <v>W364×D30cm・裏板化粧石膏ボードOP仕上</v>
          </cell>
          <cell r="D2355" t="str">
            <v>ヶ所</v>
          </cell>
          <cell r="E2355">
            <v>23500</v>
          </cell>
          <cell r="F2355" t="str">
            <v>P-110</v>
          </cell>
          <cell r="G2355">
            <v>267461</v>
          </cell>
        </row>
        <row r="2356">
          <cell r="A2356">
            <v>267465</v>
          </cell>
          <cell r="B2356" t="str">
            <v>木製箱庇・（平鉄板葺）</v>
          </cell>
          <cell r="C2356" t="str">
            <v>W364×D36cm・裏板化粧石膏ボードOP仕上</v>
          </cell>
          <cell r="D2356" t="str">
            <v>ヶ所</v>
          </cell>
          <cell r="E2356">
            <v>25400</v>
          </cell>
          <cell r="F2356" t="str">
            <v>P-110</v>
          </cell>
          <cell r="G2356">
            <v>267465</v>
          </cell>
        </row>
        <row r="2357">
          <cell r="A2357">
            <v>267471</v>
          </cell>
          <cell r="B2357" t="str">
            <v>木製箱庇・（平鉄板葺）</v>
          </cell>
          <cell r="C2357" t="str">
            <v>W364×D45cm・裏板化粧石膏ボードOP仕上</v>
          </cell>
          <cell r="D2357" t="str">
            <v>ヶ所</v>
          </cell>
          <cell r="E2357">
            <v>28200</v>
          </cell>
          <cell r="F2357" t="str">
            <v>P-110</v>
          </cell>
          <cell r="G2357">
            <v>267471</v>
          </cell>
        </row>
        <row r="2358">
          <cell r="A2358">
            <v>267475</v>
          </cell>
          <cell r="B2358" t="str">
            <v>木製箱庇・（平鉄板葺）</v>
          </cell>
          <cell r="C2358" t="str">
            <v>W364×D61cm・裏板化粧石膏ボードOP仕上</v>
          </cell>
          <cell r="D2358" t="str">
            <v>ヶ所</v>
          </cell>
          <cell r="E2358">
            <v>33100</v>
          </cell>
          <cell r="F2358" t="str">
            <v>P-110</v>
          </cell>
          <cell r="G2358">
            <v>267475</v>
          </cell>
        </row>
        <row r="2359">
          <cell r="A2359">
            <v>267501</v>
          </cell>
          <cell r="B2359" t="str">
            <v>板庇・（平鉄板葺）</v>
          </cell>
          <cell r="C2359" t="str">
            <v>W182×D60cm・ﾗｯｶｰ塗装</v>
          </cell>
          <cell r="D2359" t="str">
            <v>ヶ所</v>
          </cell>
          <cell r="E2359">
            <v>22300</v>
          </cell>
          <cell r="F2359" t="str">
            <v>P-110</v>
          </cell>
          <cell r="G2359">
            <v>267501</v>
          </cell>
        </row>
        <row r="2360">
          <cell r="A2360">
            <v>267505</v>
          </cell>
          <cell r="B2360" t="str">
            <v>板庇・（平鉄板葺）</v>
          </cell>
          <cell r="C2360" t="str">
            <v>W182×D91cm・ﾗｯｶｰ塗装</v>
          </cell>
          <cell r="D2360" t="str">
            <v>ヶ所</v>
          </cell>
          <cell r="E2360">
            <v>26400</v>
          </cell>
          <cell r="F2360" t="str">
            <v>P-110</v>
          </cell>
          <cell r="G2360">
            <v>267505</v>
          </cell>
        </row>
        <row r="2361">
          <cell r="A2361">
            <v>267511</v>
          </cell>
          <cell r="B2361" t="str">
            <v>板庇・（平鉄板葺）</v>
          </cell>
          <cell r="C2361" t="str">
            <v>W182×D121cm・ﾗｯｶｰ塗装</v>
          </cell>
          <cell r="D2361" t="str">
            <v>ヶ所</v>
          </cell>
          <cell r="E2361">
            <v>30300</v>
          </cell>
          <cell r="F2361" t="str">
            <v>P-110</v>
          </cell>
          <cell r="G2361">
            <v>267511</v>
          </cell>
        </row>
        <row r="2362">
          <cell r="A2362">
            <v>267521</v>
          </cell>
          <cell r="B2362" t="str">
            <v>化粧庇・（平鉄板葺）</v>
          </cell>
          <cell r="C2362" t="str">
            <v>W182×D60cm</v>
          </cell>
          <cell r="D2362" t="str">
            <v>ヶ所</v>
          </cell>
          <cell r="E2362">
            <v>26200</v>
          </cell>
          <cell r="F2362" t="str">
            <v>P-110</v>
          </cell>
          <cell r="G2362">
            <v>267521</v>
          </cell>
        </row>
        <row r="2363">
          <cell r="A2363">
            <v>267525</v>
          </cell>
          <cell r="B2363" t="str">
            <v>化粧庇・（平鉄板葺）</v>
          </cell>
          <cell r="C2363" t="str">
            <v>W182×D91cm・（玄関庇兼用）</v>
          </cell>
          <cell r="D2363" t="str">
            <v>ヶ所</v>
          </cell>
          <cell r="E2363">
            <v>29800</v>
          </cell>
          <cell r="F2363" t="str">
            <v>P-110</v>
          </cell>
          <cell r="G2363">
            <v>267525</v>
          </cell>
        </row>
        <row r="2364">
          <cell r="A2364">
            <v>267531</v>
          </cell>
          <cell r="B2364" t="str">
            <v>化粧庇・（平鉄板葺）</v>
          </cell>
          <cell r="C2364" t="str">
            <v>W182×D121cm・（玄関庇兼用）</v>
          </cell>
          <cell r="D2364" t="str">
            <v>ヶ所</v>
          </cell>
          <cell r="E2364">
            <v>33500</v>
          </cell>
          <cell r="F2364" t="str">
            <v>P-110</v>
          </cell>
          <cell r="G2364">
            <v>267531</v>
          </cell>
        </row>
        <row r="2365">
          <cell r="A2365">
            <v>267551</v>
          </cell>
          <cell r="B2365" t="str">
            <v>玄関化粧庇・（平鉄板葺）</v>
          </cell>
          <cell r="C2365" t="str">
            <v>柱付寸法W182×D91cm</v>
          </cell>
          <cell r="D2365" t="str">
            <v>ヶ所</v>
          </cell>
          <cell r="E2365">
            <v>59600</v>
          </cell>
          <cell r="F2365" t="str">
            <v>P-110</v>
          </cell>
          <cell r="G2365">
            <v>267551</v>
          </cell>
        </row>
        <row r="2366">
          <cell r="A2366">
            <v>267555</v>
          </cell>
          <cell r="B2366" t="str">
            <v>玄関化粧庇・（平鉄板葺）</v>
          </cell>
          <cell r="C2366" t="str">
            <v>柱付寸法W182×D136cm</v>
          </cell>
          <cell r="D2366" t="str">
            <v>ヶ所</v>
          </cell>
          <cell r="E2366">
            <v>70500</v>
          </cell>
          <cell r="F2366" t="str">
            <v>P-110</v>
          </cell>
          <cell r="G2366">
            <v>267555</v>
          </cell>
        </row>
        <row r="2367">
          <cell r="A2367">
            <v>267561</v>
          </cell>
          <cell r="B2367" t="str">
            <v>玄関化粧庇・（平鉄板葺）</v>
          </cell>
          <cell r="C2367" t="str">
            <v>柱付寸法W182×D182cm</v>
          </cell>
          <cell r="D2367" t="str">
            <v>ヶ所</v>
          </cell>
          <cell r="E2367">
            <v>85400</v>
          </cell>
          <cell r="F2367" t="str">
            <v>P-110</v>
          </cell>
          <cell r="G2367">
            <v>267561</v>
          </cell>
        </row>
        <row r="2368">
          <cell r="A2368">
            <v>267565</v>
          </cell>
          <cell r="B2368" t="str">
            <v>玄関化粧庇・（平鉄板葺）</v>
          </cell>
          <cell r="C2368" t="str">
            <v>柱付寸法W273×D91cm</v>
          </cell>
          <cell r="D2368" t="str">
            <v>ヶ所</v>
          </cell>
          <cell r="E2368">
            <v>72800</v>
          </cell>
          <cell r="F2368" t="str">
            <v>P-110</v>
          </cell>
          <cell r="G2368">
            <v>267565</v>
          </cell>
        </row>
        <row r="2369">
          <cell r="A2369">
            <v>267571</v>
          </cell>
          <cell r="B2369" t="str">
            <v>玄関化粧庇・（平鉄板葺）</v>
          </cell>
          <cell r="C2369" t="str">
            <v>柱付寸法W273×D136cm</v>
          </cell>
          <cell r="D2369" t="str">
            <v>ヶ所</v>
          </cell>
          <cell r="E2369">
            <v>86300</v>
          </cell>
          <cell r="F2369" t="str">
            <v>P-110</v>
          </cell>
          <cell r="G2369">
            <v>267571</v>
          </cell>
        </row>
        <row r="2370">
          <cell r="A2370">
            <v>267575</v>
          </cell>
          <cell r="B2370" t="str">
            <v>玄関化粧庇・（平鉄板葺）</v>
          </cell>
          <cell r="C2370" t="str">
            <v>柱付寸法W273×D182cm</v>
          </cell>
          <cell r="D2370" t="str">
            <v>ヶ所</v>
          </cell>
          <cell r="E2370">
            <v>104600</v>
          </cell>
          <cell r="F2370" t="str">
            <v>P-110</v>
          </cell>
          <cell r="G2370">
            <v>267575</v>
          </cell>
        </row>
        <row r="2371">
          <cell r="A2371">
            <v>267601</v>
          </cell>
          <cell r="B2371" t="str">
            <v>玄関化粧庇・（日本瓦葺）</v>
          </cell>
          <cell r="C2371" t="str">
            <v>柱付寸法W182×D91cm</v>
          </cell>
          <cell r="D2371" t="str">
            <v>ヶ所</v>
          </cell>
          <cell r="E2371">
            <v>70300</v>
          </cell>
          <cell r="F2371" t="str">
            <v>P-110</v>
          </cell>
          <cell r="G2371">
            <v>267601</v>
          </cell>
        </row>
        <row r="2372">
          <cell r="A2372">
            <v>267605</v>
          </cell>
          <cell r="B2372" t="str">
            <v>玄関化粧庇・（日本瓦葺）</v>
          </cell>
          <cell r="C2372" t="str">
            <v>柱付寸法W182×D136cm</v>
          </cell>
          <cell r="D2372" t="str">
            <v>ヶ所</v>
          </cell>
          <cell r="E2372">
            <v>84500</v>
          </cell>
          <cell r="F2372" t="str">
            <v>P-110</v>
          </cell>
          <cell r="G2372">
            <v>267605</v>
          </cell>
        </row>
        <row r="2373">
          <cell r="A2373">
            <v>267611</v>
          </cell>
          <cell r="B2373" t="str">
            <v>玄関化粧庇・（日本瓦葺）</v>
          </cell>
          <cell r="C2373" t="str">
            <v>柱付寸法W182×D182cm</v>
          </cell>
          <cell r="D2373" t="str">
            <v>ヶ所</v>
          </cell>
          <cell r="E2373">
            <v>102700</v>
          </cell>
          <cell r="F2373" t="str">
            <v>P-110</v>
          </cell>
          <cell r="G2373">
            <v>267611</v>
          </cell>
        </row>
        <row r="2374">
          <cell r="A2374">
            <v>267615</v>
          </cell>
          <cell r="B2374" t="str">
            <v>玄関化粧庇・（日本瓦葺）</v>
          </cell>
          <cell r="C2374" t="str">
            <v>柱付寸法W273×D91cm</v>
          </cell>
          <cell r="D2374" t="str">
            <v>ヶ所</v>
          </cell>
          <cell r="E2374">
            <v>88100</v>
          </cell>
          <cell r="F2374" t="str">
            <v>P-110</v>
          </cell>
          <cell r="G2374">
            <v>267615</v>
          </cell>
        </row>
        <row r="2375">
          <cell r="A2375">
            <v>267621</v>
          </cell>
          <cell r="B2375" t="str">
            <v>玄関化粧庇・（日本瓦葺）</v>
          </cell>
          <cell r="C2375" t="str">
            <v>柱付寸法W273×D136cm</v>
          </cell>
          <cell r="D2375" t="str">
            <v>ヶ所</v>
          </cell>
          <cell r="E2375">
            <v>106300</v>
          </cell>
          <cell r="F2375" t="str">
            <v>P-110</v>
          </cell>
          <cell r="G2375">
            <v>267621</v>
          </cell>
        </row>
        <row r="2376">
          <cell r="A2376">
            <v>267625</v>
          </cell>
          <cell r="B2376" t="str">
            <v>玄関化粧庇・（日本瓦葺）</v>
          </cell>
          <cell r="C2376" t="str">
            <v>柱付寸法W273×D182cm</v>
          </cell>
          <cell r="D2376" t="str">
            <v>ヶ所</v>
          </cell>
          <cell r="E2376">
            <v>129500</v>
          </cell>
          <cell r="F2376" t="str">
            <v>P-110</v>
          </cell>
          <cell r="G2376">
            <v>267625</v>
          </cell>
        </row>
        <row r="2377">
          <cell r="A2377">
            <v>267701</v>
          </cell>
          <cell r="B2377" t="str">
            <v>木製戸袋</v>
          </cell>
          <cell r="C2377" t="str">
            <v>耐水ﾗﾜﾝ合板張・H91×W91cm</v>
          </cell>
          <cell r="D2377" t="str">
            <v>ヶ所</v>
          </cell>
          <cell r="E2377">
            <v>20800</v>
          </cell>
          <cell r="F2377" t="str">
            <v>P-110</v>
          </cell>
          <cell r="G2377">
            <v>267701</v>
          </cell>
        </row>
        <row r="2378">
          <cell r="A2378">
            <v>267705</v>
          </cell>
          <cell r="B2378" t="str">
            <v>木製戸袋</v>
          </cell>
          <cell r="C2378" t="str">
            <v>耐水ﾗﾜﾝ合板張・H136×W91cm</v>
          </cell>
          <cell r="D2378" t="str">
            <v>ヶ所</v>
          </cell>
          <cell r="E2378">
            <v>27800</v>
          </cell>
          <cell r="F2378" t="str">
            <v>P-110</v>
          </cell>
          <cell r="G2378">
            <v>267705</v>
          </cell>
        </row>
        <row r="2379">
          <cell r="A2379">
            <v>267711</v>
          </cell>
          <cell r="B2379" t="str">
            <v>木製戸袋</v>
          </cell>
          <cell r="C2379" t="str">
            <v>耐水ﾗﾜﾝ合板張・H180×W91cm</v>
          </cell>
          <cell r="D2379" t="str">
            <v>ヶ所</v>
          </cell>
          <cell r="E2379">
            <v>35200</v>
          </cell>
          <cell r="F2379" t="str">
            <v>P-110</v>
          </cell>
          <cell r="G2379">
            <v>267711</v>
          </cell>
        </row>
        <row r="2380">
          <cell r="A2380">
            <v>267721</v>
          </cell>
          <cell r="B2380" t="str">
            <v>木製面格子</v>
          </cell>
          <cell r="C2380" t="str">
            <v>面格子4.5×4.5cm・塗装工事を含まず</v>
          </cell>
          <cell r="D2380" t="str">
            <v>㎡</v>
          </cell>
          <cell r="E2380">
            <v>4610</v>
          </cell>
          <cell r="F2380" t="str">
            <v>P-110</v>
          </cell>
          <cell r="G2380">
            <v>267721</v>
          </cell>
        </row>
        <row r="2381">
          <cell r="A2381">
            <v>267751</v>
          </cell>
          <cell r="B2381" t="str">
            <v>木製出窓・（建具除く）</v>
          </cell>
          <cell r="C2381" t="str">
            <v>W136×H91×D30cm未満</v>
          </cell>
          <cell r="D2381" t="str">
            <v>ヶ所</v>
          </cell>
          <cell r="E2381">
            <v>32700</v>
          </cell>
          <cell r="F2381" t="str">
            <v>P-110</v>
          </cell>
          <cell r="G2381">
            <v>267751</v>
          </cell>
        </row>
        <row r="2382">
          <cell r="A2382">
            <v>267755</v>
          </cell>
          <cell r="B2382" t="str">
            <v>木製出窓・（建具除く）</v>
          </cell>
          <cell r="C2382" t="str">
            <v>W136×H136×D30cm未満</v>
          </cell>
          <cell r="D2382" t="str">
            <v>ヶ所</v>
          </cell>
          <cell r="E2382">
            <v>37100</v>
          </cell>
          <cell r="F2382" t="str">
            <v>P-110</v>
          </cell>
          <cell r="G2382">
            <v>267755</v>
          </cell>
        </row>
        <row r="2383">
          <cell r="A2383">
            <v>267761</v>
          </cell>
          <cell r="B2383" t="str">
            <v>木製出窓・（建具除く）</v>
          </cell>
          <cell r="C2383" t="str">
            <v>W182×H91×D30cm未満</v>
          </cell>
          <cell r="D2383" t="str">
            <v>ヶ所</v>
          </cell>
          <cell r="E2383">
            <v>42300</v>
          </cell>
          <cell r="F2383" t="str">
            <v>P-110</v>
          </cell>
          <cell r="G2383">
            <v>267761</v>
          </cell>
        </row>
        <row r="2384">
          <cell r="A2384">
            <v>267765</v>
          </cell>
          <cell r="B2384" t="str">
            <v>木製出窓・（建具除く）</v>
          </cell>
          <cell r="C2384" t="str">
            <v>W182×H91×D30cm以上</v>
          </cell>
          <cell r="D2384" t="str">
            <v>ヶ所</v>
          </cell>
          <cell r="E2384">
            <v>53900</v>
          </cell>
          <cell r="F2384" t="str">
            <v>P-110</v>
          </cell>
          <cell r="G2384">
            <v>267765</v>
          </cell>
        </row>
        <row r="2385">
          <cell r="A2385">
            <v>267771</v>
          </cell>
          <cell r="B2385" t="str">
            <v>木製出窓・（建具除く）</v>
          </cell>
          <cell r="C2385" t="str">
            <v>W182×H136×D30cm未満</v>
          </cell>
          <cell r="D2385" t="str">
            <v>ヶ所</v>
          </cell>
          <cell r="E2385">
            <v>46000</v>
          </cell>
          <cell r="F2385" t="str">
            <v>P-110</v>
          </cell>
          <cell r="G2385">
            <v>267771</v>
          </cell>
        </row>
        <row r="2386">
          <cell r="A2386">
            <v>267775</v>
          </cell>
          <cell r="B2386" t="str">
            <v>木製出窓・（建具除く）</v>
          </cell>
          <cell r="C2386" t="str">
            <v>W182×H136×D30cm以上</v>
          </cell>
          <cell r="D2386" t="str">
            <v>ヶ所</v>
          </cell>
          <cell r="E2386">
            <v>58300</v>
          </cell>
          <cell r="F2386" t="str">
            <v>P-110</v>
          </cell>
          <cell r="G2386">
            <v>267775</v>
          </cell>
        </row>
        <row r="2387">
          <cell r="A2387">
            <v>267781</v>
          </cell>
          <cell r="B2387" t="str">
            <v>木製出窓・（建具除く）</v>
          </cell>
          <cell r="C2387" t="str">
            <v>W273×H136×D30cm未満</v>
          </cell>
          <cell r="D2387" t="str">
            <v>ヶ所</v>
          </cell>
          <cell r="E2387">
            <v>64600</v>
          </cell>
          <cell r="F2387" t="str">
            <v>P-110</v>
          </cell>
          <cell r="G2387">
            <v>267781</v>
          </cell>
        </row>
        <row r="2388">
          <cell r="A2388">
            <v>267785</v>
          </cell>
          <cell r="B2388" t="str">
            <v>木製出窓・（建具除く）</v>
          </cell>
          <cell r="C2388" t="str">
            <v>W273×H136×D30cm以上</v>
          </cell>
          <cell r="D2388" t="str">
            <v>ヶ所</v>
          </cell>
          <cell r="E2388">
            <v>72200</v>
          </cell>
          <cell r="F2388" t="str">
            <v>P-110</v>
          </cell>
          <cell r="G2388">
            <v>267785</v>
          </cell>
        </row>
        <row r="2389">
          <cell r="A2389">
            <v>268001</v>
          </cell>
          <cell r="B2389" t="str">
            <v>錺（金属）工事</v>
          </cell>
          <cell r="C2389" t="str">
            <v>塩ﾋﾞ製・半円・幅100mm・受金物共</v>
          </cell>
          <cell r="D2389" t="str">
            <v>建㎡</v>
          </cell>
          <cell r="E2389">
            <v>1130</v>
          </cell>
          <cell r="F2389" t="str">
            <v>P-111</v>
          </cell>
          <cell r="G2389">
            <v>268001</v>
          </cell>
        </row>
        <row r="2390">
          <cell r="A2390">
            <v>268011</v>
          </cell>
          <cell r="B2390" t="str">
            <v>錺（金属）工事</v>
          </cell>
          <cell r="C2390" t="str">
            <v>塩ﾋﾞ製・半円・幅105mm・受金物共</v>
          </cell>
          <cell r="D2390" t="str">
            <v>建㎡</v>
          </cell>
          <cell r="E2390">
            <v>1150</v>
          </cell>
          <cell r="F2390" t="str">
            <v>P-111</v>
          </cell>
          <cell r="G2390">
            <v>268011</v>
          </cell>
        </row>
        <row r="2391">
          <cell r="A2391">
            <v>268021</v>
          </cell>
          <cell r="B2391" t="str">
            <v>錺（金属）工事</v>
          </cell>
          <cell r="C2391" t="str">
            <v>塩ﾋﾞ製・半円・幅120mm・受金物共</v>
          </cell>
          <cell r="D2391" t="str">
            <v>建㎡</v>
          </cell>
          <cell r="E2391">
            <v>1260</v>
          </cell>
          <cell r="F2391" t="str">
            <v>P-111</v>
          </cell>
          <cell r="G2391">
            <v>268021</v>
          </cell>
        </row>
        <row r="2392">
          <cell r="A2392">
            <v>268031</v>
          </cell>
          <cell r="B2392" t="str">
            <v>錺（金属）工事</v>
          </cell>
          <cell r="C2392" t="str">
            <v>塩ﾋﾞ製・角型・幅120mm・受金物共</v>
          </cell>
          <cell r="D2392" t="str">
            <v>建㎡</v>
          </cell>
          <cell r="E2392">
            <v>1360</v>
          </cell>
          <cell r="F2392" t="str">
            <v>P-111</v>
          </cell>
          <cell r="G2392">
            <v>268031</v>
          </cell>
        </row>
        <row r="2393">
          <cell r="A2393">
            <v>268041</v>
          </cell>
          <cell r="B2393" t="str">
            <v>錺（金属）工事</v>
          </cell>
          <cell r="C2393" t="str">
            <v>塩ﾋﾞ製・角型・幅150mm・受金物共</v>
          </cell>
          <cell r="D2393" t="str">
            <v>建㎡</v>
          </cell>
          <cell r="E2393">
            <v>1580</v>
          </cell>
          <cell r="F2393" t="str">
            <v>P-111</v>
          </cell>
          <cell r="G2393">
            <v>268041</v>
          </cell>
        </row>
        <row r="2394">
          <cell r="A2394">
            <v>268101</v>
          </cell>
          <cell r="B2394" t="str">
            <v>塗装工事</v>
          </cell>
          <cell r="C2394" t="str">
            <v>専用・共同住宅（和室主体用）</v>
          </cell>
          <cell r="D2394" t="str">
            <v>延㎡</v>
          </cell>
          <cell r="E2394">
            <v>2430</v>
          </cell>
          <cell r="F2394" t="str">
            <v>P-111</v>
          </cell>
          <cell r="G2394">
            <v>268101</v>
          </cell>
        </row>
        <row r="2395">
          <cell r="A2395">
            <v>268111</v>
          </cell>
          <cell r="B2395" t="str">
            <v>塗装工事</v>
          </cell>
          <cell r="C2395" t="str">
            <v>専用・共同住宅（洋室主体用）</v>
          </cell>
          <cell r="D2395" t="str">
            <v>延㎡</v>
          </cell>
          <cell r="E2395">
            <v>2890</v>
          </cell>
          <cell r="F2395" t="str">
            <v>P-111</v>
          </cell>
          <cell r="G2395">
            <v>268111</v>
          </cell>
        </row>
        <row r="2396">
          <cell r="A2396">
            <v>268121</v>
          </cell>
          <cell r="B2396" t="str">
            <v>塗装工事</v>
          </cell>
          <cell r="C2396" t="str">
            <v>店舗・事務所</v>
          </cell>
          <cell r="D2396" t="str">
            <v>延㎡</v>
          </cell>
          <cell r="E2396">
            <v>3480</v>
          </cell>
          <cell r="F2396" t="str">
            <v>P-111</v>
          </cell>
          <cell r="G2396">
            <v>268121</v>
          </cell>
        </row>
        <row r="2397">
          <cell r="A2397">
            <v>268131</v>
          </cell>
          <cell r="B2397" t="str">
            <v>塗装工事</v>
          </cell>
          <cell r="C2397" t="str">
            <v>工場・倉庫</v>
          </cell>
          <cell r="D2397" t="str">
            <v>延㎡</v>
          </cell>
          <cell r="E2397">
            <v>1790</v>
          </cell>
          <cell r="F2397" t="str">
            <v>P-111</v>
          </cell>
          <cell r="G2397">
            <v>268131</v>
          </cell>
        </row>
        <row r="2398">
          <cell r="A2398">
            <v>271001</v>
          </cell>
          <cell r="B2398" t="str">
            <v>電灯設備・(非木造)</v>
          </cell>
          <cell r="C2398" t="str">
            <v>住宅系･配線･配管・付属品共･(照明器具を除く)</v>
          </cell>
          <cell r="D2398" t="str">
            <v>ケ所</v>
          </cell>
          <cell r="E2398">
            <v>9890</v>
          </cell>
          <cell r="F2398" t="str">
            <v>P-112</v>
          </cell>
          <cell r="G2398">
            <v>271001</v>
          </cell>
        </row>
        <row r="2399">
          <cell r="A2399">
            <v>271003</v>
          </cell>
          <cell r="B2399" t="str">
            <v>電灯設備・(非木造)</v>
          </cell>
          <cell r="C2399" t="str">
            <v>住宅系･配線･配管・付属品･照明器具・上</v>
          </cell>
          <cell r="D2399" t="str">
            <v>ケ所</v>
          </cell>
          <cell r="E2399">
            <v>24300</v>
          </cell>
          <cell r="F2399" t="str">
            <v>P-112</v>
          </cell>
          <cell r="G2399">
            <v>271003</v>
          </cell>
        </row>
        <row r="2400">
          <cell r="A2400">
            <v>271005</v>
          </cell>
          <cell r="B2400" t="str">
            <v>電灯設備・(非木造)</v>
          </cell>
          <cell r="C2400" t="str">
            <v>住宅系･配線･配管・付属品･照明器具・中</v>
          </cell>
          <cell r="D2400" t="str">
            <v>ケ所</v>
          </cell>
          <cell r="E2400">
            <v>22100</v>
          </cell>
          <cell r="F2400" t="str">
            <v>P-112</v>
          </cell>
          <cell r="G2400">
            <v>271005</v>
          </cell>
        </row>
        <row r="2401">
          <cell r="A2401">
            <v>271007</v>
          </cell>
          <cell r="B2401" t="str">
            <v>電灯設備・(非木造)</v>
          </cell>
          <cell r="C2401" t="str">
            <v>住宅系･配線･配管・付属品･照明器具・並</v>
          </cell>
          <cell r="D2401" t="str">
            <v>ケ所</v>
          </cell>
          <cell r="E2401">
            <v>19100</v>
          </cell>
          <cell r="F2401" t="str">
            <v>P-112</v>
          </cell>
          <cell r="G2401">
            <v>271007</v>
          </cell>
        </row>
        <row r="2402">
          <cell r="A2402">
            <v>271011</v>
          </cell>
          <cell r="B2402" t="str">
            <v>電灯設備・(非木造)</v>
          </cell>
          <cell r="C2402" t="str">
            <v>事務所系･配線･配管・付属品共･(照明器具を除く)</v>
          </cell>
          <cell r="D2402" t="str">
            <v>ケ所</v>
          </cell>
          <cell r="E2402">
            <v>10900</v>
          </cell>
          <cell r="F2402" t="str">
            <v>P-112</v>
          </cell>
          <cell r="G2402">
            <v>271011</v>
          </cell>
        </row>
        <row r="2403">
          <cell r="A2403">
            <v>271013</v>
          </cell>
          <cell r="B2403" t="str">
            <v>電灯設備・(非木造)</v>
          </cell>
          <cell r="C2403" t="str">
            <v>事務所系･配線･配管・付属品･照明器具・上</v>
          </cell>
          <cell r="D2403" t="str">
            <v>ケ所</v>
          </cell>
          <cell r="E2403">
            <v>31500</v>
          </cell>
          <cell r="F2403" t="str">
            <v>P-112</v>
          </cell>
          <cell r="G2403">
            <v>271013</v>
          </cell>
        </row>
        <row r="2404">
          <cell r="A2404">
            <v>271015</v>
          </cell>
          <cell r="B2404" t="str">
            <v>電灯設備・(非木造)</v>
          </cell>
          <cell r="C2404" t="str">
            <v>事務所系･配線･配管・付属品･照明器具・中</v>
          </cell>
          <cell r="D2404" t="str">
            <v>ケ所</v>
          </cell>
          <cell r="E2404">
            <v>22900</v>
          </cell>
          <cell r="F2404" t="str">
            <v>P-112</v>
          </cell>
          <cell r="G2404">
            <v>271015</v>
          </cell>
        </row>
        <row r="2405">
          <cell r="A2405">
            <v>271017</v>
          </cell>
          <cell r="B2405" t="str">
            <v>電灯設備・(非木造)</v>
          </cell>
          <cell r="C2405" t="str">
            <v>事務所系･配線･配管・付属品･照明器具・並</v>
          </cell>
          <cell r="D2405" t="str">
            <v>ケ所</v>
          </cell>
          <cell r="E2405">
            <v>20400</v>
          </cell>
          <cell r="F2405" t="str">
            <v>P-112</v>
          </cell>
          <cell r="G2405">
            <v>271017</v>
          </cell>
        </row>
        <row r="2406">
          <cell r="A2406">
            <v>271021</v>
          </cell>
          <cell r="B2406" t="str">
            <v>電灯設備・(非木造)</v>
          </cell>
          <cell r="C2406" t="str">
            <v>工場系･配線･配管・付属品共･(照明器具を除く)</v>
          </cell>
          <cell r="D2406" t="str">
            <v>ケ所</v>
          </cell>
          <cell r="E2406">
            <v>14600</v>
          </cell>
          <cell r="F2406" t="str">
            <v>P-112</v>
          </cell>
          <cell r="G2406">
            <v>271021</v>
          </cell>
        </row>
        <row r="2407">
          <cell r="A2407">
            <v>271023</v>
          </cell>
          <cell r="B2407" t="str">
            <v>電灯設備・(非木造)</v>
          </cell>
          <cell r="C2407" t="str">
            <v>工場系･配線･配管・付属品･照明器具・上</v>
          </cell>
          <cell r="D2407" t="str">
            <v>ケ所</v>
          </cell>
          <cell r="E2407">
            <v>22500</v>
          </cell>
          <cell r="F2407" t="str">
            <v>P-112</v>
          </cell>
          <cell r="G2407">
            <v>271023</v>
          </cell>
        </row>
        <row r="2408">
          <cell r="A2408">
            <v>271025</v>
          </cell>
          <cell r="B2408" t="str">
            <v>電灯設備・(非木造)</v>
          </cell>
          <cell r="C2408" t="str">
            <v>工場系･配線･配管・付属品･照明器具・中</v>
          </cell>
          <cell r="D2408" t="str">
            <v>ケ所</v>
          </cell>
          <cell r="E2408">
            <v>19700</v>
          </cell>
          <cell r="F2408" t="str">
            <v>P-112</v>
          </cell>
          <cell r="G2408">
            <v>271025</v>
          </cell>
        </row>
        <row r="2409">
          <cell r="A2409">
            <v>271027</v>
          </cell>
          <cell r="B2409" t="str">
            <v>電灯設備・(非木造)</v>
          </cell>
          <cell r="C2409" t="str">
            <v>工場系･配線･配管・付属品･照明器具・並</v>
          </cell>
          <cell r="D2409" t="str">
            <v>ケ所</v>
          </cell>
          <cell r="E2409">
            <v>19400</v>
          </cell>
          <cell r="F2409" t="str">
            <v>P-112</v>
          </cell>
          <cell r="G2409">
            <v>271027</v>
          </cell>
        </row>
        <row r="2410">
          <cell r="A2410">
            <v>271101</v>
          </cell>
          <cell r="B2410" t="str">
            <v>換気扇･(台所用)</v>
          </cell>
          <cell r="C2410" t="str">
            <v>連動・排気・羽根径20cm</v>
          </cell>
          <cell r="D2410" t="str">
            <v>ケ所</v>
          </cell>
          <cell r="E2410">
            <v>10900</v>
          </cell>
          <cell r="F2410" t="str">
            <v>P-112</v>
          </cell>
          <cell r="G2410">
            <v>271101</v>
          </cell>
        </row>
        <row r="2411">
          <cell r="A2411">
            <v>271111</v>
          </cell>
          <cell r="B2411" t="str">
            <v>換気扇･(台所用)</v>
          </cell>
          <cell r="C2411" t="str">
            <v>連動・排気・羽根径25cm</v>
          </cell>
          <cell r="D2411" t="str">
            <v>ケ所</v>
          </cell>
          <cell r="E2411">
            <v>11800</v>
          </cell>
          <cell r="F2411" t="str">
            <v>P-112</v>
          </cell>
          <cell r="G2411">
            <v>271111</v>
          </cell>
        </row>
        <row r="2412">
          <cell r="A2412">
            <v>271121</v>
          </cell>
          <cell r="B2412" t="str">
            <v>換気扇･(台所用)</v>
          </cell>
          <cell r="C2412" t="str">
            <v>連動・排気・羽根径30cm</v>
          </cell>
          <cell r="D2412" t="str">
            <v>ケ所</v>
          </cell>
          <cell r="E2412">
            <v>12900</v>
          </cell>
          <cell r="F2412" t="str">
            <v>P-112</v>
          </cell>
          <cell r="G2412">
            <v>271121</v>
          </cell>
        </row>
        <row r="2413">
          <cell r="A2413">
            <v>271131</v>
          </cell>
          <cell r="B2413" t="str">
            <v>換気扇･(浴室用)</v>
          </cell>
          <cell r="C2413" t="str">
            <v>連動・排気・羽根径15cm</v>
          </cell>
          <cell r="D2413" t="str">
            <v>ケ所</v>
          </cell>
          <cell r="E2413">
            <v>12400</v>
          </cell>
          <cell r="F2413" t="str">
            <v>P-112</v>
          </cell>
          <cell r="G2413">
            <v>271131</v>
          </cell>
        </row>
        <row r="2414">
          <cell r="A2414">
            <v>271141</v>
          </cell>
          <cell r="B2414" t="str">
            <v>換気扇･(居室用･格子)</v>
          </cell>
          <cell r="C2414" t="str">
            <v>連動・排気・羽根径20cm</v>
          </cell>
          <cell r="D2414" t="str">
            <v>ケ所</v>
          </cell>
          <cell r="E2414">
            <v>11500</v>
          </cell>
          <cell r="F2414" t="str">
            <v>P-112</v>
          </cell>
          <cell r="G2414">
            <v>271141</v>
          </cell>
        </row>
        <row r="2415">
          <cell r="A2415">
            <v>271151</v>
          </cell>
          <cell r="B2415" t="str">
            <v>換気扇･(居室用･格子)</v>
          </cell>
          <cell r="C2415" t="str">
            <v>連動・排気・羽根径25cm</v>
          </cell>
          <cell r="D2415" t="str">
            <v>ケ所</v>
          </cell>
          <cell r="E2415">
            <v>12500</v>
          </cell>
          <cell r="F2415" t="str">
            <v>P-112</v>
          </cell>
          <cell r="G2415">
            <v>271151</v>
          </cell>
        </row>
        <row r="2416">
          <cell r="A2416">
            <v>271201</v>
          </cell>
          <cell r="B2416" t="str">
            <v>構内(街)灯</v>
          </cell>
          <cell r="C2416" t="str">
            <v>木柱90×90・自動点滅器付</v>
          </cell>
          <cell r="D2416" t="str">
            <v>基</v>
          </cell>
          <cell r="E2416">
            <v>33800</v>
          </cell>
          <cell r="F2416" t="str">
            <v>P-112</v>
          </cell>
          <cell r="G2416">
            <v>271201</v>
          </cell>
        </row>
        <row r="2417">
          <cell r="A2417">
            <v>271205</v>
          </cell>
          <cell r="B2417" t="str">
            <v>構内(街)灯</v>
          </cell>
          <cell r="C2417" t="str">
            <v>鉄パイプφ48・自動点滅器付</v>
          </cell>
          <cell r="D2417" t="str">
            <v>基</v>
          </cell>
          <cell r="E2417">
            <v>33400</v>
          </cell>
          <cell r="F2417" t="str">
            <v>P-112</v>
          </cell>
          <cell r="G2417">
            <v>271205</v>
          </cell>
        </row>
        <row r="2418">
          <cell r="A2418">
            <v>271211</v>
          </cell>
          <cell r="B2418" t="str">
            <v>構内(街)灯</v>
          </cell>
          <cell r="C2418" t="str">
            <v>照明ポール・自動点滅器付</v>
          </cell>
          <cell r="D2418" t="str">
            <v>基</v>
          </cell>
          <cell r="E2418">
            <v>49800</v>
          </cell>
          <cell r="F2418" t="str">
            <v>P-112</v>
          </cell>
          <cell r="G2418">
            <v>271211</v>
          </cell>
        </row>
        <row r="2419">
          <cell r="A2419">
            <v>271221</v>
          </cell>
          <cell r="B2419" t="str">
            <v>門灯</v>
          </cell>
          <cell r="C2419" t="str">
            <v>埋込型・配線・配線管共</v>
          </cell>
          <cell r="D2419" t="str">
            <v>基</v>
          </cell>
          <cell r="E2419">
            <v>29100</v>
          </cell>
          <cell r="F2419" t="str">
            <v>P-112</v>
          </cell>
          <cell r="G2419">
            <v>271221</v>
          </cell>
        </row>
        <row r="2420">
          <cell r="A2420">
            <v>271225</v>
          </cell>
          <cell r="B2420" t="str">
            <v>門灯</v>
          </cell>
          <cell r="C2420" t="str">
            <v>露出(外付)型・配線・配線管共</v>
          </cell>
          <cell r="D2420" t="str">
            <v>基</v>
          </cell>
          <cell r="E2420">
            <v>36600</v>
          </cell>
          <cell r="F2420" t="str">
            <v>P-112</v>
          </cell>
          <cell r="G2420">
            <v>271225</v>
          </cell>
        </row>
        <row r="2421">
          <cell r="A2421">
            <v>271301</v>
          </cell>
          <cell r="B2421" t="str">
            <v>テレビ共聴設備</v>
          </cell>
          <cell r="C2421" t="str">
            <v>配線管・アンテナ・分配器・分配器1か所当たり</v>
          </cell>
          <cell r="D2421" t="str">
            <v>ケ所</v>
          </cell>
          <cell r="E2421">
            <v>35600</v>
          </cell>
          <cell r="F2421" t="str">
            <v>P-112</v>
          </cell>
          <cell r="G2421">
            <v>271301</v>
          </cell>
        </row>
        <row r="2422">
          <cell r="A2422">
            <v>271311</v>
          </cell>
          <cell r="B2422" t="str">
            <v>テレビアンテナ</v>
          </cell>
          <cell r="C2422" t="str">
            <v>VHF用･屋根上設置･H4m以下･端末整合器2</v>
          </cell>
          <cell r="D2422" t="str">
            <v>基</v>
          </cell>
          <cell r="E2422">
            <v>88400</v>
          </cell>
          <cell r="F2422" t="str">
            <v>P-112</v>
          </cell>
          <cell r="G2422">
            <v>271311</v>
          </cell>
        </row>
        <row r="2423">
          <cell r="A2423">
            <v>271312</v>
          </cell>
          <cell r="B2423" t="str">
            <v>テレビアンテナ</v>
          </cell>
          <cell r="C2423" t="str">
            <v>VHF用･屋根上設置･H8m以下･端末整合器2</v>
          </cell>
          <cell r="D2423" t="str">
            <v>基</v>
          </cell>
          <cell r="E2423">
            <v>103200</v>
          </cell>
          <cell r="F2423" t="str">
            <v>P-112</v>
          </cell>
          <cell r="G2423">
            <v>271312</v>
          </cell>
        </row>
        <row r="2424">
          <cell r="A2424">
            <v>271315</v>
          </cell>
          <cell r="B2424" t="str">
            <v>テレビアンテナ</v>
          </cell>
          <cell r="C2424" t="str">
            <v>UHF用･屋根上設置･H4m以下･端末整合器2</v>
          </cell>
          <cell r="D2424" t="str">
            <v>基</v>
          </cell>
          <cell r="E2424">
            <v>83800</v>
          </cell>
          <cell r="F2424" t="str">
            <v>P-112</v>
          </cell>
          <cell r="G2424">
            <v>271315</v>
          </cell>
        </row>
        <row r="2425">
          <cell r="A2425">
            <v>271316</v>
          </cell>
          <cell r="B2425" t="str">
            <v>テレビアンテナ</v>
          </cell>
          <cell r="C2425" t="str">
            <v>UHF用･屋根上設置･H8m以下･端末整合器2</v>
          </cell>
          <cell r="D2425" t="str">
            <v>基</v>
          </cell>
          <cell r="E2425">
            <v>98500</v>
          </cell>
          <cell r="F2425" t="str">
            <v>P-112</v>
          </cell>
          <cell r="G2425">
            <v>271316</v>
          </cell>
        </row>
        <row r="2426">
          <cell r="A2426">
            <v>271321</v>
          </cell>
          <cell r="B2426" t="str">
            <v>テレビアンテナ</v>
          </cell>
          <cell r="C2426" t="str">
            <v>BS用･屋根上設置･H4m以下･端末整合器2</v>
          </cell>
          <cell r="D2426" t="str">
            <v>基</v>
          </cell>
          <cell r="E2426">
            <v>123100</v>
          </cell>
          <cell r="F2426" t="str">
            <v>P-112</v>
          </cell>
          <cell r="G2426">
            <v>271321</v>
          </cell>
        </row>
        <row r="2427">
          <cell r="A2427">
            <v>271325</v>
          </cell>
          <cell r="B2427" t="str">
            <v>テレビアンテナ</v>
          </cell>
          <cell r="C2427" t="str">
            <v>VHF･UHF併設･屋根上設置･H4m以下</v>
          </cell>
          <cell r="D2427" t="str">
            <v>基</v>
          </cell>
          <cell r="E2427">
            <v>123500</v>
          </cell>
          <cell r="F2427" t="str">
            <v>P-112</v>
          </cell>
          <cell r="G2427">
            <v>271325</v>
          </cell>
        </row>
        <row r="2428">
          <cell r="A2428">
            <v>271327</v>
          </cell>
          <cell r="B2428" t="str">
            <v>テレビアンテナ</v>
          </cell>
          <cell r="C2428" t="str">
            <v>VHF･UHF併設･屋根上設置･H8m以下</v>
          </cell>
          <cell r="D2428" t="str">
            <v>基</v>
          </cell>
          <cell r="E2428">
            <v>138300</v>
          </cell>
          <cell r="F2428" t="str">
            <v>P-112</v>
          </cell>
          <cell r="G2428">
            <v>271327</v>
          </cell>
        </row>
        <row r="2429">
          <cell r="A2429">
            <v>271331</v>
          </cell>
          <cell r="B2429" t="str">
            <v>テレビアンテナ</v>
          </cell>
          <cell r="C2429" t="str">
            <v>VHF用･VW-12･軒先他設置･端末整合器2</v>
          </cell>
          <cell r="D2429" t="str">
            <v>基</v>
          </cell>
          <cell r="E2429">
            <v>71400</v>
          </cell>
          <cell r="F2429" t="str">
            <v>P-112</v>
          </cell>
          <cell r="G2429">
            <v>271331</v>
          </cell>
        </row>
        <row r="2430">
          <cell r="A2430">
            <v>271335</v>
          </cell>
          <cell r="B2430" t="str">
            <v>テレビアンテナ</v>
          </cell>
          <cell r="C2430" t="str">
            <v>UHF用･UL-20･軒先他設置･端末整合器2</v>
          </cell>
          <cell r="D2430" t="str">
            <v>基</v>
          </cell>
          <cell r="E2430">
            <v>66800</v>
          </cell>
          <cell r="F2430" t="str">
            <v>P-112</v>
          </cell>
          <cell r="G2430">
            <v>271335</v>
          </cell>
        </row>
        <row r="2431">
          <cell r="A2431">
            <v>271337</v>
          </cell>
          <cell r="B2431" t="str">
            <v>テレビアンテナ</v>
          </cell>
          <cell r="C2431" t="str">
            <v>VHF･UHF併設･軒先他設置･端末整合器4</v>
          </cell>
          <cell r="D2431" t="str">
            <v>基</v>
          </cell>
          <cell r="E2431">
            <v>106500</v>
          </cell>
          <cell r="F2431" t="str">
            <v>P-112</v>
          </cell>
          <cell r="G2431">
            <v>271337</v>
          </cell>
        </row>
        <row r="2432">
          <cell r="A2432">
            <v>271341</v>
          </cell>
          <cell r="B2432" t="str">
            <v>テレビアンテナ</v>
          </cell>
          <cell r="C2432" t="str">
            <v>BS用･BSA-75･軒先他設置･端末整合器2</v>
          </cell>
          <cell r="D2432" t="str">
            <v>基</v>
          </cell>
          <cell r="E2432">
            <v>106200</v>
          </cell>
          <cell r="F2432" t="str">
            <v>P-112</v>
          </cell>
          <cell r="G2432">
            <v>271341</v>
          </cell>
        </row>
        <row r="2433">
          <cell r="A2433">
            <v>271351</v>
          </cell>
          <cell r="B2433" t="str">
            <v>電話用屋内配線管</v>
          </cell>
          <cell r="C2433" t="str">
            <v>配管･ボックス類･電話機1か所当たり・非木造用</v>
          </cell>
          <cell r="D2433" t="str">
            <v>ケ所</v>
          </cell>
          <cell r="E2433">
            <v>17300</v>
          </cell>
          <cell r="F2433" t="str">
            <v>P-112</v>
          </cell>
          <cell r="G2433">
            <v>271351</v>
          </cell>
        </row>
        <row r="2434">
          <cell r="A2434">
            <v>271355</v>
          </cell>
          <cell r="B2434" t="str">
            <v>電話用屋内配線管</v>
          </cell>
          <cell r="C2434" t="str">
            <v>配管･ボックス類･電話機1か所当たり・木造用</v>
          </cell>
          <cell r="D2434" t="str">
            <v>ケ所</v>
          </cell>
          <cell r="E2434">
            <v>4710</v>
          </cell>
          <cell r="F2434" t="str">
            <v>P-112</v>
          </cell>
          <cell r="G2434">
            <v>271355</v>
          </cell>
        </row>
        <row r="2435">
          <cell r="A2435">
            <v>271361</v>
          </cell>
          <cell r="B2435" t="str">
            <v>端子盤設置</v>
          </cell>
          <cell r="C2435" t="str">
            <v>端子盤・30P・端子盤1か所当たり</v>
          </cell>
          <cell r="D2435" t="str">
            <v>ケ所</v>
          </cell>
          <cell r="E2435">
            <v>19800</v>
          </cell>
          <cell r="F2435" t="str">
            <v>P-112</v>
          </cell>
          <cell r="G2435">
            <v>271361</v>
          </cell>
        </row>
        <row r="2436">
          <cell r="A2436">
            <v>271365</v>
          </cell>
          <cell r="B2436" t="str">
            <v>端子盤設置</v>
          </cell>
          <cell r="C2436" t="str">
            <v>端子盤・100P・端子盤1か所当たり</v>
          </cell>
          <cell r="D2436" t="str">
            <v>ケ所</v>
          </cell>
          <cell r="E2436">
            <v>43400</v>
          </cell>
          <cell r="F2436" t="str">
            <v>P-112</v>
          </cell>
          <cell r="G2436">
            <v>271365</v>
          </cell>
        </row>
        <row r="2437">
          <cell r="A2437">
            <v>271401</v>
          </cell>
          <cell r="B2437" t="str">
            <v>インターホン設備</v>
          </cell>
          <cell r="C2437" t="str">
            <v>玄関子機1･室内親機1･(住居用)</v>
          </cell>
          <cell r="D2437" t="str">
            <v>式</v>
          </cell>
          <cell r="E2437">
            <v>38200</v>
          </cell>
          <cell r="F2437" t="str">
            <v>P-112</v>
          </cell>
          <cell r="G2437">
            <v>271401</v>
          </cell>
        </row>
        <row r="2438">
          <cell r="A2438">
            <v>271405</v>
          </cell>
          <cell r="B2438" t="str">
            <v>インターホン設備</v>
          </cell>
          <cell r="C2438" t="str">
            <v>玄関子機1･室内親機2･(住居用)</v>
          </cell>
          <cell r="D2438" t="str">
            <v>式</v>
          </cell>
          <cell r="E2438">
            <v>62300</v>
          </cell>
          <cell r="F2438" t="str">
            <v>P-112</v>
          </cell>
          <cell r="G2438">
            <v>271405</v>
          </cell>
        </row>
        <row r="2439">
          <cell r="A2439">
            <v>271411</v>
          </cell>
          <cell r="B2439" t="str">
            <v>インターホン設備</v>
          </cell>
          <cell r="C2439" t="str">
            <v>玄関子機1･室内親機3･(住居用)</v>
          </cell>
          <cell r="D2439" t="str">
            <v>式</v>
          </cell>
          <cell r="E2439">
            <v>81200</v>
          </cell>
          <cell r="F2439" t="str">
            <v>P-112</v>
          </cell>
          <cell r="G2439">
            <v>271411</v>
          </cell>
        </row>
        <row r="2440">
          <cell r="A2440">
            <v>271415</v>
          </cell>
          <cell r="B2440" t="str">
            <v>インターホン設備</v>
          </cell>
          <cell r="C2440" t="str">
            <v>玄関子機2･室内親機2･(住居用)</v>
          </cell>
          <cell r="D2440" t="str">
            <v>式</v>
          </cell>
          <cell r="E2440">
            <v>78100</v>
          </cell>
          <cell r="F2440" t="str">
            <v>P-112</v>
          </cell>
          <cell r="G2440">
            <v>271415</v>
          </cell>
        </row>
        <row r="2441">
          <cell r="A2441">
            <v>271421</v>
          </cell>
          <cell r="B2441" t="str">
            <v>インターホン設備</v>
          </cell>
          <cell r="C2441" t="str">
            <v>玄関子機2･室内親機3･(住居用)</v>
          </cell>
          <cell r="D2441" t="str">
            <v>式</v>
          </cell>
          <cell r="E2441">
            <v>96100</v>
          </cell>
          <cell r="F2441" t="str">
            <v>P-112</v>
          </cell>
          <cell r="G2441">
            <v>271421</v>
          </cell>
        </row>
        <row r="2442">
          <cell r="A2442">
            <v>271431</v>
          </cell>
          <cell r="B2442" t="str">
            <v>インターホン設備</v>
          </cell>
          <cell r="C2442" t="str">
            <v>設置2･相互通話型･(業務用)</v>
          </cell>
          <cell r="D2442" t="str">
            <v>式</v>
          </cell>
          <cell r="E2442">
            <v>51000</v>
          </cell>
          <cell r="F2442" t="str">
            <v>P-112</v>
          </cell>
          <cell r="G2442">
            <v>271431</v>
          </cell>
        </row>
        <row r="2443">
          <cell r="A2443">
            <v>271435</v>
          </cell>
          <cell r="B2443" t="str">
            <v>インターホン設備</v>
          </cell>
          <cell r="C2443" t="str">
            <v>設置3･相互通話型･(業務用)</v>
          </cell>
          <cell r="D2443" t="str">
            <v>式</v>
          </cell>
          <cell r="E2443">
            <v>85400</v>
          </cell>
          <cell r="F2443" t="str">
            <v>P-112</v>
          </cell>
          <cell r="G2443">
            <v>271435</v>
          </cell>
        </row>
        <row r="2444">
          <cell r="A2444">
            <v>271441</v>
          </cell>
          <cell r="B2444" t="str">
            <v>インターホン設備</v>
          </cell>
          <cell r="C2444" t="str">
            <v>設置4･相互通話型･(業務用)</v>
          </cell>
          <cell r="D2444" t="str">
            <v>式</v>
          </cell>
          <cell r="E2444">
            <v>124000</v>
          </cell>
          <cell r="F2444" t="str">
            <v>P-112</v>
          </cell>
          <cell r="G2444">
            <v>271441</v>
          </cell>
        </row>
        <row r="2445">
          <cell r="A2445">
            <v>271445</v>
          </cell>
          <cell r="B2445" t="str">
            <v>インターホン設備</v>
          </cell>
          <cell r="C2445" t="str">
            <v>設置5･相互通話型･(業務用)</v>
          </cell>
          <cell r="D2445" t="str">
            <v>式</v>
          </cell>
          <cell r="E2445">
            <v>159500</v>
          </cell>
          <cell r="F2445" t="str">
            <v>P-112</v>
          </cell>
          <cell r="G2445">
            <v>271445</v>
          </cell>
        </row>
        <row r="2446">
          <cell r="A2446">
            <v>271451</v>
          </cell>
          <cell r="B2446" t="str">
            <v>チャイム設備</v>
          </cell>
          <cell r="C2446" t="str">
            <v>式</v>
          </cell>
          <cell r="D2446" t="str">
            <v>式</v>
          </cell>
          <cell r="E2446">
            <v>11200</v>
          </cell>
          <cell r="F2446" t="str">
            <v>P-113</v>
          </cell>
          <cell r="G2446">
            <v>271451</v>
          </cell>
        </row>
        <row r="2447">
          <cell r="A2447">
            <v>271501</v>
          </cell>
          <cell r="B2447" t="str">
            <v>避雷設備</v>
          </cell>
          <cell r="C2447" t="str">
            <v>配管線･突針･接地･避雷針1か所当たり</v>
          </cell>
          <cell r="D2447" t="str">
            <v>ケ所</v>
          </cell>
          <cell r="E2447">
            <v>329800</v>
          </cell>
          <cell r="F2447" t="str">
            <v>P-113</v>
          </cell>
          <cell r="G2447">
            <v>271501</v>
          </cell>
        </row>
        <row r="2448">
          <cell r="A2448">
            <v>271511</v>
          </cell>
          <cell r="B2448" t="str">
            <v>火災報知設備</v>
          </cell>
          <cell r="C2448" t="str">
            <v>配管線・ボックス・感知器・感知器の1か所当たり</v>
          </cell>
          <cell r="D2448" t="str">
            <v>ケ所</v>
          </cell>
          <cell r="E2448">
            <v>35400</v>
          </cell>
          <cell r="F2448" t="str">
            <v>P-113</v>
          </cell>
          <cell r="G2448">
            <v>271511</v>
          </cell>
        </row>
        <row r="2449">
          <cell r="A2449">
            <v>271521</v>
          </cell>
          <cell r="B2449" t="str">
            <v>火災報知設備</v>
          </cell>
          <cell r="C2449" t="str">
            <v>受信機P型1級20窓程度・1か所当たり</v>
          </cell>
          <cell r="D2449" t="str">
            <v>ケ所</v>
          </cell>
          <cell r="E2449">
            <v>596100</v>
          </cell>
          <cell r="F2449" t="str">
            <v>P-113</v>
          </cell>
          <cell r="G2449">
            <v>271521</v>
          </cell>
        </row>
        <row r="2450">
          <cell r="A2450">
            <v>271531</v>
          </cell>
          <cell r="B2450" t="str">
            <v>警報ベル設備</v>
          </cell>
          <cell r="C2450" t="str">
            <v>配管線・警報装置・警報装置1台1か所当たり</v>
          </cell>
          <cell r="D2450" t="str">
            <v>ケ所</v>
          </cell>
          <cell r="E2450">
            <v>46200</v>
          </cell>
          <cell r="F2450" t="str">
            <v>P-113</v>
          </cell>
          <cell r="G2450">
            <v>271531</v>
          </cell>
        </row>
        <row r="2451">
          <cell r="A2451">
            <v>271551</v>
          </cell>
          <cell r="B2451" t="str">
            <v>電気時計設備[親時計]</v>
          </cell>
          <cell r="C2451" t="str">
            <v>壁掛型・3回線以下・(設置費のみ)</v>
          </cell>
          <cell r="D2451" t="str">
            <v>台</v>
          </cell>
          <cell r="E2451">
            <v>25500</v>
          </cell>
          <cell r="F2451" t="str">
            <v>P-113</v>
          </cell>
          <cell r="G2451">
            <v>271551</v>
          </cell>
        </row>
        <row r="2452">
          <cell r="A2452">
            <v>271555</v>
          </cell>
          <cell r="B2452" t="str">
            <v>電気時計設備[親時計]</v>
          </cell>
          <cell r="C2452" t="str">
            <v>自立型・6回線以下・(設置費のみ)</v>
          </cell>
          <cell r="D2452" t="str">
            <v>台</v>
          </cell>
          <cell r="E2452">
            <v>50700</v>
          </cell>
          <cell r="F2452" t="str">
            <v>P-113</v>
          </cell>
          <cell r="G2452">
            <v>271555</v>
          </cell>
        </row>
        <row r="2453">
          <cell r="A2453">
            <v>271561</v>
          </cell>
          <cell r="B2453" t="str">
            <v>電気時計設備[子時計]</v>
          </cell>
          <cell r="C2453" t="str">
            <v>壁掛型・(設置費のみ)</v>
          </cell>
          <cell r="D2453" t="str">
            <v>個</v>
          </cell>
          <cell r="E2453">
            <v>1660</v>
          </cell>
          <cell r="F2453" t="str">
            <v>P-113</v>
          </cell>
          <cell r="G2453">
            <v>271561</v>
          </cell>
        </row>
        <row r="2454">
          <cell r="A2454">
            <v>271565</v>
          </cell>
          <cell r="B2454" t="str">
            <v>電気時計設備[子時計]</v>
          </cell>
          <cell r="C2454" t="str">
            <v>半埋込・(設置費のみ)</v>
          </cell>
          <cell r="D2454" t="str">
            <v>個</v>
          </cell>
          <cell r="E2454">
            <v>4370</v>
          </cell>
          <cell r="F2454" t="str">
            <v>P-113</v>
          </cell>
          <cell r="G2454">
            <v>271565</v>
          </cell>
        </row>
        <row r="2455">
          <cell r="A2455">
            <v>271601</v>
          </cell>
          <cell r="B2455" t="str">
            <v>制御監視盤</v>
          </cell>
          <cell r="C2455" t="str">
            <v>(設置費のみ)</v>
          </cell>
          <cell r="D2455" t="str">
            <v>面</v>
          </cell>
          <cell r="E2455">
            <v>41500</v>
          </cell>
          <cell r="F2455" t="str">
            <v>P-113</v>
          </cell>
          <cell r="G2455">
            <v>271601</v>
          </cell>
        </row>
        <row r="2456">
          <cell r="A2456">
            <v>271611</v>
          </cell>
          <cell r="B2456" t="str">
            <v>拡声装置</v>
          </cell>
          <cell r="C2456" t="str">
            <v>30W以下・卓上型・(設置費のみ)</v>
          </cell>
          <cell r="D2456" t="str">
            <v>台</v>
          </cell>
          <cell r="E2456">
            <v>16700</v>
          </cell>
          <cell r="F2456" t="str">
            <v>P-113</v>
          </cell>
          <cell r="G2456">
            <v>271611</v>
          </cell>
        </row>
        <row r="2457">
          <cell r="A2457">
            <v>271621</v>
          </cell>
          <cell r="B2457" t="str">
            <v>拡声装置</v>
          </cell>
          <cell r="C2457" t="str">
            <v>60W以下・設置型・(設置費のみ)</v>
          </cell>
          <cell r="D2457" t="str">
            <v>台</v>
          </cell>
          <cell r="E2457">
            <v>26200</v>
          </cell>
          <cell r="F2457" t="str">
            <v>P-113</v>
          </cell>
          <cell r="G2457">
            <v>271621</v>
          </cell>
        </row>
        <row r="2458">
          <cell r="A2458">
            <v>271631</v>
          </cell>
          <cell r="B2458" t="str">
            <v>拡声装置</v>
          </cell>
          <cell r="C2458" t="str">
            <v>120W以下・設置型・(設置費のみ)</v>
          </cell>
          <cell r="D2458" t="str">
            <v>台</v>
          </cell>
          <cell r="E2458">
            <v>49800</v>
          </cell>
          <cell r="F2458" t="str">
            <v>P-113</v>
          </cell>
          <cell r="G2458">
            <v>271631</v>
          </cell>
        </row>
        <row r="2459">
          <cell r="A2459">
            <v>271641</v>
          </cell>
          <cell r="B2459" t="str">
            <v>スピーカー</v>
          </cell>
          <cell r="C2459" t="str">
            <v>壁掛型・(設置費のみ)</v>
          </cell>
          <cell r="D2459" t="str">
            <v>個</v>
          </cell>
          <cell r="E2459">
            <v>1660</v>
          </cell>
          <cell r="F2459" t="str">
            <v>P-113</v>
          </cell>
          <cell r="G2459">
            <v>271641</v>
          </cell>
        </row>
        <row r="2460">
          <cell r="A2460">
            <v>271651</v>
          </cell>
          <cell r="B2460" t="str">
            <v>スピーカー</v>
          </cell>
          <cell r="C2460" t="str">
            <v>天井埋込型・(設置費のみ)</v>
          </cell>
          <cell r="D2460" t="str">
            <v>個</v>
          </cell>
          <cell r="E2460">
            <v>3320</v>
          </cell>
          <cell r="F2460" t="str">
            <v>P-113</v>
          </cell>
          <cell r="G2460">
            <v>271651</v>
          </cell>
        </row>
        <row r="2461">
          <cell r="A2461">
            <v>271661</v>
          </cell>
          <cell r="B2461" t="str">
            <v>音量調整期</v>
          </cell>
          <cell r="C2461" t="str">
            <v>天井埋込型・(設置費のみ)</v>
          </cell>
          <cell r="D2461" t="str">
            <v>個</v>
          </cell>
          <cell r="E2461">
            <v>900</v>
          </cell>
          <cell r="F2461" t="str">
            <v>P-113</v>
          </cell>
          <cell r="G2461">
            <v>271661</v>
          </cell>
        </row>
        <row r="2462">
          <cell r="A2462">
            <v>271721</v>
          </cell>
          <cell r="B2462" t="str">
            <v>変圧器</v>
          </cell>
          <cell r="C2462" t="str">
            <v>単相・6KV/10KVA・(設置費のみ)</v>
          </cell>
          <cell r="D2462" t="str">
            <v>台</v>
          </cell>
          <cell r="E2462">
            <v>15600</v>
          </cell>
          <cell r="F2462" t="str">
            <v>P-113</v>
          </cell>
          <cell r="G2462">
            <v>271721</v>
          </cell>
        </row>
        <row r="2463">
          <cell r="A2463">
            <v>271723</v>
          </cell>
          <cell r="B2463" t="str">
            <v>変圧器</v>
          </cell>
          <cell r="C2463" t="str">
            <v>単相・6KV/20KVA・(設置費のみ)</v>
          </cell>
          <cell r="D2463" t="str">
            <v>台</v>
          </cell>
          <cell r="E2463">
            <v>26600</v>
          </cell>
          <cell r="F2463" t="str">
            <v>P-113</v>
          </cell>
          <cell r="G2463">
            <v>271723</v>
          </cell>
        </row>
        <row r="2464">
          <cell r="A2464">
            <v>271725</v>
          </cell>
          <cell r="B2464" t="str">
            <v>変圧器</v>
          </cell>
          <cell r="C2464" t="str">
            <v>単相・6KV/75KVA・(設置費のみ)</v>
          </cell>
          <cell r="D2464" t="str">
            <v>台</v>
          </cell>
          <cell r="E2464">
            <v>54700</v>
          </cell>
          <cell r="F2464" t="str">
            <v>P-113</v>
          </cell>
          <cell r="G2464">
            <v>271725</v>
          </cell>
        </row>
        <row r="2465">
          <cell r="A2465">
            <v>271727</v>
          </cell>
          <cell r="B2465" t="str">
            <v>変圧器</v>
          </cell>
          <cell r="C2465" t="str">
            <v>単相・6KV/100KVA・(設置費のみ)</v>
          </cell>
          <cell r="D2465" t="str">
            <v>台</v>
          </cell>
          <cell r="E2465">
            <v>58600</v>
          </cell>
          <cell r="F2465" t="str">
            <v>P-113</v>
          </cell>
          <cell r="G2465">
            <v>271727</v>
          </cell>
        </row>
        <row r="2466">
          <cell r="A2466">
            <v>271731</v>
          </cell>
          <cell r="B2466" t="str">
            <v>変圧器</v>
          </cell>
          <cell r="C2466" t="str">
            <v>三相・6KV/20KVA・(設置費のみ)</v>
          </cell>
          <cell r="D2466" t="str">
            <v>台</v>
          </cell>
          <cell r="E2466">
            <v>32500</v>
          </cell>
          <cell r="F2466" t="str">
            <v>P-113</v>
          </cell>
          <cell r="G2466">
            <v>271731</v>
          </cell>
        </row>
        <row r="2467">
          <cell r="A2467">
            <v>271735</v>
          </cell>
          <cell r="B2467" t="str">
            <v>変圧器</v>
          </cell>
          <cell r="C2467" t="str">
            <v>三相・6KV/75KVA・(設置費のみ)</v>
          </cell>
          <cell r="D2467" t="str">
            <v>台</v>
          </cell>
          <cell r="E2467">
            <v>62100</v>
          </cell>
          <cell r="F2467" t="str">
            <v>P-113</v>
          </cell>
          <cell r="G2467">
            <v>271735</v>
          </cell>
        </row>
        <row r="2468">
          <cell r="A2468">
            <v>271741</v>
          </cell>
          <cell r="B2468" t="str">
            <v>変圧器</v>
          </cell>
          <cell r="C2468" t="str">
            <v>三相・6KV/100KVA・(設置費のみ)</v>
          </cell>
          <cell r="D2468" t="str">
            <v>台</v>
          </cell>
          <cell r="E2468">
            <v>68900</v>
          </cell>
          <cell r="F2468" t="str">
            <v>P-113</v>
          </cell>
          <cell r="G2468">
            <v>271741</v>
          </cell>
        </row>
        <row r="2469">
          <cell r="A2469">
            <v>271745</v>
          </cell>
          <cell r="B2469" t="str">
            <v>変圧器</v>
          </cell>
          <cell r="C2469" t="str">
            <v>三相・6KV/150KVA・(設置費のみ)</v>
          </cell>
          <cell r="D2469" t="str">
            <v>台</v>
          </cell>
          <cell r="E2469">
            <v>90800</v>
          </cell>
          <cell r="F2469" t="str">
            <v>P-113</v>
          </cell>
          <cell r="G2469">
            <v>271745</v>
          </cell>
        </row>
        <row r="2470">
          <cell r="A2470">
            <v>271751</v>
          </cell>
          <cell r="B2470" t="str">
            <v>変圧器</v>
          </cell>
          <cell r="C2470" t="str">
            <v>三相・6KV/200KVA・(設置費のみ)</v>
          </cell>
          <cell r="D2470" t="str">
            <v>台</v>
          </cell>
          <cell r="E2470">
            <v>100900</v>
          </cell>
          <cell r="F2470" t="str">
            <v>P-113</v>
          </cell>
          <cell r="G2470">
            <v>271751</v>
          </cell>
        </row>
        <row r="2471">
          <cell r="A2471">
            <v>271755</v>
          </cell>
          <cell r="B2471" t="str">
            <v>変圧器</v>
          </cell>
          <cell r="C2471" t="str">
            <v>三相・6KV/300KVA・(設置費のみ)</v>
          </cell>
          <cell r="D2471" t="str">
            <v>台</v>
          </cell>
          <cell r="E2471">
            <v>128600</v>
          </cell>
          <cell r="F2471" t="str">
            <v>P-113</v>
          </cell>
          <cell r="G2471">
            <v>271755</v>
          </cell>
        </row>
        <row r="2472">
          <cell r="A2472">
            <v>271801</v>
          </cell>
          <cell r="B2472" t="str">
            <v>高圧コンデンサ</v>
          </cell>
          <cell r="C2472" t="str">
            <v>三相・15KVA以下・(設置費のみ)</v>
          </cell>
          <cell r="D2472" t="str">
            <v>台</v>
          </cell>
          <cell r="E2472">
            <v>10300</v>
          </cell>
          <cell r="F2472" t="str">
            <v>P-113</v>
          </cell>
          <cell r="G2472">
            <v>271801</v>
          </cell>
        </row>
        <row r="2473">
          <cell r="A2473">
            <v>271805</v>
          </cell>
          <cell r="B2473" t="str">
            <v>高圧コンデンサ</v>
          </cell>
          <cell r="C2473" t="str">
            <v>三相・20KVA以下・(設置費のみ)</v>
          </cell>
          <cell r="D2473" t="str">
            <v>台</v>
          </cell>
          <cell r="E2473">
            <v>15000</v>
          </cell>
          <cell r="F2473" t="str">
            <v>P-113</v>
          </cell>
          <cell r="G2473">
            <v>271805</v>
          </cell>
        </row>
        <row r="2474">
          <cell r="A2474">
            <v>271811</v>
          </cell>
          <cell r="B2474" t="str">
            <v>高圧コンデンサ</v>
          </cell>
          <cell r="C2474" t="str">
            <v>三相・25KVA以下・(設置費のみ)</v>
          </cell>
          <cell r="D2474" t="str">
            <v>台</v>
          </cell>
          <cell r="E2474">
            <v>19200</v>
          </cell>
          <cell r="F2474" t="str">
            <v>P-113</v>
          </cell>
          <cell r="G2474">
            <v>271811</v>
          </cell>
        </row>
        <row r="2475">
          <cell r="A2475">
            <v>271815</v>
          </cell>
          <cell r="B2475" t="str">
            <v>高圧コンデンサ</v>
          </cell>
          <cell r="C2475" t="str">
            <v>三相・30KVA以下・(設置費のみ)</v>
          </cell>
          <cell r="D2475" t="str">
            <v>台</v>
          </cell>
          <cell r="E2475">
            <v>19800</v>
          </cell>
          <cell r="F2475" t="str">
            <v>P-113</v>
          </cell>
          <cell r="G2475">
            <v>271815</v>
          </cell>
        </row>
        <row r="2476">
          <cell r="A2476">
            <v>271821</v>
          </cell>
          <cell r="B2476" t="str">
            <v>高圧コンデンサ</v>
          </cell>
          <cell r="C2476" t="str">
            <v>三相・50KVA以下・(設置費のみ)</v>
          </cell>
          <cell r="D2476" t="str">
            <v>台</v>
          </cell>
          <cell r="E2476">
            <v>22400</v>
          </cell>
          <cell r="F2476" t="str">
            <v>P-113</v>
          </cell>
          <cell r="G2476">
            <v>271821</v>
          </cell>
        </row>
        <row r="2477">
          <cell r="A2477">
            <v>271825</v>
          </cell>
          <cell r="B2477" t="str">
            <v>高圧コンデンサ</v>
          </cell>
          <cell r="C2477" t="str">
            <v>三相・75KVA以下・(設置費のみ)</v>
          </cell>
          <cell r="D2477" t="str">
            <v>台</v>
          </cell>
          <cell r="E2477">
            <v>38700</v>
          </cell>
          <cell r="F2477" t="str">
            <v>P-113</v>
          </cell>
          <cell r="G2477">
            <v>271825</v>
          </cell>
        </row>
        <row r="2478">
          <cell r="A2478">
            <v>272001</v>
          </cell>
          <cell r="B2478" t="str">
            <v>電灯設備・（住居系）</v>
          </cell>
          <cell r="C2478" t="str">
            <v>電灯・ｺﾝｾﾝﾄ・ｽｲｯﾁ・分電盤・照明器具除く</v>
          </cell>
          <cell r="D2478" t="str">
            <v>ケ所</v>
          </cell>
          <cell r="E2478">
            <v>4730</v>
          </cell>
          <cell r="F2478" t="str">
            <v>P-114</v>
          </cell>
          <cell r="G2478">
            <v>272001</v>
          </cell>
        </row>
        <row r="2479">
          <cell r="A2479">
            <v>272005</v>
          </cell>
          <cell r="B2479" t="str">
            <v>電灯設備・（工場系）</v>
          </cell>
          <cell r="C2479" t="str">
            <v>電灯・ｺﾝｾﾝﾄ・ｽｲｯﾁ・分電盤・照明器具除く</v>
          </cell>
          <cell r="D2479" t="str">
            <v>ケ所</v>
          </cell>
          <cell r="E2479">
            <v>18600</v>
          </cell>
          <cell r="F2479" t="str">
            <v>P-114</v>
          </cell>
          <cell r="G2479">
            <v>272005</v>
          </cell>
        </row>
        <row r="2480">
          <cell r="A2480">
            <v>272101</v>
          </cell>
          <cell r="B2480" t="str">
            <v>電灯設備・（住居系）</v>
          </cell>
          <cell r="C2480" t="str">
            <v>電灯・ｺﾝｾﾝﾄ・ｽｲｯﾁ・分電盤・照明器具・上</v>
          </cell>
          <cell r="D2480" t="str">
            <v>ケ所</v>
          </cell>
          <cell r="E2480">
            <v>19200</v>
          </cell>
          <cell r="F2480" t="str">
            <v>P-114</v>
          </cell>
          <cell r="G2480">
            <v>272101</v>
          </cell>
        </row>
        <row r="2481">
          <cell r="A2481">
            <v>272111</v>
          </cell>
          <cell r="B2481" t="str">
            <v>電灯設備・（住居系）</v>
          </cell>
          <cell r="C2481" t="str">
            <v>電灯・ｺﾝｾﾝﾄ・ｽｲｯﾁ・分電盤・照明器具・中</v>
          </cell>
          <cell r="D2481" t="str">
            <v>ケ所</v>
          </cell>
          <cell r="E2481">
            <v>16900</v>
          </cell>
          <cell r="F2481" t="str">
            <v>P-114</v>
          </cell>
          <cell r="G2481">
            <v>272111</v>
          </cell>
        </row>
        <row r="2482">
          <cell r="A2482">
            <v>272121</v>
          </cell>
          <cell r="B2482" t="str">
            <v>電灯設備・（住居系）</v>
          </cell>
          <cell r="C2482" t="str">
            <v>電灯・ｺﾝｾﾝﾄ・ｽｲｯﾁ・分電盤・照明器具・並</v>
          </cell>
          <cell r="D2482" t="str">
            <v>ケ所</v>
          </cell>
          <cell r="E2482">
            <v>14000</v>
          </cell>
          <cell r="F2482" t="str">
            <v>P-114</v>
          </cell>
          <cell r="G2482">
            <v>272121</v>
          </cell>
        </row>
        <row r="2483">
          <cell r="A2483">
            <v>272201</v>
          </cell>
          <cell r="B2483" t="str">
            <v>電灯設備・（事務所系）</v>
          </cell>
          <cell r="C2483" t="str">
            <v>電灯・ｺﾝｾﾝﾄ・ｽｲｯﾁ・分電盤・照明器具・上</v>
          </cell>
          <cell r="D2483" t="str">
            <v>ケ所</v>
          </cell>
          <cell r="E2483">
            <v>16300</v>
          </cell>
          <cell r="F2483" t="str">
            <v>P-114</v>
          </cell>
          <cell r="G2483">
            <v>272201</v>
          </cell>
        </row>
        <row r="2484">
          <cell r="A2484">
            <v>272211</v>
          </cell>
          <cell r="B2484" t="str">
            <v>電灯設備・（事務所系）</v>
          </cell>
          <cell r="C2484" t="str">
            <v>電灯・ｺﾝｾﾝﾄ・ｽｲｯﾁ・分電盤・照明器具・中</v>
          </cell>
          <cell r="D2484" t="str">
            <v>ケ所</v>
          </cell>
          <cell r="E2484">
            <v>11400</v>
          </cell>
          <cell r="F2484" t="str">
            <v>P-114</v>
          </cell>
          <cell r="G2484">
            <v>272211</v>
          </cell>
        </row>
        <row r="2485">
          <cell r="A2485">
            <v>272221</v>
          </cell>
          <cell r="B2485" t="str">
            <v>電灯設備・（事務所系）</v>
          </cell>
          <cell r="C2485" t="str">
            <v>電灯・ｺﾝｾﾝﾄ・ｽｲｯﾁ・分電盤・照明器具・並</v>
          </cell>
          <cell r="D2485" t="str">
            <v>ケ所</v>
          </cell>
          <cell r="E2485">
            <v>10000</v>
          </cell>
          <cell r="F2485" t="str">
            <v>P-114</v>
          </cell>
          <cell r="G2485">
            <v>272221</v>
          </cell>
        </row>
        <row r="2486">
          <cell r="A2486">
            <v>272301</v>
          </cell>
          <cell r="B2486" t="str">
            <v>電灯設備・（工場系）</v>
          </cell>
          <cell r="C2486" t="str">
            <v>電灯・ｺﾝｾﾝﾄ・ｽｲｯﾁ・分電盤・照明器具・上</v>
          </cell>
          <cell r="D2486" t="str">
            <v>ケ所</v>
          </cell>
          <cell r="E2486">
            <v>23700</v>
          </cell>
          <cell r="F2486" t="str">
            <v>P-114</v>
          </cell>
          <cell r="G2486">
            <v>272301</v>
          </cell>
        </row>
        <row r="2487">
          <cell r="A2487">
            <v>272311</v>
          </cell>
          <cell r="B2487" t="str">
            <v>電灯設備・（工場系）</v>
          </cell>
          <cell r="C2487" t="str">
            <v>電灯・ｺﾝｾﾝﾄ・ｽｲｯﾁ・分電盤・照明器具・中</v>
          </cell>
          <cell r="D2487" t="str">
            <v>ケ所</v>
          </cell>
          <cell r="E2487">
            <v>21900</v>
          </cell>
          <cell r="F2487" t="str">
            <v>P-114</v>
          </cell>
          <cell r="G2487">
            <v>272311</v>
          </cell>
        </row>
        <row r="2488">
          <cell r="A2488">
            <v>272321</v>
          </cell>
          <cell r="B2488" t="str">
            <v>電灯設備・（工場系）</v>
          </cell>
          <cell r="C2488" t="str">
            <v>電灯・ｺﾝｾﾝﾄ・ｽｲｯﾁ・分電盤・照明器具・並</v>
          </cell>
          <cell r="D2488" t="str">
            <v>ケ所</v>
          </cell>
          <cell r="E2488">
            <v>21700</v>
          </cell>
          <cell r="F2488" t="str">
            <v>P-114</v>
          </cell>
          <cell r="G2488">
            <v>272321</v>
          </cell>
        </row>
        <row r="2489">
          <cell r="A2489">
            <v>273001</v>
          </cell>
          <cell r="B2489" t="str">
            <v>ビニル電線</v>
          </cell>
          <cell r="C2489" t="str">
            <v>IV1.2mm・管路内引込</v>
          </cell>
          <cell r="D2489" t="str">
            <v>ｍ</v>
          </cell>
          <cell r="E2489">
            <v>170</v>
          </cell>
          <cell r="F2489" t="str">
            <v>P-115</v>
          </cell>
          <cell r="G2489">
            <v>273001</v>
          </cell>
        </row>
        <row r="2490">
          <cell r="A2490">
            <v>273002</v>
          </cell>
          <cell r="B2490" t="str">
            <v>ビニル電線</v>
          </cell>
          <cell r="C2490" t="str">
            <v>IV1.6mm・管路内引込</v>
          </cell>
          <cell r="D2490" t="str">
            <v>ｍ</v>
          </cell>
          <cell r="E2490">
            <v>190</v>
          </cell>
          <cell r="F2490" t="str">
            <v>P-115</v>
          </cell>
          <cell r="G2490">
            <v>273002</v>
          </cell>
        </row>
        <row r="2491">
          <cell r="A2491">
            <v>273003</v>
          </cell>
          <cell r="B2491" t="str">
            <v>ビニル電線</v>
          </cell>
          <cell r="C2491" t="str">
            <v>IV2.0mm・管路内引込</v>
          </cell>
          <cell r="D2491" t="str">
            <v>ｍ</v>
          </cell>
          <cell r="E2491">
            <v>210</v>
          </cell>
          <cell r="F2491" t="str">
            <v>P-115</v>
          </cell>
          <cell r="G2491">
            <v>273003</v>
          </cell>
        </row>
        <row r="2492">
          <cell r="A2492">
            <v>273004</v>
          </cell>
          <cell r="B2492" t="str">
            <v>ビニル電線</v>
          </cell>
          <cell r="C2492" t="str">
            <v>IV5.5m㎡・管路内引込</v>
          </cell>
          <cell r="D2492" t="str">
            <v>ｍ</v>
          </cell>
          <cell r="E2492">
            <v>270</v>
          </cell>
          <cell r="F2492" t="str">
            <v>P-115</v>
          </cell>
          <cell r="G2492">
            <v>273004</v>
          </cell>
        </row>
        <row r="2493">
          <cell r="A2493">
            <v>273005</v>
          </cell>
          <cell r="B2493" t="str">
            <v>ビニル電線</v>
          </cell>
          <cell r="C2493" t="str">
            <v>IV8.0m㎡・管路内引込</v>
          </cell>
          <cell r="D2493" t="str">
            <v>ｍ</v>
          </cell>
          <cell r="E2493">
            <v>330</v>
          </cell>
          <cell r="F2493" t="str">
            <v>P-115</v>
          </cell>
          <cell r="G2493">
            <v>273005</v>
          </cell>
        </row>
        <row r="2494">
          <cell r="A2494">
            <v>273006</v>
          </cell>
          <cell r="B2494" t="str">
            <v>ビニル電線</v>
          </cell>
          <cell r="C2494" t="str">
            <v>IV14m㎡・管路内引込</v>
          </cell>
          <cell r="D2494" t="str">
            <v>ｍ</v>
          </cell>
          <cell r="E2494">
            <v>420</v>
          </cell>
          <cell r="F2494" t="str">
            <v>P-115</v>
          </cell>
          <cell r="G2494">
            <v>273006</v>
          </cell>
        </row>
        <row r="2495">
          <cell r="A2495">
            <v>273007</v>
          </cell>
          <cell r="B2495" t="str">
            <v>ビニル電線</v>
          </cell>
          <cell r="C2495" t="str">
            <v>IV22m㎡・管路内引込</v>
          </cell>
          <cell r="D2495" t="str">
            <v>ｍ</v>
          </cell>
          <cell r="E2495">
            <v>530</v>
          </cell>
          <cell r="F2495" t="str">
            <v>P-115</v>
          </cell>
          <cell r="G2495">
            <v>273007</v>
          </cell>
        </row>
        <row r="2496">
          <cell r="A2496">
            <v>273008</v>
          </cell>
          <cell r="B2496" t="str">
            <v>ビニル電線</v>
          </cell>
          <cell r="C2496" t="str">
            <v>IV38m㎡・管路内引込</v>
          </cell>
          <cell r="D2496" t="str">
            <v>ｍ</v>
          </cell>
          <cell r="E2496">
            <v>750</v>
          </cell>
          <cell r="F2496" t="str">
            <v>P-115</v>
          </cell>
          <cell r="G2496">
            <v>273008</v>
          </cell>
        </row>
        <row r="2497">
          <cell r="A2497">
            <v>273009</v>
          </cell>
          <cell r="B2497" t="str">
            <v>ビニル電線</v>
          </cell>
          <cell r="C2497" t="str">
            <v>IV60m㎡・管路内引込</v>
          </cell>
          <cell r="D2497" t="str">
            <v>ｍ</v>
          </cell>
          <cell r="E2497">
            <v>1020</v>
          </cell>
          <cell r="F2497" t="str">
            <v>P-115</v>
          </cell>
          <cell r="G2497">
            <v>273009</v>
          </cell>
        </row>
        <row r="2498">
          <cell r="A2498">
            <v>273021</v>
          </cell>
          <cell r="B2498" t="str">
            <v>ビニル電線</v>
          </cell>
          <cell r="C2498" t="str">
            <v>HIV1.2mm×1C･管路内引込</v>
          </cell>
          <cell r="D2498" t="str">
            <v>ｍ</v>
          </cell>
          <cell r="E2498">
            <v>170</v>
          </cell>
          <cell r="F2498" t="str">
            <v>P-115</v>
          </cell>
          <cell r="G2498">
            <v>273021</v>
          </cell>
        </row>
        <row r="2499">
          <cell r="A2499">
            <v>273022</v>
          </cell>
          <cell r="B2499" t="str">
            <v>ビニル電線</v>
          </cell>
          <cell r="C2499" t="str">
            <v>HIV1.6mm×1C･管路内引込</v>
          </cell>
          <cell r="D2499" t="str">
            <v>ｍ</v>
          </cell>
          <cell r="E2499">
            <v>200</v>
          </cell>
          <cell r="F2499" t="str">
            <v>P-115</v>
          </cell>
          <cell r="G2499">
            <v>273022</v>
          </cell>
        </row>
        <row r="2500">
          <cell r="A2500">
            <v>273023</v>
          </cell>
          <cell r="B2500" t="str">
            <v>ビニル電線</v>
          </cell>
          <cell r="C2500" t="str">
            <v>HIV2.0mm×1C･管路内引込</v>
          </cell>
          <cell r="D2500" t="str">
            <v>ｍ</v>
          </cell>
          <cell r="E2500">
            <v>220</v>
          </cell>
          <cell r="F2500" t="str">
            <v>P-115</v>
          </cell>
          <cell r="G2500">
            <v>273023</v>
          </cell>
        </row>
        <row r="2501">
          <cell r="A2501">
            <v>273024</v>
          </cell>
          <cell r="B2501" t="str">
            <v>ビニル電線</v>
          </cell>
          <cell r="C2501" t="str">
            <v>HIV2.6mm×1C･管路内引込</v>
          </cell>
          <cell r="D2501" t="str">
            <v>ｍ</v>
          </cell>
          <cell r="E2501">
            <v>230</v>
          </cell>
          <cell r="F2501" t="str">
            <v>P-115</v>
          </cell>
          <cell r="G2501">
            <v>273024</v>
          </cell>
        </row>
        <row r="2502">
          <cell r="A2502">
            <v>273025</v>
          </cell>
          <cell r="B2502" t="str">
            <v>ビニル電線</v>
          </cell>
          <cell r="C2502" t="str">
            <v>HIV5.5m㎡×1C･管路内引込</v>
          </cell>
          <cell r="D2502" t="str">
            <v>ｍ</v>
          </cell>
          <cell r="E2502">
            <v>280</v>
          </cell>
          <cell r="F2502" t="str">
            <v>P-115</v>
          </cell>
          <cell r="G2502">
            <v>273025</v>
          </cell>
        </row>
        <row r="2503">
          <cell r="A2503">
            <v>273026</v>
          </cell>
          <cell r="B2503" t="str">
            <v>ビニル電線</v>
          </cell>
          <cell r="C2503" t="str">
            <v>HIV8.0m㎡×1C･管路内引込</v>
          </cell>
          <cell r="D2503" t="str">
            <v>ｍ</v>
          </cell>
          <cell r="E2503">
            <v>340</v>
          </cell>
          <cell r="F2503" t="str">
            <v>P-115</v>
          </cell>
          <cell r="G2503">
            <v>273026</v>
          </cell>
        </row>
        <row r="2504">
          <cell r="A2504">
            <v>273027</v>
          </cell>
          <cell r="B2504" t="str">
            <v>ビニル電線</v>
          </cell>
          <cell r="C2504" t="str">
            <v>HIV14.0m㎡×1C･管路内引込</v>
          </cell>
          <cell r="D2504" t="str">
            <v>ｍ</v>
          </cell>
          <cell r="E2504">
            <v>440</v>
          </cell>
          <cell r="F2504" t="str">
            <v>P-115</v>
          </cell>
          <cell r="G2504">
            <v>273027</v>
          </cell>
        </row>
        <row r="2505">
          <cell r="A2505">
            <v>273041</v>
          </cell>
          <cell r="B2505" t="str">
            <v>Fケーブル</v>
          </cell>
          <cell r="C2505" t="str">
            <v>VVF1.6mm×2C･木造サドル又はステーブル止</v>
          </cell>
          <cell r="D2505" t="str">
            <v>ｍ</v>
          </cell>
          <cell r="E2505">
            <v>370</v>
          </cell>
          <cell r="F2505" t="str">
            <v>P-115</v>
          </cell>
          <cell r="G2505">
            <v>273041</v>
          </cell>
        </row>
        <row r="2506">
          <cell r="A2506">
            <v>273042</v>
          </cell>
          <cell r="B2506" t="str">
            <v>Fケーブル</v>
          </cell>
          <cell r="C2506" t="str">
            <v>VVF2.0mm×2C･木造サドル又はステーブル止</v>
          </cell>
          <cell r="D2506" t="str">
            <v>ｍ</v>
          </cell>
          <cell r="E2506">
            <v>470</v>
          </cell>
          <cell r="F2506" t="str">
            <v>P-115</v>
          </cell>
          <cell r="G2506">
            <v>273042</v>
          </cell>
        </row>
        <row r="2507">
          <cell r="A2507">
            <v>273043</v>
          </cell>
          <cell r="B2507" t="str">
            <v>Fケーブル</v>
          </cell>
          <cell r="C2507" t="str">
            <v>VVF2.6mm×2C･木造サドル又はステーブル止</v>
          </cell>
          <cell r="D2507" t="str">
            <v>ｍ</v>
          </cell>
          <cell r="E2507">
            <v>610</v>
          </cell>
          <cell r="F2507" t="str">
            <v>P-115</v>
          </cell>
          <cell r="G2507">
            <v>273043</v>
          </cell>
        </row>
        <row r="2508">
          <cell r="A2508">
            <v>273045</v>
          </cell>
          <cell r="B2508" t="str">
            <v>Fケーブル</v>
          </cell>
          <cell r="C2508" t="str">
            <v>VVF1.6mm×3C･木造サドル又はステーブル止</v>
          </cell>
          <cell r="D2508" t="str">
            <v>ｍ</v>
          </cell>
          <cell r="E2508">
            <v>480</v>
          </cell>
          <cell r="F2508" t="str">
            <v>P-115</v>
          </cell>
          <cell r="G2508">
            <v>273045</v>
          </cell>
        </row>
        <row r="2509">
          <cell r="A2509">
            <v>273046</v>
          </cell>
          <cell r="B2509" t="str">
            <v>Fケーブル</v>
          </cell>
          <cell r="C2509" t="str">
            <v>VVF2.0mm×3C･木造サドル又はステーブル止</v>
          </cell>
          <cell r="D2509" t="str">
            <v>ｍ</v>
          </cell>
          <cell r="E2509">
            <v>590</v>
          </cell>
          <cell r="F2509" t="str">
            <v>P-115</v>
          </cell>
          <cell r="G2509">
            <v>273046</v>
          </cell>
        </row>
        <row r="2510">
          <cell r="A2510">
            <v>273047</v>
          </cell>
          <cell r="B2510" t="str">
            <v>Fケーブル</v>
          </cell>
          <cell r="C2510" t="str">
            <v>VVF2.6mm×3C･木造サドル又はステーブル止</v>
          </cell>
          <cell r="D2510" t="str">
            <v>ｍ</v>
          </cell>
          <cell r="E2510">
            <v>790</v>
          </cell>
          <cell r="F2510" t="str">
            <v>P-115</v>
          </cell>
          <cell r="G2510">
            <v>273047</v>
          </cell>
        </row>
        <row r="2511">
          <cell r="A2511">
            <v>273051</v>
          </cell>
          <cell r="B2511" t="str">
            <v>Fケーブル</v>
          </cell>
          <cell r="C2511" t="str">
            <v>VVF1.6mm×2C･RCサドル止</v>
          </cell>
          <cell r="D2511" t="str">
            <v>ｍ</v>
          </cell>
          <cell r="E2511">
            <v>470</v>
          </cell>
          <cell r="F2511" t="str">
            <v>P-115</v>
          </cell>
          <cell r="G2511">
            <v>273051</v>
          </cell>
        </row>
        <row r="2512">
          <cell r="A2512">
            <v>273052</v>
          </cell>
          <cell r="B2512" t="str">
            <v>Fケーブル</v>
          </cell>
          <cell r="C2512" t="str">
            <v>VVF2.0mm×2C･RCサドル止</v>
          </cell>
          <cell r="D2512" t="str">
            <v>ｍ</v>
          </cell>
          <cell r="E2512">
            <v>640</v>
          </cell>
          <cell r="F2512" t="str">
            <v>P-115</v>
          </cell>
          <cell r="G2512">
            <v>273052</v>
          </cell>
        </row>
        <row r="2513">
          <cell r="A2513">
            <v>273053</v>
          </cell>
          <cell r="B2513" t="str">
            <v>Fケーブル</v>
          </cell>
          <cell r="C2513" t="str">
            <v>VVF2.6mm×2C･RCサドル止</v>
          </cell>
          <cell r="D2513" t="str">
            <v>ｍ</v>
          </cell>
          <cell r="E2513">
            <v>810</v>
          </cell>
          <cell r="F2513" t="str">
            <v>P-115</v>
          </cell>
          <cell r="G2513">
            <v>273053</v>
          </cell>
        </row>
        <row r="2514">
          <cell r="A2514">
            <v>273055</v>
          </cell>
          <cell r="B2514" t="str">
            <v>Fケーブル</v>
          </cell>
          <cell r="C2514" t="str">
            <v>VVF1.6mm×3C･RCサドル止</v>
          </cell>
          <cell r="D2514" t="str">
            <v>ｍ</v>
          </cell>
          <cell r="E2514">
            <v>640</v>
          </cell>
          <cell r="F2514" t="str">
            <v>P-115</v>
          </cell>
          <cell r="G2514">
            <v>273055</v>
          </cell>
        </row>
        <row r="2515">
          <cell r="A2515">
            <v>273056</v>
          </cell>
          <cell r="B2515" t="str">
            <v>Fケーブル</v>
          </cell>
          <cell r="C2515" t="str">
            <v>VVF2.0mm×3C･RCサドル止</v>
          </cell>
          <cell r="D2515" t="str">
            <v>ｍ</v>
          </cell>
          <cell r="E2515">
            <v>800</v>
          </cell>
          <cell r="F2515" t="str">
            <v>P-115</v>
          </cell>
          <cell r="G2515">
            <v>273056</v>
          </cell>
        </row>
        <row r="2516">
          <cell r="A2516">
            <v>273057</v>
          </cell>
          <cell r="B2516" t="str">
            <v>Fケーブル</v>
          </cell>
          <cell r="C2516" t="str">
            <v>VVF2.6mm×3C･RCサドル止</v>
          </cell>
          <cell r="D2516" t="str">
            <v>ｍ</v>
          </cell>
          <cell r="E2516">
            <v>1030</v>
          </cell>
          <cell r="F2516" t="str">
            <v>P-115</v>
          </cell>
          <cell r="G2516">
            <v>273057</v>
          </cell>
        </row>
        <row r="2517">
          <cell r="A2517">
            <v>273061</v>
          </cell>
          <cell r="B2517" t="str">
            <v>Fケーブル</v>
          </cell>
          <cell r="C2517" t="str">
            <v>VVF1.6mm×2C･ころがし配線</v>
          </cell>
          <cell r="D2517" t="str">
            <v>ｍ</v>
          </cell>
          <cell r="E2517">
            <v>200</v>
          </cell>
          <cell r="F2517" t="str">
            <v>P-115</v>
          </cell>
          <cell r="G2517">
            <v>273061</v>
          </cell>
        </row>
        <row r="2518">
          <cell r="A2518">
            <v>273062</v>
          </cell>
          <cell r="B2518" t="str">
            <v>Fケーブル</v>
          </cell>
          <cell r="C2518" t="str">
            <v>VVF2.0mm×2C･ころがし配線</v>
          </cell>
          <cell r="D2518" t="str">
            <v>ｍ</v>
          </cell>
          <cell r="E2518">
            <v>280</v>
          </cell>
          <cell r="F2518" t="str">
            <v>P-115</v>
          </cell>
          <cell r="G2518">
            <v>273062</v>
          </cell>
        </row>
        <row r="2519">
          <cell r="A2519">
            <v>273063</v>
          </cell>
          <cell r="B2519" t="str">
            <v>Fケーブル</v>
          </cell>
          <cell r="C2519" t="str">
            <v>VVF2.6mm×2C･ころがし配線</v>
          </cell>
          <cell r="D2519" t="str">
            <v>ｍ</v>
          </cell>
          <cell r="E2519">
            <v>370</v>
          </cell>
          <cell r="F2519" t="str">
            <v>P-115</v>
          </cell>
          <cell r="G2519">
            <v>273063</v>
          </cell>
        </row>
        <row r="2520">
          <cell r="A2520">
            <v>273065</v>
          </cell>
          <cell r="B2520" t="str">
            <v>Fケーブル</v>
          </cell>
          <cell r="C2520" t="str">
            <v>VVF1.6mm×3C･ころがし配線</v>
          </cell>
          <cell r="D2520" t="str">
            <v>ｍ</v>
          </cell>
          <cell r="E2520">
            <v>280</v>
          </cell>
          <cell r="F2520" t="str">
            <v>P-115</v>
          </cell>
          <cell r="G2520">
            <v>273065</v>
          </cell>
        </row>
        <row r="2521">
          <cell r="A2521">
            <v>273066</v>
          </cell>
          <cell r="B2521" t="str">
            <v>Fケーブル</v>
          </cell>
          <cell r="C2521" t="str">
            <v>VVF2.0mm×3C･ころがし配線</v>
          </cell>
          <cell r="D2521" t="str">
            <v>ｍ</v>
          </cell>
          <cell r="E2521">
            <v>370</v>
          </cell>
          <cell r="F2521" t="str">
            <v>P-115</v>
          </cell>
          <cell r="G2521">
            <v>273066</v>
          </cell>
        </row>
        <row r="2522">
          <cell r="A2522">
            <v>273067</v>
          </cell>
          <cell r="B2522" t="str">
            <v>Fケーブル</v>
          </cell>
          <cell r="C2522" t="str">
            <v>VVF2.6mm×3C･ころがし配線</v>
          </cell>
          <cell r="D2522" t="str">
            <v>ｍ</v>
          </cell>
          <cell r="E2522">
            <v>470</v>
          </cell>
          <cell r="F2522" t="str">
            <v>P-115</v>
          </cell>
          <cell r="G2522">
            <v>273067</v>
          </cell>
        </row>
        <row r="2523">
          <cell r="A2523">
            <v>273101</v>
          </cell>
          <cell r="B2523" t="str">
            <v>CVケーブル</v>
          </cell>
          <cell r="C2523" t="str">
            <v>CV2.0m㎡-2C･管路内引込</v>
          </cell>
          <cell r="D2523" t="str">
            <v>ｍ</v>
          </cell>
          <cell r="E2523">
            <v>300</v>
          </cell>
          <cell r="F2523" t="str">
            <v>P-115</v>
          </cell>
          <cell r="G2523">
            <v>273101</v>
          </cell>
        </row>
        <row r="2524">
          <cell r="A2524">
            <v>273102</v>
          </cell>
          <cell r="B2524" t="str">
            <v>CVケーブル</v>
          </cell>
          <cell r="C2524" t="str">
            <v>CV3.5m㎡-2C･管路内引込</v>
          </cell>
          <cell r="D2524" t="str">
            <v>ｍ</v>
          </cell>
          <cell r="E2524">
            <v>400</v>
          </cell>
          <cell r="F2524" t="str">
            <v>P-115</v>
          </cell>
          <cell r="G2524">
            <v>273102</v>
          </cell>
        </row>
        <row r="2525">
          <cell r="A2525">
            <v>273103</v>
          </cell>
          <cell r="B2525" t="str">
            <v>CVケーブル</v>
          </cell>
          <cell r="C2525" t="str">
            <v>CV5.5m㎡-2C･管路内引込</v>
          </cell>
          <cell r="D2525" t="str">
            <v>ｍ</v>
          </cell>
          <cell r="E2525">
            <v>500</v>
          </cell>
          <cell r="F2525" t="str">
            <v>P-115</v>
          </cell>
          <cell r="G2525">
            <v>273103</v>
          </cell>
        </row>
        <row r="2526">
          <cell r="A2526">
            <v>273104</v>
          </cell>
          <cell r="B2526" t="str">
            <v>CVケーブル</v>
          </cell>
          <cell r="C2526" t="str">
            <v>CV8m㎡-2C･管路内引込</v>
          </cell>
          <cell r="D2526" t="str">
            <v>ｍ</v>
          </cell>
          <cell r="E2526">
            <v>550</v>
          </cell>
          <cell r="F2526" t="str">
            <v>P-115</v>
          </cell>
          <cell r="G2526">
            <v>273104</v>
          </cell>
        </row>
        <row r="2527">
          <cell r="A2527">
            <v>273105</v>
          </cell>
          <cell r="B2527" t="str">
            <v>CVケーブル</v>
          </cell>
          <cell r="C2527" t="str">
            <v>CV14m㎡-2C･管路内引込</v>
          </cell>
          <cell r="D2527" t="str">
            <v>ｍ</v>
          </cell>
          <cell r="E2527">
            <v>740</v>
          </cell>
          <cell r="F2527" t="str">
            <v>P-115</v>
          </cell>
          <cell r="G2527">
            <v>273105</v>
          </cell>
        </row>
        <row r="2528">
          <cell r="A2528">
            <v>273106</v>
          </cell>
          <cell r="B2528" t="str">
            <v>CVケーブル</v>
          </cell>
          <cell r="C2528" t="str">
            <v>CV22m㎡-2C･管路内引込</v>
          </cell>
          <cell r="D2528" t="str">
            <v>ｍ</v>
          </cell>
          <cell r="E2528">
            <v>950</v>
          </cell>
          <cell r="F2528" t="str">
            <v>P-115</v>
          </cell>
          <cell r="G2528">
            <v>273106</v>
          </cell>
        </row>
        <row r="2529">
          <cell r="A2529">
            <v>273107</v>
          </cell>
          <cell r="B2529" t="str">
            <v>CVケーブル</v>
          </cell>
          <cell r="C2529" t="str">
            <v>CV38m㎡-2C･管路内引込</v>
          </cell>
          <cell r="D2529" t="str">
            <v>ｍ</v>
          </cell>
          <cell r="E2529">
            <v>1370</v>
          </cell>
          <cell r="F2529" t="str">
            <v>P-115</v>
          </cell>
          <cell r="G2529">
            <v>273107</v>
          </cell>
        </row>
        <row r="2530">
          <cell r="A2530">
            <v>273108</v>
          </cell>
          <cell r="B2530" t="str">
            <v>CVケーブル</v>
          </cell>
          <cell r="C2530" t="str">
            <v>CV60m㎡-1C･管路内引込</v>
          </cell>
          <cell r="D2530" t="str">
            <v>ｍ</v>
          </cell>
          <cell r="E2530">
            <v>1940</v>
          </cell>
          <cell r="F2530" t="str">
            <v>P-115</v>
          </cell>
          <cell r="G2530">
            <v>273108</v>
          </cell>
        </row>
        <row r="2531">
          <cell r="A2531">
            <v>273109</v>
          </cell>
          <cell r="B2531" t="str">
            <v>CVケーブル</v>
          </cell>
          <cell r="C2531" t="str">
            <v>CV100m㎡-1C･管路内引込</v>
          </cell>
          <cell r="D2531" t="str">
            <v>ｍ</v>
          </cell>
          <cell r="E2531">
            <v>2810</v>
          </cell>
          <cell r="F2531" t="str">
            <v>P-115</v>
          </cell>
          <cell r="G2531">
            <v>273109</v>
          </cell>
        </row>
        <row r="2532">
          <cell r="A2532">
            <v>273121</v>
          </cell>
          <cell r="B2532" t="str">
            <v>CVケーブル</v>
          </cell>
          <cell r="C2532" t="str">
            <v>CV5.5m㎡-3C･管路内引込</v>
          </cell>
          <cell r="D2532" t="str">
            <v>ｍ</v>
          </cell>
          <cell r="E2532">
            <v>610</v>
          </cell>
          <cell r="F2532" t="str">
            <v>P-115</v>
          </cell>
          <cell r="G2532">
            <v>273121</v>
          </cell>
        </row>
        <row r="2533">
          <cell r="A2533">
            <v>273122</v>
          </cell>
          <cell r="B2533" t="str">
            <v>CVケーブル</v>
          </cell>
          <cell r="C2533" t="str">
            <v>CV8m㎡-3C･管路内引込</v>
          </cell>
          <cell r="D2533" t="str">
            <v>ｍ</v>
          </cell>
          <cell r="E2533">
            <v>720</v>
          </cell>
          <cell r="F2533" t="str">
            <v>P-115</v>
          </cell>
          <cell r="G2533">
            <v>273122</v>
          </cell>
        </row>
        <row r="2534">
          <cell r="A2534">
            <v>273123</v>
          </cell>
          <cell r="B2534" t="str">
            <v>CVケーブル</v>
          </cell>
          <cell r="C2534" t="str">
            <v>CV14m㎡-3C･管路内引込</v>
          </cell>
          <cell r="D2534" t="str">
            <v>ｍ</v>
          </cell>
          <cell r="E2534">
            <v>960</v>
          </cell>
          <cell r="F2534" t="str">
            <v>P-115</v>
          </cell>
          <cell r="G2534">
            <v>273123</v>
          </cell>
        </row>
        <row r="2535">
          <cell r="A2535">
            <v>273124</v>
          </cell>
          <cell r="B2535" t="str">
            <v>CVケーブル</v>
          </cell>
          <cell r="C2535" t="str">
            <v>CV22m㎡-3C･管路内引込</v>
          </cell>
          <cell r="D2535" t="str">
            <v>ｍ</v>
          </cell>
          <cell r="E2535">
            <v>1280</v>
          </cell>
          <cell r="F2535" t="str">
            <v>P-115</v>
          </cell>
          <cell r="G2535">
            <v>273124</v>
          </cell>
        </row>
        <row r="2536">
          <cell r="A2536">
            <v>273125</v>
          </cell>
          <cell r="B2536" t="str">
            <v>CVケーブル</v>
          </cell>
          <cell r="C2536" t="str">
            <v>CV38m㎡-3C･管路内引込</v>
          </cell>
          <cell r="D2536" t="str">
            <v>ｍ</v>
          </cell>
          <cell r="E2536">
            <v>1790</v>
          </cell>
          <cell r="F2536" t="str">
            <v>P-115</v>
          </cell>
          <cell r="G2536">
            <v>273125</v>
          </cell>
        </row>
        <row r="2537">
          <cell r="A2537">
            <v>273126</v>
          </cell>
          <cell r="B2537" t="str">
            <v>CVケーブル</v>
          </cell>
          <cell r="C2537" t="str">
            <v>CV60m㎡-3C･管路内引込</v>
          </cell>
          <cell r="D2537" t="str">
            <v>ｍ</v>
          </cell>
          <cell r="E2537">
            <v>2510</v>
          </cell>
          <cell r="F2537" t="str">
            <v>P-116</v>
          </cell>
          <cell r="G2537">
            <v>273126</v>
          </cell>
        </row>
        <row r="2538">
          <cell r="A2538">
            <v>273127</v>
          </cell>
          <cell r="B2538" t="str">
            <v>CVケーブル</v>
          </cell>
          <cell r="C2538" t="str">
            <v>CV100m㎡-3C･管路内引込</v>
          </cell>
          <cell r="D2538" t="str">
            <v>ｍ</v>
          </cell>
          <cell r="E2538">
            <v>3700</v>
          </cell>
          <cell r="F2538" t="str">
            <v>P-116</v>
          </cell>
          <cell r="G2538">
            <v>273127</v>
          </cell>
        </row>
        <row r="2539">
          <cell r="A2539">
            <v>273128</v>
          </cell>
          <cell r="B2539" t="str">
            <v>CVケーブル</v>
          </cell>
          <cell r="C2539" t="str">
            <v>CV150m㎡-3C･管路内引込</v>
          </cell>
          <cell r="D2539" t="str">
            <v>ｍ</v>
          </cell>
          <cell r="E2539">
            <v>4940</v>
          </cell>
          <cell r="F2539" t="str">
            <v>P-116</v>
          </cell>
          <cell r="G2539">
            <v>273128</v>
          </cell>
        </row>
        <row r="2540">
          <cell r="A2540">
            <v>273129</v>
          </cell>
          <cell r="B2540" t="str">
            <v>CVケーブル</v>
          </cell>
          <cell r="C2540" t="str">
            <v>CV200m㎡-3C･管路内引込</v>
          </cell>
          <cell r="D2540" t="str">
            <v>ｍ</v>
          </cell>
          <cell r="E2540">
            <v>6220</v>
          </cell>
          <cell r="F2540" t="str">
            <v>P-116</v>
          </cell>
          <cell r="G2540">
            <v>273129</v>
          </cell>
        </row>
        <row r="2541">
          <cell r="A2541">
            <v>273141</v>
          </cell>
          <cell r="B2541" t="str">
            <v>CVケーブル</v>
          </cell>
          <cell r="C2541" t="str">
            <v>CV8m㎡-4C･管路内引込</v>
          </cell>
          <cell r="D2541" t="str">
            <v>ｍ</v>
          </cell>
          <cell r="E2541">
            <v>790</v>
          </cell>
          <cell r="F2541" t="str">
            <v>P-116</v>
          </cell>
          <cell r="G2541">
            <v>273141</v>
          </cell>
        </row>
        <row r="2542">
          <cell r="A2542">
            <v>273142</v>
          </cell>
          <cell r="B2542" t="str">
            <v>CVケーブル</v>
          </cell>
          <cell r="C2542" t="str">
            <v>CV14m㎡-4C･管路内引込</v>
          </cell>
          <cell r="D2542" t="str">
            <v>ｍ</v>
          </cell>
          <cell r="E2542">
            <v>1060</v>
          </cell>
          <cell r="F2542" t="str">
            <v>P-116</v>
          </cell>
          <cell r="G2542">
            <v>273142</v>
          </cell>
        </row>
        <row r="2543">
          <cell r="A2543">
            <v>273143</v>
          </cell>
          <cell r="B2543" t="str">
            <v>CVケーブル</v>
          </cell>
          <cell r="C2543" t="str">
            <v>CV22m㎡-4C･管路内引込</v>
          </cell>
          <cell r="D2543" t="str">
            <v>ｍ</v>
          </cell>
          <cell r="E2543">
            <v>1440</v>
          </cell>
          <cell r="F2543" t="str">
            <v>P-116</v>
          </cell>
          <cell r="G2543">
            <v>273143</v>
          </cell>
        </row>
        <row r="2544">
          <cell r="A2544">
            <v>273144</v>
          </cell>
          <cell r="B2544" t="str">
            <v>CVケーブル</v>
          </cell>
          <cell r="C2544" t="str">
            <v>CV38m㎡-4C･管路内引込</v>
          </cell>
          <cell r="D2544" t="str">
            <v>ｍ</v>
          </cell>
          <cell r="E2544">
            <v>2080</v>
          </cell>
          <cell r="F2544" t="str">
            <v>P-116</v>
          </cell>
          <cell r="G2544">
            <v>273144</v>
          </cell>
        </row>
        <row r="2545">
          <cell r="A2545">
            <v>273151</v>
          </cell>
          <cell r="B2545" t="str">
            <v>CVVケーブル(制御用)</v>
          </cell>
          <cell r="C2545" t="str">
            <v>CVV1.25m㎡-2C･管路内引込</v>
          </cell>
          <cell r="D2545" t="str">
            <v>ｍ</v>
          </cell>
          <cell r="E2545">
            <v>320</v>
          </cell>
          <cell r="F2545" t="str">
            <v>P-116</v>
          </cell>
          <cell r="G2545">
            <v>273151</v>
          </cell>
        </row>
        <row r="2546">
          <cell r="A2546">
            <v>273152</v>
          </cell>
          <cell r="B2546" t="str">
            <v>CVVケーブル(制御用)</v>
          </cell>
          <cell r="C2546" t="str">
            <v>CVV2.0m㎡-2C･管路内引込</v>
          </cell>
          <cell r="D2546" t="str">
            <v>ｍ</v>
          </cell>
          <cell r="E2546">
            <v>360</v>
          </cell>
          <cell r="F2546" t="str">
            <v>P-116</v>
          </cell>
          <cell r="G2546">
            <v>273152</v>
          </cell>
        </row>
        <row r="2547">
          <cell r="A2547">
            <v>273155</v>
          </cell>
          <cell r="B2547" t="str">
            <v>CVVケーブル(制御用)</v>
          </cell>
          <cell r="C2547" t="str">
            <v>CVV2.0m㎡-3C･管路内引込</v>
          </cell>
          <cell r="D2547" t="str">
            <v>ｍ</v>
          </cell>
          <cell r="E2547">
            <v>410</v>
          </cell>
          <cell r="F2547" t="str">
            <v>P-116</v>
          </cell>
          <cell r="G2547">
            <v>273155</v>
          </cell>
        </row>
        <row r="2548">
          <cell r="A2548">
            <v>273156</v>
          </cell>
          <cell r="B2548" t="str">
            <v>CVVケーブル(制御用)</v>
          </cell>
          <cell r="C2548" t="str">
            <v>CVV3.5m㎡-3C･管路内引込</v>
          </cell>
          <cell r="D2548" t="str">
            <v>ｍ</v>
          </cell>
          <cell r="E2548">
            <v>480</v>
          </cell>
          <cell r="F2548" t="str">
            <v>P-116</v>
          </cell>
          <cell r="G2548">
            <v>273156</v>
          </cell>
        </row>
        <row r="2549">
          <cell r="A2549">
            <v>273161</v>
          </cell>
          <cell r="B2549" t="str">
            <v>CVVケーブル(制御用)</v>
          </cell>
          <cell r="C2549" t="str">
            <v>CVV3.5m㎡-4C･管路内引込</v>
          </cell>
          <cell r="D2549" t="str">
            <v>ｍ</v>
          </cell>
          <cell r="E2549">
            <v>540</v>
          </cell>
          <cell r="F2549" t="str">
            <v>P-116</v>
          </cell>
          <cell r="G2549">
            <v>273161</v>
          </cell>
        </row>
        <row r="2550">
          <cell r="A2550">
            <v>273162</v>
          </cell>
          <cell r="B2550" t="str">
            <v>CVVケーブル(制御用)</v>
          </cell>
          <cell r="C2550" t="str">
            <v>CVV5.5m㎡-4C･管路内引込</v>
          </cell>
          <cell r="D2550" t="str">
            <v>ｍ</v>
          </cell>
          <cell r="E2550">
            <v>680</v>
          </cell>
          <cell r="F2550" t="str">
            <v>P-116</v>
          </cell>
          <cell r="G2550">
            <v>273162</v>
          </cell>
        </row>
        <row r="2551">
          <cell r="A2551">
            <v>273165</v>
          </cell>
          <cell r="B2551" t="str">
            <v>CVVケーブル(制御用)</v>
          </cell>
          <cell r="C2551" t="str">
            <v>CVV5.5m㎡-5C･管路内引込</v>
          </cell>
          <cell r="D2551" t="str">
            <v>ｍ</v>
          </cell>
          <cell r="E2551">
            <v>860</v>
          </cell>
          <cell r="F2551" t="str">
            <v>P-116</v>
          </cell>
          <cell r="G2551">
            <v>273165</v>
          </cell>
        </row>
        <row r="2552">
          <cell r="A2552">
            <v>273166</v>
          </cell>
          <cell r="B2552" t="str">
            <v>CVVケーブル(制御用)</v>
          </cell>
          <cell r="C2552" t="str">
            <v>CVV8m㎡-5C･管路内引込</v>
          </cell>
          <cell r="D2552" t="str">
            <v>ｍ</v>
          </cell>
          <cell r="E2552">
            <v>1070</v>
          </cell>
          <cell r="F2552" t="str">
            <v>P-116</v>
          </cell>
          <cell r="G2552">
            <v>273166</v>
          </cell>
        </row>
        <row r="2553">
          <cell r="A2553">
            <v>273171</v>
          </cell>
          <cell r="B2553" t="str">
            <v>CVVケーブル(制御用)</v>
          </cell>
          <cell r="C2553" t="str">
            <v>CVV5.5m㎡-6C･管路内引込</v>
          </cell>
          <cell r="D2553" t="str">
            <v>ｍ</v>
          </cell>
          <cell r="E2553">
            <v>910</v>
          </cell>
          <cell r="F2553" t="str">
            <v>P-116</v>
          </cell>
          <cell r="G2553">
            <v>273171</v>
          </cell>
        </row>
        <row r="2554">
          <cell r="A2554">
            <v>273172</v>
          </cell>
          <cell r="B2554" t="str">
            <v>CVVケーブル(制御用)</v>
          </cell>
          <cell r="C2554" t="str">
            <v>CVV8m㎡-6C･管路内引込</v>
          </cell>
          <cell r="D2554" t="str">
            <v>ｍ</v>
          </cell>
          <cell r="E2554">
            <v>1130</v>
          </cell>
          <cell r="F2554" t="str">
            <v>P-116</v>
          </cell>
          <cell r="G2554">
            <v>273172</v>
          </cell>
        </row>
        <row r="2555">
          <cell r="A2555">
            <v>273175</v>
          </cell>
          <cell r="B2555" t="str">
            <v>CVVケーブル(制御用)</v>
          </cell>
          <cell r="C2555" t="str">
            <v>CVV8m㎡-7C･管路内引込</v>
          </cell>
          <cell r="D2555" t="str">
            <v>ｍ</v>
          </cell>
          <cell r="E2555">
            <v>1350</v>
          </cell>
          <cell r="F2555" t="str">
            <v>P-116</v>
          </cell>
          <cell r="G2555">
            <v>273175</v>
          </cell>
        </row>
        <row r="2556">
          <cell r="A2556">
            <v>273176</v>
          </cell>
          <cell r="B2556" t="str">
            <v>CVVケーブル(制御用)</v>
          </cell>
          <cell r="C2556" t="str">
            <v>CVV8m㎡-8C･管路内引込</v>
          </cell>
          <cell r="D2556" t="str">
            <v>ｍ</v>
          </cell>
          <cell r="E2556">
            <v>1430</v>
          </cell>
          <cell r="F2556" t="str">
            <v>P-116</v>
          </cell>
          <cell r="G2556">
            <v>273176</v>
          </cell>
        </row>
        <row r="2557">
          <cell r="A2557">
            <v>273301</v>
          </cell>
          <cell r="B2557" t="str">
            <v>硬質ビニル電線管</v>
          </cell>
          <cell r="C2557" t="str">
            <v>VE16mm・隠ぺい又はコンクリート打込</v>
          </cell>
          <cell r="D2557" t="str">
            <v>ｍ</v>
          </cell>
          <cell r="E2557">
            <v>860</v>
          </cell>
          <cell r="F2557" t="str">
            <v>P-116</v>
          </cell>
          <cell r="G2557">
            <v>273301</v>
          </cell>
        </row>
        <row r="2558">
          <cell r="A2558">
            <v>273302</v>
          </cell>
          <cell r="B2558" t="str">
            <v>硬質ビニル電線管</v>
          </cell>
          <cell r="C2558" t="str">
            <v>VE22mm・隠ぺい又はコンクリート打込</v>
          </cell>
          <cell r="D2558" t="str">
            <v>ｍ</v>
          </cell>
          <cell r="E2558">
            <v>1060</v>
          </cell>
          <cell r="F2558" t="str">
            <v>P-116</v>
          </cell>
          <cell r="G2558">
            <v>273302</v>
          </cell>
        </row>
        <row r="2559">
          <cell r="A2559">
            <v>273303</v>
          </cell>
          <cell r="B2559" t="str">
            <v>硬質ビニル電線管</v>
          </cell>
          <cell r="C2559" t="str">
            <v>VE28mm・隠ぺい又はコンクリート打込</v>
          </cell>
          <cell r="D2559" t="str">
            <v>ｍ</v>
          </cell>
          <cell r="E2559">
            <v>1320</v>
          </cell>
          <cell r="F2559" t="str">
            <v>P-116</v>
          </cell>
          <cell r="G2559">
            <v>273303</v>
          </cell>
        </row>
        <row r="2560">
          <cell r="A2560">
            <v>273304</v>
          </cell>
          <cell r="B2560" t="str">
            <v>硬質ビニル電線管</v>
          </cell>
          <cell r="C2560" t="str">
            <v>VE36mm・隠ぺい又はコンクリート打込</v>
          </cell>
          <cell r="D2560" t="str">
            <v>ｍ</v>
          </cell>
          <cell r="E2560">
            <v>1780</v>
          </cell>
          <cell r="F2560" t="str">
            <v>P-116</v>
          </cell>
          <cell r="G2560">
            <v>273304</v>
          </cell>
        </row>
        <row r="2561">
          <cell r="A2561">
            <v>273305</v>
          </cell>
          <cell r="B2561" t="str">
            <v>硬質ビニル電線管</v>
          </cell>
          <cell r="C2561" t="str">
            <v>VE42mm・隠ぺい又はコンクリート打込</v>
          </cell>
          <cell r="D2561" t="str">
            <v>ｍ</v>
          </cell>
          <cell r="E2561">
            <v>2260</v>
          </cell>
          <cell r="F2561" t="str">
            <v>P-116</v>
          </cell>
          <cell r="G2561">
            <v>273305</v>
          </cell>
        </row>
        <row r="2562">
          <cell r="A2562">
            <v>273306</v>
          </cell>
          <cell r="B2562" t="str">
            <v>硬質ビニル電線管</v>
          </cell>
          <cell r="C2562" t="str">
            <v>VE54mm・隠ぺい又はコンクリート打込</v>
          </cell>
          <cell r="D2562" t="str">
            <v>ｍ</v>
          </cell>
          <cell r="E2562">
            <v>2790</v>
          </cell>
          <cell r="F2562" t="str">
            <v>P-116</v>
          </cell>
          <cell r="G2562">
            <v>273306</v>
          </cell>
        </row>
        <row r="2563">
          <cell r="A2563">
            <v>273307</v>
          </cell>
          <cell r="B2563" t="str">
            <v>硬質ビニル電線管</v>
          </cell>
          <cell r="C2563" t="str">
            <v>VE70mm・隠ぺい又はコンクリート打込</v>
          </cell>
          <cell r="D2563" t="str">
            <v>ｍ</v>
          </cell>
          <cell r="E2563">
            <v>3510</v>
          </cell>
          <cell r="F2563" t="str">
            <v>P-116</v>
          </cell>
          <cell r="G2563">
            <v>273307</v>
          </cell>
        </row>
        <row r="2564">
          <cell r="A2564">
            <v>273308</v>
          </cell>
          <cell r="B2564" t="str">
            <v>硬質ビニル電線管</v>
          </cell>
          <cell r="C2564" t="str">
            <v>VE82mm・隠ぺい又はコンクリート打込</v>
          </cell>
          <cell r="D2564" t="str">
            <v>ｍ</v>
          </cell>
          <cell r="E2564">
            <v>4410</v>
          </cell>
          <cell r="F2564" t="str">
            <v>P-116</v>
          </cell>
          <cell r="G2564">
            <v>273308</v>
          </cell>
        </row>
        <row r="2565">
          <cell r="A2565">
            <v>273321</v>
          </cell>
          <cell r="B2565" t="str">
            <v>ねじなし電線管</v>
          </cell>
          <cell r="C2565" t="str">
            <v>E19mm・隠ぺい又はコンクリート打込</v>
          </cell>
          <cell r="D2565" t="str">
            <v>ｍ</v>
          </cell>
          <cell r="E2565">
            <v>880</v>
          </cell>
          <cell r="F2565" t="str">
            <v>P-116</v>
          </cell>
          <cell r="G2565">
            <v>273321</v>
          </cell>
        </row>
        <row r="2566">
          <cell r="A2566">
            <v>273322</v>
          </cell>
          <cell r="B2566" t="str">
            <v>ねじなし電線管</v>
          </cell>
          <cell r="C2566" t="str">
            <v>E25mm・隠ぺい又はコンクリート打込</v>
          </cell>
          <cell r="D2566" t="str">
            <v>ｍ</v>
          </cell>
          <cell r="E2566">
            <v>1190</v>
          </cell>
          <cell r="F2566" t="str">
            <v>P-116</v>
          </cell>
          <cell r="G2566">
            <v>273322</v>
          </cell>
        </row>
        <row r="2567">
          <cell r="A2567">
            <v>273323</v>
          </cell>
          <cell r="B2567" t="str">
            <v>ねじなし電線管</v>
          </cell>
          <cell r="C2567" t="str">
            <v>E31mm・隠ぺい又はコンクリート打込</v>
          </cell>
          <cell r="D2567" t="str">
            <v>ｍ</v>
          </cell>
          <cell r="E2567">
            <v>1550</v>
          </cell>
          <cell r="F2567" t="str">
            <v>P-116</v>
          </cell>
          <cell r="G2567">
            <v>273323</v>
          </cell>
        </row>
        <row r="2568">
          <cell r="A2568">
            <v>273324</v>
          </cell>
          <cell r="B2568" t="str">
            <v>ねじなし電線管</v>
          </cell>
          <cell r="C2568" t="str">
            <v>E39mm・隠ぺい又はコンクリート打込</v>
          </cell>
          <cell r="D2568" t="str">
            <v>ｍ</v>
          </cell>
          <cell r="E2568">
            <v>1860</v>
          </cell>
          <cell r="F2568" t="str">
            <v>P-116</v>
          </cell>
          <cell r="G2568">
            <v>273324</v>
          </cell>
        </row>
        <row r="2569">
          <cell r="A2569">
            <v>273325</v>
          </cell>
          <cell r="B2569" t="str">
            <v>ねじなし電線管</v>
          </cell>
          <cell r="C2569" t="str">
            <v>E51mm・隠ぺい又はコンクリート打込</v>
          </cell>
          <cell r="D2569" t="str">
            <v>ｍ</v>
          </cell>
          <cell r="E2569">
            <v>2560</v>
          </cell>
          <cell r="F2569" t="str">
            <v>P-116</v>
          </cell>
          <cell r="G2569">
            <v>273325</v>
          </cell>
        </row>
        <row r="2570">
          <cell r="A2570">
            <v>273326</v>
          </cell>
          <cell r="B2570" t="str">
            <v>ねじなし電線管</v>
          </cell>
          <cell r="C2570" t="str">
            <v>E63mm・隠ぺい又はコンクリート打込</v>
          </cell>
          <cell r="D2570" t="str">
            <v>ｍ</v>
          </cell>
          <cell r="E2570">
            <v>3520</v>
          </cell>
          <cell r="F2570" t="str">
            <v>P-116</v>
          </cell>
          <cell r="G2570">
            <v>273326</v>
          </cell>
        </row>
        <row r="2571">
          <cell r="A2571">
            <v>273327</v>
          </cell>
          <cell r="B2571" t="str">
            <v>ねじなし電線管</v>
          </cell>
          <cell r="C2571" t="str">
            <v>E75mm・隠ぺい又はコンクリート打込</v>
          </cell>
          <cell r="D2571" t="str">
            <v>ｍ</v>
          </cell>
          <cell r="E2571">
            <v>4190</v>
          </cell>
          <cell r="F2571" t="str">
            <v>P-116</v>
          </cell>
          <cell r="G2571">
            <v>273327</v>
          </cell>
        </row>
        <row r="2572">
          <cell r="A2572">
            <v>273341</v>
          </cell>
          <cell r="B2572" t="str">
            <v>薄鋼電線管</v>
          </cell>
          <cell r="C2572" t="str">
            <v>C19mm・隠ぺい又はコンクリート打込</v>
          </cell>
          <cell r="D2572" t="str">
            <v>ｍ</v>
          </cell>
          <cell r="E2572">
            <v>1060</v>
          </cell>
          <cell r="F2572" t="str">
            <v>P-116</v>
          </cell>
          <cell r="G2572">
            <v>273341</v>
          </cell>
        </row>
        <row r="2573">
          <cell r="A2573">
            <v>273342</v>
          </cell>
          <cell r="B2573" t="str">
            <v>薄鋼電線管</v>
          </cell>
          <cell r="C2573" t="str">
            <v>C25mm・隠ぺい又はコンクリート打込</v>
          </cell>
          <cell r="D2573" t="str">
            <v>ｍ</v>
          </cell>
          <cell r="E2573">
            <v>1430</v>
          </cell>
          <cell r="F2573" t="str">
            <v>P-116</v>
          </cell>
          <cell r="G2573">
            <v>273342</v>
          </cell>
        </row>
        <row r="2574">
          <cell r="A2574">
            <v>273343</v>
          </cell>
          <cell r="B2574" t="str">
            <v>薄鋼電線管</v>
          </cell>
          <cell r="C2574" t="str">
            <v>C31mm・隠ぺい又はコンクリート打込</v>
          </cell>
          <cell r="D2574" t="str">
            <v>ｍ</v>
          </cell>
          <cell r="E2574">
            <v>1840</v>
          </cell>
          <cell r="F2574" t="str">
            <v>P-116</v>
          </cell>
          <cell r="G2574">
            <v>273343</v>
          </cell>
        </row>
        <row r="2575">
          <cell r="A2575">
            <v>273344</v>
          </cell>
          <cell r="B2575" t="str">
            <v>薄鋼電線管</v>
          </cell>
          <cell r="C2575" t="str">
            <v>C39mm・隠ぺい又はコンクリート打込</v>
          </cell>
          <cell r="D2575" t="str">
            <v>ｍ</v>
          </cell>
          <cell r="E2575">
            <v>2230</v>
          </cell>
          <cell r="F2575" t="str">
            <v>P-116</v>
          </cell>
          <cell r="G2575">
            <v>273344</v>
          </cell>
        </row>
        <row r="2576">
          <cell r="A2576">
            <v>273345</v>
          </cell>
          <cell r="B2576" t="str">
            <v>薄鋼電線管</v>
          </cell>
          <cell r="C2576" t="str">
            <v>C51mm・隠ぺい又はコンクリート打込</v>
          </cell>
          <cell r="D2576" t="str">
            <v>ｍ</v>
          </cell>
          <cell r="E2576">
            <v>3050</v>
          </cell>
          <cell r="F2576" t="str">
            <v>P-116</v>
          </cell>
          <cell r="G2576">
            <v>273345</v>
          </cell>
        </row>
        <row r="2577">
          <cell r="A2577">
            <v>273346</v>
          </cell>
          <cell r="B2577" t="str">
            <v>薄鋼電線管</v>
          </cell>
          <cell r="C2577" t="str">
            <v>C63mm・隠ぺい又はコンクリート打込</v>
          </cell>
          <cell r="D2577" t="str">
            <v>ｍ</v>
          </cell>
          <cell r="E2577">
            <v>4220</v>
          </cell>
          <cell r="F2577" t="str">
            <v>P-116</v>
          </cell>
          <cell r="G2577">
            <v>273346</v>
          </cell>
        </row>
        <row r="2578">
          <cell r="A2578">
            <v>273347</v>
          </cell>
          <cell r="B2578" t="str">
            <v>薄鋼電線管</v>
          </cell>
          <cell r="C2578" t="str">
            <v>C75mm・隠ぺい又はコンクリート打込</v>
          </cell>
          <cell r="D2578" t="str">
            <v>ｍ</v>
          </cell>
          <cell r="E2578">
            <v>4970</v>
          </cell>
          <cell r="F2578" t="str">
            <v>P-116</v>
          </cell>
          <cell r="G2578">
            <v>273347</v>
          </cell>
        </row>
        <row r="2579">
          <cell r="A2579">
            <v>273361</v>
          </cell>
          <cell r="B2579" t="str">
            <v>厚鋼電線管</v>
          </cell>
          <cell r="C2579" t="str">
            <v>G16mm・隠ぺい又はコンクリート打込</v>
          </cell>
          <cell r="D2579" t="str">
            <v>ｍ</v>
          </cell>
          <cell r="E2579">
            <v>1280</v>
          </cell>
          <cell r="F2579" t="str">
            <v>P-116</v>
          </cell>
          <cell r="G2579">
            <v>273361</v>
          </cell>
        </row>
        <row r="2580">
          <cell r="A2580">
            <v>273362</v>
          </cell>
          <cell r="B2580" t="str">
            <v>厚鋼電線管</v>
          </cell>
          <cell r="C2580" t="str">
            <v>G22mm・隠ぺい又はコンクリート打込</v>
          </cell>
          <cell r="D2580" t="str">
            <v>ｍ</v>
          </cell>
          <cell r="E2580">
            <v>1680</v>
          </cell>
          <cell r="F2580" t="str">
            <v>P-116</v>
          </cell>
          <cell r="G2580">
            <v>273362</v>
          </cell>
        </row>
        <row r="2581">
          <cell r="A2581">
            <v>273363</v>
          </cell>
          <cell r="B2581" t="str">
            <v>厚鋼電線管</v>
          </cell>
          <cell r="C2581" t="str">
            <v>G28mm・隠ぺい又はコンクリート打込</v>
          </cell>
          <cell r="D2581" t="str">
            <v>ｍ</v>
          </cell>
          <cell r="E2581">
            <v>2200</v>
          </cell>
          <cell r="F2581" t="str">
            <v>P-116</v>
          </cell>
          <cell r="G2581">
            <v>273363</v>
          </cell>
        </row>
        <row r="2582">
          <cell r="A2582">
            <v>273364</v>
          </cell>
          <cell r="B2582" t="str">
            <v>厚鋼電線管</v>
          </cell>
          <cell r="C2582" t="str">
            <v>G36mm・隠ぺい又はコンクリート打込</v>
          </cell>
          <cell r="D2582" t="str">
            <v>ｍ</v>
          </cell>
          <cell r="E2582">
            <v>2660</v>
          </cell>
          <cell r="F2582" t="str">
            <v>P-116</v>
          </cell>
          <cell r="G2582">
            <v>273364</v>
          </cell>
        </row>
        <row r="2583">
          <cell r="A2583">
            <v>273365</v>
          </cell>
          <cell r="B2583" t="str">
            <v>厚鋼電線管</v>
          </cell>
          <cell r="C2583" t="str">
            <v>G42mm・隠ぺい又はコンクリート打込</v>
          </cell>
          <cell r="D2583" t="str">
            <v>ｍ</v>
          </cell>
          <cell r="E2583">
            <v>3550</v>
          </cell>
          <cell r="F2583" t="str">
            <v>P-116</v>
          </cell>
          <cell r="G2583">
            <v>273365</v>
          </cell>
        </row>
        <row r="2584">
          <cell r="A2584">
            <v>273366</v>
          </cell>
          <cell r="B2584" t="str">
            <v>厚鋼電線管</v>
          </cell>
          <cell r="C2584" t="str">
            <v>G54mm・隠ぺい又はコンクリート打込</v>
          </cell>
          <cell r="D2584" t="str">
            <v>ｍ</v>
          </cell>
          <cell r="E2584">
            <v>4850</v>
          </cell>
          <cell r="F2584" t="str">
            <v>P-116</v>
          </cell>
          <cell r="G2584">
            <v>273366</v>
          </cell>
        </row>
        <row r="2585">
          <cell r="A2585">
            <v>273367</v>
          </cell>
          <cell r="B2585" t="str">
            <v>厚鋼電線管</v>
          </cell>
          <cell r="C2585" t="str">
            <v>G70mm・隠ぺい又はコンクリート打込</v>
          </cell>
          <cell r="D2585" t="str">
            <v>ｍ</v>
          </cell>
          <cell r="E2585">
            <v>5850</v>
          </cell>
          <cell r="F2585" t="str">
            <v>P-117</v>
          </cell>
          <cell r="G2585">
            <v>273367</v>
          </cell>
        </row>
        <row r="2586">
          <cell r="A2586">
            <v>273368</v>
          </cell>
          <cell r="B2586" t="str">
            <v>厚鋼電線管</v>
          </cell>
          <cell r="C2586" t="str">
            <v>G82mm・隠ぺい又はコンクリート打込</v>
          </cell>
          <cell r="D2586" t="str">
            <v>ｍ</v>
          </cell>
          <cell r="E2586">
            <v>7100</v>
          </cell>
          <cell r="F2586" t="str">
            <v>P-117</v>
          </cell>
          <cell r="G2586">
            <v>273368</v>
          </cell>
        </row>
        <row r="2587">
          <cell r="A2587">
            <v>273369</v>
          </cell>
          <cell r="B2587" t="str">
            <v>厚鋼電線管</v>
          </cell>
          <cell r="C2587" t="str">
            <v>G92mm・隠ぺい又はコンクリート打込</v>
          </cell>
          <cell r="D2587" t="str">
            <v>ｍ</v>
          </cell>
          <cell r="E2587">
            <v>8970</v>
          </cell>
          <cell r="F2587" t="str">
            <v>P-117</v>
          </cell>
          <cell r="G2587">
            <v>273369</v>
          </cell>
        </row>
        <row r="2588">
          <cell r="A2588">
            <v>273370</v>
          </cell>
          <cell r="B2588" t="str">
            <v>厚鋼電線管</v>
          </cell>
          <cell r="C2588" t="str">
            <v>G104mm・隠ぺい又はコンクリート打込</v>
          </cell>
          <cell r="D2588" t="str">
            <v>ｍ</v>
          </cell>
          <cell r="E2588">
            <v>10000</v>
          </cell>
          <cell r="F2588" t="str">
            <v>P-117</v>
          </cell>
          <cell r="G2588">
            <v>273370</v>
          </cell>
        </row>
        <row r="2589">
          <cell r="A2589">
            <v>274001</v>
          </cell>
          <cell r="B2589" t="str">
            <v>立水栓</v>
          </cell>
          <cell r="C2589" t="str">
            <v>φ13・15mm用</v>
          </cell>
          <cell r="D2589" t="str">
            <v>栓</v>
          </cell>
          <cell r="E2589">
            <v>2450</v>
          </cell>
          <cell r="F2589" t="str">
            <v>P-118</v>
          </cell>
          <cell r="G2589">
            <v>274001</v>
          </cell>
        </row>
        <row r="2590">
          <cell r="A2590">
            <v>274011</v>
          </cell>
          <cell r="B2590" t="str">
            <v>横水栓</v>
          </cell>
          <cell r="C2590" t="str">
            <v>φ13・15mm用</v>
          </cell>
          <cell r="D2590" t="str">
            <v>栓</v>
          </cell>
          <cell r="E2590">
            <v>2080</v>
          </cell>
          <cell r="F2590" t="str">
            <v>P-118</v>
          </cell>
          <cell r="G2590">
            <v>274011</v>
          </cell>
        </row>
        <row r="2591">
          <cell r="A2591">
            <v>274012</v>
          </cell>
          <cell r="B2591" t="str">
            <v>横水栓</v>
          </cell>
          <cell r="C2591" t="str">
            <v>φ20mm用</v>
          </cell>
          <cell r="D2591" t="str">
            <v>栓</v>
          </cell>
          <cell r="E2591">
            <v>2760</v>
          </cell>
          <cell r="F2591" t="str">
            <v>P-118</v>
          </cell>
          <cell r="G2591">
            <v>274012</v>
          </cell>
        </row>
        <row r="2592">
          <cell r="A2592">
            <v>274021</v>
          </cell>
          <cell r="B2592" t="str">
            <v>ホーム水栓</v>
          </cell>
          <cell r="C2592" t="str">
            <v>φ13・15mm用</v>
          </cell>
          <cell r="D2592" t="str">
            <v>栓</v>
          </cell>
          <cell r="E2592">
            <v>2530</v>
          </cell>
          <cell r="F2592" t="str">
            <v>P-118</v>
          </cell>
          <cell r="G2592">
            <v>274021</v>
          </cell>
        </row>
        <row r="2593">
          <cell r="A2593">
            <v>274025</v>
          </cell>
          <cell r="B2593" t="str">
            <v>ホーム水栓</v>
          </cell>
          <cell r="C2593" t="str">
            <v>φ20mm用</v>
          </cell>
          <cell r="D2593" t="str">
            <v>栓</v>
          </cell>
          <cell r="E2593">
            <v>3450</v>
          </cell>
          <cell r="F2593" t="str">
            <v>P-118</v>
          </cell>
          <cell r="G2593">
            <v>274025</v>
          </cell>
        </row>
        <row r="2594">
          <cell r="A2594">
            <v>274031</v>
          </cell>
          <cell r="B2594" t="str">
            <v>自在水栓</v>
          </cell>
          <cell r="C2594" t="str">
            <v>φ13・15mm用</v>
          </cell>
          <cell r="D2594" t="str">
            <v>栓</v>
          </cell>
          <cell r="E2594">
            <v>2310</v>
          </cell>
          <cell r="F2594" t="str">
            <v>P-118</v>
          </cell>
          <cell r="G2594">
            <v>274031</v>
          </cell>
        </row>
        <row r="2595">
          <cell r="A2595">
            <v>274035</v>
          </cell>
          <cell r="B2595" t="str">
            <v>自在水栓</v>
          </cell>
          <cell r="C2595" t="str">
            <v>φ20mm用</v>
          </cell>
          <cell r="D2595" t="str">
            <v>栓</v>
          </cell>
          <cell r="E2595">
            <v>3590</v>
          </cell>
          <cell r="F2595" t="str">
            <v>P-118</v>
          </cell>
          <cell r="G2595">
            <v>274035</v>
          </cell>
        </row>
        <row r="2596">
          <cell r="A2596">
            <v>274041</v>
          </cell>
          <cell r="B2596" t="str">
            <v>散水栓・箱付</v>
          </cell>
          <cell r="C2596" t="str">
            <v>φ13・15mm用･鋳鉄製310×200</v>
          </cell>
          <cell r="D2596" t="str">
            <v>栓</v>
          </cell>
          <cell r="E2596">
            <v>15100</v>
          </cell>
          <cell r="F2596" t="str">
            <v>P-118</v>
          </cell>
          <cell r="G2596">
            <v>274041</v>
          </cell>
        </row>
        <row r="2597">
          <cell r="A2597">
            <v>274061</v>
          </cell>
          <cell r="B2597" t="str">
            <v>混合水栓</v>
          </cell>
          <cell r="C2597" t="str">
            <v>φ13・15mm用</v>
          </cell>
          <cell r="D2597" t="str">
            <v>栓</v>
          </cell>
          <cell r="E2597">
            <v>8600</v>
          </cell>
          <cell r="F2597" t="str">
            <v>P-118</v>
          </cell>
          <cell r="G2597">
            <v>274061</v>
          </cell>
        </row>
        <row r="2598">
          <cell r="A2598">
            <v>274065</v>
          </cell>
          <cell r="B2598" t="str">
            <v>シャワー付混合水栓</v>
          </cell>
          <cell r="C2598" t="str">
            <v>φ13・15mm用</v>
          </cell>
          <cell r="D2598" t="str">
            <v>栓</v>
          </cell>
          <cell r="E2598">
            <v>11200</v>
          </cell>
          <cell r="F2598" t="str">
            <v>P-118</v>
          </cell>
          <cell r="G2598">
            <v>274065</v>
          </cell>
        </row>
        <row r="2599">
          <cell r="A2599">
            <v>274071</v>
          </cell>
          <cell r="B2599" t="str">
            <v>シングルレバー混合水栓</v>
          </cell>
          <cell r="C2599" t="str">
            <v>φ13・15mm用</v>
          </cell>
          <cell r="D2599" t="str">
            <v>栓</v>
          </cell>
          <cell r="E2599">
            <v>12600</v>
          </cell>
          <cell r="F2599" t="str">
            <v>P-118</v>
          </cell>
          <cell r="G2599">
            <v>274071</v>
          </cell>
        </row>
        <row r="2600">
          <cell r="A2600">
            <v>274075</v>
          </cell>
          <cell r="B2600" t="str">
            <v>シャワーバス水栓</v>
          </cell>
          <cell r="C2600" t="str">
            <v>サーモ付･φ13mm用</v>
          </cell>
          <cell r="D2600" t="str">
            <v>栓</v>
          </cell>
          <cell r="E2600">
            <v>41800</v>
          </cell>
          <cell r="F2600" t="str">
            <v>P-118</v>
          </cell>
          <cell r="G2600">
            <v>274075</v>
          </cell>
        </row>
        <row r="2601">
          <cell r="A2601">
            <v>274077</v>
          </cell>
          <cell r="B2601" t="str">
            <v>シャワーバス水栓</v>
          </cell>
          <cell r="C2601" t="str">
            <v>ツーハンドル･φ13mm用</v>
          </cell>
          <cell r="D2601" t="str">
            <v>栓</v>
          </cell>
          <cell r="E2601">
            <v>26400</v>
          </cell>
          <cell r="F2601" t="str">
            <v>P-118</v>
          </cell>
          <cell r="G2601">
            <v>274077</v>
          </cell>
        </row>
        <row r="2602">
          <cell r="A2602">
            <v>274081</v>
          </cell>
          <cell r="B2602" t="str">
            <v>止水栓</v>
          </cell>
          <cell r="C2602" t="str">
            <v>φ13・15mm用･腰高</v>
          </cell>
          <cell r="D2602" t="str">
            <v>栓</v>
          </cell>
          <cell r="E2602">
            <v>3720</v>
          </cell>
          <cell r="F2602" t="str">
            <v>P-118</v>
          </cell>
          <cell r="G2602">
            <v>274081</v>
          </cell>
        </row>
        <row r="2603">
          <cell r="A2603">
            <v>274085</v>
          </cell>
          <cell r="B2603" t="str">
            <v>止水栓</v>
          </cell>
          <cell r="C2603" t="str">
            <v>φ20mm用･腰高</v>
          </cell>
          <cell r="D2603" t="str">
            <v>栓</v>
          </cell>
          <cell r="E2603">
            <v>3980</v>
          </cell>
          <cell r="F2603" t="str">
            <v>P-118</v>
          </cell>
          <cell r="G2603">
            <v>274085</v>
          </cell>
        </row>
        <row r="2604">
          <cell r="A2604">
            <v>274091</v>
          </cell>
          <cell r="B2604" t="str">
            <v>水抜栓</v>
          </cell>
          <cell r="C2604" t="str">
            <v>φ13mm用</v>
          </cell>
          <cell r="D2604" t="str">
            <v>ヶ所</v>
          </cell>
          <cell r="E2604">
            <v>24200</v>
          </cell>
          <cell r="F2604" t="str">
            <v>P-118</v>
          </cell>
          <cell r="G2604">
            <v>274091</v>
          </cell>
        </row>
        <row r="2605">
          <cell r="A2605">
            <v>274094</v>
          </cell>
          <cell r="B2605" t="str">
            <v>水抜栓・(寒冷地用)</v>
          </cell>
          <cell r="C2605" t="str">
            <v>φ13mm用</v>
          </cell>
          <cell r="D2605" t="str">
            <v>ヶ所</v>
          </cell>
          <cell r="E2605">
            <v>34300</v>
          </cell>
          <cell r="F2605" t="str">
            <v>P-118</v>
          </cell>
          <cell r="G2605">
            <v>274094</v>
          </cell>
        </row>
        <row r="2606">
          <cell r="A2606">
            <v>274097</v>
          </cell>
          <cell r="B2606" t="str">
            <v>水抜栓・(寒冷地用)</v>
          </cell>
          <cell r="C2606" t="str">
            <v>φ20mm用</v>
          </cell>
          <cell r="D2606" t="str">
            <v>ヶ所</v>
          </cell>
          <cell r="E2606">
            <v>43100</v>
          </cell>
          <cell r="F2606" t="str">
            <v>P-118</v>
          </cell>
          <cell r="G2606">
            <v>274097</v>
          </cell>
        </row>
        <row r="2607">
          <cell r="A2607">
            <v>274101</v>
          </cell>
          <cell r="B2607" t="str">
            <v>屋内給水(湯)配管</v>
          </cell>
          <cell r="C2607" t="str">
            <v>栓</v>
          </cell>
          <cell r="D2607" t="str">
            <v>栓</v>
          </cell>
          <cell r="E2607">
            <v>37200</v>
          </cell>
          <cell r="F2607" t="str">
            <v>P-118</v>
          </cell>
          <cell r="G2607">
            <v>274101</v>
          </cell>
        </row>
        <row r="2608">
          <cell r="A2608">
            <v>274111</v>
          </cell>
          <cell r="B2608" t="str">
            <v>屋内給水(湯)配管</v>
          </cell>
          <cell r="C2608" t="str">
            <v>保温(ロック)共</v>
          </cell>
          <cell r="D2608" t="str">
            <v>栓</v>
          </cell>
          <cell r="E2608">
            <v>47300</v>
          </cell>
          <cell r="F2608" t="str">
            <v>P-118</v>
          </cell>
          <cell r="G2608">
            <v>274111</v>
          </cell>
        </row>
        <row r="2609">
          <cell r="A2609">
            <v>274115</v>
          </cell>
          <cell r="B2609" t="str">
            <v>屋内給水(湯)配管</v>
          </cell>
          <cell r="C2609" t="str">
            <v>保温(ポリスチレン)共</v>
          </cell>
          <cell r="D2609" t="str">
            <v>栓</v>
          </cell>
          <cell r="E2609">
            <v>46500</v>
          </cell>
          <cell r="F2609" t="str">
            <v>P-118</v>
          </cell>
          <cell r="G2609">
            <v>274115</v>
          </cell>
        </row>
        <row r="2610">
          <cell r="A2610">
            <v>274201</v>
          </cell>
          <cell r="B2610" t="str">
            <v>硬質塩ビ管</v>
          </cell>
          <cell r="C2610" t="str">
            <v>φ13mm･屋内給水管</v>
          </cell>
          <cell r="D2610" t="str">
            <v>ｍ</v>
          </cell>
          <cell r="E2610">
            <v>1470</v>
          </cell>
          <cell r="F2610" t="str">
            <v>P-118</v>
          </cell>
          <cell r="G2610">
            <v>274201</v>
          </cell>
        </row>
        <row r="2611">
          <cell r="A2611">
            <v>274202</v>
          </cell>
          <cell r="B2611" t="str">
            <v>硬質塩ビ管</v>
          </cell>
          <cell r="C2611" t="str">
            <v>φ16mm･屋内給水管</v>
          </cell>
          <cell r="D2611" t="str">
            <v>ｍ</v>
          </cell>
          <cell r="E2611">
            <v>1560</v>
          </cell>
          <cell r="F2611" t="str">
            <v>P-118</v>
          </cell>
          <cell r="G2611">
            <v>274202</v>
          </cell>
        </row>
        <row r="2612">
          <cell r="A2612">
            <v>274203</v>
          </cell>
          <cell r="B2612" t="str">
            <v>硬質塩ビ管</v>
          </cell>
          <cell r="C2612" t="str">
            <v>φ20mm･屋内給水管</v>
          </cell>
          <cell r="D2612" t="str">
            <v>ｍ</v>
          </cell>
          <cell r="E2612">
            <v>2130</v>
          </cell>
          <cell r="F2612" t="str">
            <v>P-118</v>
          </cell>
          <cell r="G2612">
            <v>274203</v>
          </cell>
        </row>
        <row r="2613">
          <cell r="A2613">
            <v>274204</v>
          </cell>
          <cell r="B2613" t="str">
            <v>硬質塩ビ管</v>
          </cell>
          <cell r="C2613" t="str">
            <v>φ25mm･屋内給水管</v>
          </cell>
          <cell r="D2613" t="str">
            <v>ｍ</v>
          </cell>
          <cell r="E2613">
            <v>2550</v>
          </cell>
          <cell r="F2613" t="str">
            <v>P-118</v>
          </cell>
          <cell r="G2613">
            <v>274204</v>
          </cell>
        </row>
        <row r="2614">
          <cell r="A2614">
            <v>274205</v>
          </cell>
          <cell r="B2614" t="str">
            <v>硬質塩ビ管</v>
          </cell>
          <cell r="C2614" t="str">
            <v>φ30mm･屋内給水管</v>
          </cell>
          <cell r="D2614" t="str">
            <v>ｍ</v>
          </cell>
          <cell r="E2614">
            <v>2660</v>
          </cell>
          <cell r="F2614" t="str">
            <v>P-118</v>
          </cell>
          <cell r="G2614">
            <v>274205</v>
          </cell>
        </row>
        <row r="2615">
          <cell r="A2615">
            <v>274206</v>
          </cell>
          <cell r="B2615" t="str">
            <v>硬質塩ビ管</v>
          </cell>
          <cell r="C2615" t="str">
            <v>φ40mm・屋内給水管</v>
          </cell>
          <cell r="D2615" t="str">
            <v>ｍ</v>
          </cell>
          <cell r="E2615">
            <v>3680</v>
          </cell>
          <cell r="F2615" t="str">
            <v>P-118</v>
          </cell>
          <cell r="G2615">
            <v>274206</v>
          </cell>
        </row>
        <row r="2616">
          <cell r="A2616">
            <v>274207</v>
          </cell>
          <cell r="B2616" t="str">
            <v>硬質塩ビ管</v>
          </cell>
          <cell r="C2616" t="str">
            <v>φ50mm・屋内給水管</v>
          </cell>
          <cell r="D2616" t="str">
            <v>ｍ</v>
          </cell>
          <cell r="E2616">
            <v>4560</v>
          </cell>
          <cell r="F2616" t="str">
            <v>P-118</v>
          </cell>
          <cell r="G2616">
            <v>274207</v>
          </cell>
        </row>
        <row r="2617">
          <cell r="A2617">
            <v>274211</v>
          </cell>
          <cell r="B2617" t="str">
            <v>ポリエチライニング鉛管</v>
          </cell>
          <cell r="C2617" t="str">
            <v>φ13mm・屋内給水管</v>
          </cell>
          <cell r="D2617" t="str">
            <v>ｍ</v>
          </cell>
          <cell r="E2617">
            <v>8810</v>
          </cell>
          <cell r="F2617" t="str">
            <v>P-118</v>
          </cell>
          <cell r="G2617">
            <v>274211</v>
          </cell>
        </row>
        <row r="2618">
          <cell r="A2618">
            <v>274212</v>
          </cell>
          <cell r="B2618" t="str">
            <v>ポリエチライニング鉛管</v>
          </cell>
          <cell r="C2618" t="str">
            <v>φ20mm・屋内給水管</v>
          </cell>
          <cell r="D2618" t="str">
            <v>ｍ</v>
          </cell>
          <cell r="E2618">
            <v>15100</v>
          </cell>
          <cell r="F2618" t="str">
            <v>P-118</v>
          </cell>
          <cell r="G2618">
            <v>274212</v>
          </cell>
        </row>
        <row r="2619">
          <cell r="A2619">
            <v>274213</v>
          </cell>
          <cell r="B2619" t="str">
            <v>ポリエチライニング鉛管</v>
          </cell>
          <cell r="C2619" t="str">
            <v>φ25mm・屋内給水管</v>
          </cell>
          <cell r="D2619" t="str">
            <v>ｍ</v>
          </cell>
          <cell r="E2619">
            <v>19600</v>
          </cell>
          <cell r="F2619" t="str">
            <v>P-118</v>
          </cell>
          <cell r="G2619">
            <v>274213</v>
          </cell>
        </row>
        <row r="2620">
          <cell r="A2620">
            <v>274215</v>
          </cell>
          <cell r="B2620" t="str">
            <v>ポリエチレン管</v>
          </cell>
          <cell r="C2620" t="str">
            <v>φ13mm・1種(軟質)・水道用・屋内給水管</v>
          </cell>
          <cell r="D2620" t="str">
            <v>ｍ</v>
          </cell>
          <cell r="E2620">
            <v>1610</v>
          </cell>
          <cell r="F2620" t="str">
            <v>P-118</v>
          </cell>
          <cell r="G2620">
            <v>274215</v>
          </cell>
        </row>
        <row r="2621">
          <cell r="A2621">
            <v>274216</v>
          </cell>
          <cell r="B2621" t="str">
            <v>ポリエチレン管</v>
          </cell>
          <cell r="C2621" t="str">
            <v>φ20mm・1種(軟質)・水道用・屋内給水管</v>
          </cell>
          <cell r="D2621" t="str">
            <v>ｍ</v>
          </cell>
          <cell r="E2621">
            <v>2270</v>
          </cell>
          <cell r="F2621" t="str">
            <v>P-118</v>
          </cell>
          <cell r="G2621">
            <v>274216</v>
          </cell>
        </row>
        <row r="2622">
          <cell r="A2622">
            <v>274217</v>
          </cell>
          <cell r="B2622" t="str">
            <v>ポリエチレン管</v>
          </cell>
          <cell r="C2622" t="str">
            <v>φ25mm・1種(軟質)・水道用・屋内給水管</v>
          </cell>
          <cell r="D2622" t="str">
            <v>ｍ</v>
          </cell>
          <cell r="E2622">
            <v>2830</v>
          </cell>
          <cell r="F2622" t="str">
            <v>P-118</v>
          </cell>
          <cell r="G2622">
            <v>274217</v>
          </cell>
        </row>
        <row r="2623">
          <cell r="A2623">
            <v>274221</v>
          </cell>
          <cell r="B2623" t="str">
            <v>硬質塩ビライニング鋼管</v>
          </cell>
          <cell r="C2623" t="str">
            <v>φ15mm・屋内給水管</v>
          </cell>
          <cell r="D2623" t="str">
            <v>ｍ</v>
          </cell>
          <cell r="E2623">
            <v>3240</v>
          </cell>
          <cell r="F2623" t="str">
            <v>P-118</v>
          </cell>
          <cell r="G2623">
            <v>274221</v>
          </cell>
        </row>
        <row r="2624">
          <cell r="A2624">
            <v>274222</v>
          </cell>
          <cell r="B2624" t="str">
            <v>硬質塩ビライニング鋼管</v>
          </cell>
          <cell r="C2624" t="str">
            <v>φ20mm・屋内給水管</v>
          </cell>
          <cell r="D2624" t="str">
            <v>ｍ</v>
          </cell>
          <cell r="E2624">
            <v>3600</v>
          </cell>
          <cell r="F2624" t="str">
            <v>P-118</v>
          </cell>
          <cell r="G2624">
            <v>274222</v>
          </cell>
        </row>
        <row r="2625">
          <cell r="A2625">
            <v>274223</v>
          </cell>
          <cell r="B2625" t="str">
            <v>硬質塩ビライニング鋼管</v>
          </cell>
          <cell r="C2625" t="str">
            <v>φ25mm・屋内給水管</v>
          </cell>
          <cell r="D2625" t="str">
            <v>ｍ</v>
          </cell>
          <cell r="E2625">
            <v>4770</v>
          </cell>
          <cell r="F2625" t="str">
            <v>P-118</v>
          </cell>
          <cell r="G2625">
            <v>274223</v>
          </cell>
        </row>
        <row r="2626">
          <cell r="A2626">
            <v>274224</v>
          </cell>
          <cell r="B2626" t="str">
            <v>硬質塩ビライニング鋼管</v>
          </cell>
          <cell r="C2626" t="str">
            <v>φ32mm・屋内給水管</v>
          </cell>
          <cell r="D2626" t="str">
            <v>ｍ</v>
          </cell>
          <cell r="E2626">
            <v>6040</v>
          </cell>
          <cell r="F2626" t="str">
            <v>P-118</v>
          </cell>
          <cell r="G2626">
            <v>274224</v>
          </cell>
        </row>
        <row r="2627">
          <cell r="A2627">
            <v>274225</v>
          </cell>
          <cell r="B2627" t="str">
            <v>硬質塩ビライニング鋼管</v>
          </cell>
          <cell r="C2627" t="str">
            <v>φ40mm・屋内給水管</v>
          </cell>
          <cell r="D2627" t="str">
            <v>ｍ</v>
          </cell>
          <cell r="E2627">
            <v>6600</v>
          </cell>
          <cell r="F2627" t="str">
            <v>P-118</v>
          </cell>
          <cell r="G2627">
            <v>274225</v>
          </cell>
        </row>
        <row r="2628">
          <cell r="A2628">
            <v>274226</v>
          </cell>
          <cell r="B2628" t="str">
            <v>硬質塩ビライニング鋼管</v>
          </cell>
          <cell r="C2628" t="str">
            <v>φ50mm・屋内給水管</v>
          </cell>
          <cell r="D2628" t="str">
            <v>ｍ</v>
          </cell>
          <cell r="E2628">
            <v>8440</v>
          </cell>
          <cell r="F2628" t="str">
            <v>P-118</v>
          </cell>
          <cell r="G2628">
            <v>274226</v>
          </cell>
        </row>
        <row r="2629">
          <cell r="A2629">
            <v>274227</v>
          </cell>
          <cell r="B2629" t="str">
            <v>硬質塩ビライニング鋼管</v>
          </cell>
          <cell r="C2629" t="str">
            <v>φ65mm・屋内給水管</v>
          </cell>
          <cell r="D2629" t="str">
            <v>ｍ</v>
          </cell>
          <cell r="E2629">
            <v>11500</v>
          </cell>
          <cell r="F2629" t="str">
            <v>P-118</v>
          </cell>
          <cell r="G2629">
            <v>274227</v>
          </cell>
        </row>
        <row r="2630">
          <cell r="A2630">
            <v>274231</v>
          </cell>
          <cell r="B2630" t="str">
            <v>亜鉛メッキ鋼管</v>
          </cell>
          <cell r="C2630" t="str">
            <v>φ15mm・屋内給水管</v>
          </cell>
          <cell r="D2630" t="str">
            <v>ｍ</v>
          </cell>
          <cell r="E2630">
            <v>3060</v>
          </cell>
          <cell r="F2630" t="str">
            <v>P-118</v>
          </cell>
          <cell r="G2630">
            <v>274231</v>
          </cell>
        </row>
        <row r="2631">
          <cell r="A2631">
            <v>274232</v>
          </cell>
          <cell r="B2631" t="str">
            <v>亜鉛メッキ鋼管</v>
          </cell>
          <cell r="C2631" t="str">
            <v>φ20mm・屋内給水管</v>
          </cell>
          <cell r="D2631" t="str">
            <v>ｍ</v>
          </cell>
          <cell r="E2631">
            <v>3490</v>
          </cell>
          <cell r="F2631" t="str">
            <v>P-118</v>
          </cell>
          <cell r="G2631">
            <v>274232</v>
          </cell>
        </row>
        <row r="2632">
          <cell r="A2632">
            <v>274233</v>
          </cell>
          <cell r="B2632" t="str">
            <v>亜鉛メッキ鋼管</v>
          </cell>
          <cell r="C2632" t="str">
            <v>φ25mm・屋内給水管</v>
          </cell>
          <cell r="D2632" t="str">
            <v>ｍ</v>
          </cell>
          <cell r="E2632">
            <v>4630</v>
          </cell>
          <cell r="F2632" t="str">
            <v>P-118</v>
          </cell>
          <cell r="G2632">
            <v>274233</v>
          </cell>
        </row>
        <row r="2633">
          <cell r="A2633">
            <v>274234</v>
          </cell>
          <cell r="B2633" t="str">
            <v>亜鉛メッキ鋼管</v>
          </cell>
          <cell r="C2633" t="str">
            <v>φ32mm・屋内給水管</v>
          </cell>
          <cell r="D2633" t="str">
            <v>ｍ</v>
          </cell>
          <cell r="E2633">
            <v>5820</v>
          </cell>
          <cell r="F2633" t="str">
            <v>P-118</v>
          </cell>
          <cell r="G2633">
            <v>274234</v>
          </cell>
        </row>
        <row r="2634">
          <cell r="A2634">
            <v>274235</v>
          </cell>
          <cell r="B2634" t="str">
            <v>亜鉛メッキ鋼管</v>
          </cell>
          <cell r="C2634" t="str">
            <v>φ40mm・屋内給水管</v>
          </cell>
          <cell r="D2634" t="str">
            <v>ｍ</v>
          </cell>
          <cell r="E2634">
            <v>6340</v>
          </cell>
          <cell r="F2634" t="str">
            <v>P-118</v>
          </cell>
          <cell r="G2634">
            <v>274235</v>
          </cell>
        </row>
        <row r="2635">
          <cell r="A2635">
            <v>274236</v>
          </cell>
          <cell r="B2635" t="str">
            <v>亜鉛メッキ鋼管</v>
          </cell>
          <cell r="C2635" t="str">
            <v>φ50mm・屋内給水管</v>
          </cell>
          <cell r="D2635" t="str">
            <v>ｍ</v>
          </cell>
          <cell r="E2635">
            <v>8110</v>
          </cell>
          <cell r="F2635" t="str">
            <v>P-118</v>
          </cell>
          <cell r="G2635">
            <v>274236</v>
          </cell>
        </row>
        <row r="2636">
          <cell r="A2636">
            <v>274241</v>
          </cell>
          <cell r="B2636" t="str">
            <v>被覆銅管(L型)</v>
          </cell>
          <cell r="C2636" t="str">
            <v>φ1/2(15)屋内給湯管</v>
          </cell>
          <cell r="D2636" t="str">
            <v>ｍ</v>
          </cell>
          <cell r="E2636">
            <v>3550</v>
          </cell>
          <cell r="F2636" t="str">
            <v>P-118</v>
          </cell>
          <cell r="G2636">
            <v>274241</v>
          </cell>
        </row>
        <row r="2637">
          <cell r="A2637">
            <v>274245</v>
          </cell>
          <cell r="B2637" t="str">
            <v>被覆銅管(L型)</v>
          </cell>
          <cell r="C2637" t="str">
            <v>φ3/4(20)屋内給湯管</v>
          </cell>
          <cell r="D2637" t="str">
            <v>ｍ</v>
          </cell>
          <cell r="E2637">
            <v>5450</v>
          </cell>
          <cell r="F2637" t="str">
            <v>P-119</v>
          </cell>
          <cell r="G2637">
            <v>274245</v>
          </cell>
        </row>
        <row r="2638">
          <cell r="A2638">
            <v>274311</v>
          </cell>
          <cell r="B2638" t="str">
            <v>給水管等保温・屋内外地上</v>
          </cell>
          <cell r="C2638" t="str">
            <v>φ15mm･ロックウール保温筒･厚20mm綿布テープ</v>
          </cell>
          <cell r="D2638" t="str">
            <v>ｍ</v>
          </cell>
          <cell r="E2638">
            <v>1040</v>
          </cell>
          <cell r="F2638" t="str">
            <v>P-119</v>
          </cell>
          <cell r="G2638">
            <v>274311</v>
          </cell>
        </row>
        <row r="2639">
          <cell r="A2639">
            <v>274312</v>
          </cell>
          <cell r="B2639" t="str">
            <v>給水管等保温・屋内外地上</v>
          </cell>
          <cell r="C2639" t="str">
            <v>φ20mm･ロックウール保温筒･厚20mm綿布テープ</v>
          </cell>
          <cell r="D2639" t="str">
            <v>ｍ</v>
          </cell>
          <cell r="E2639">
            <v>1110</v>
          </cell>
          <cell r="F2639" t="str">
            <v>P-119</v>
          </cell>
          <cell r="G2639">
            <v>274312</v>
          </cell>
        </row>
        <row r="2640">
          <cell r="A2640">
            <v>274313</v>
          </cell>
          <cell r="B2640" t="str">
            <v>給水管等保温・屋内外地上</v>
          </cell>
          <cell r="C2640" t="str">
            <v>φ25mm･ロックウール保温筒･厚20mm綿布テープ</v>
          </cell>
          <cell r="D2640" t="str">
            <v>ｍ</v>
          </cell>
          <cell r="E2640">
            <v>1230</v>
          </cell>
          <cell r="F2640" t="str">
            <v>P-119</v>
          </cell>
          <cell r="G2640">
            <v>274313</v>
          </cell>
        </row>
        <row r="2641">
          <cell r="A2641">
            <v>274314</v>
          </cell>
          <cell r="B2641" t="str">
            <v>給水管等保温・屋内外地上</v>
          </cell>
          <cell r="C2641" t="str">
            <v>φ32mm･ロックウール保温筒･厚20mm綿布テープ</v>
          </cell>
          <cell r="D2641" t="str">
            <v>ｍ</v>
          </cell>
          <cell r="E2641">
            <v>1310</v>
          </cell>
          <cell r="F2641" t="str">
            <v>P-119</v>
          </cell>
          <cell r="G2641">
            <v>274314</v>
          </cell>
        </row>
        <row r="2642">
          <cell r="A2642">
            <v>274315</v>
          </cell>
          <cell r="B2642" t="str">
            <v>給水管等保温・屋内外地上</v>
          </cell>
          <cell r="C2642" t="str">
            <v>φ40mm･ロックウール保温筒･厚20mm綿布テープ</v>
          </cell>
          <cell r="D2642" t="str">
            <v>ｍ</v>
          </cell>
          <cell r="E2642">
            <v>1420</v>
          </cell>
          <cell r="F2642" t="str">
            <v>P-119</v>
          </cell>
          <cell r="G2642">
            <v>274315</v>
          </cell>
        </row>
        <row r="2643">
          <cell r="A2643">
            <v>274316</v>
          </cell>
          <cell r="B2643" t="str">
            <v>給水管等保温・屋内外地上</v>
          </cell>
          <cell r="C2643" t="str">
            <v>φ50mm･ロックウール保温筒･厚20mm綿布テープ</v>
          </cell>
          <cell r="D2643" t="str">
            <v>ｍ</v>
          </cell>
          <cell r="E2643">
            <v>1580</v>
          </cell>
          <cell r="F2643" t="str">
            <v>P-119</v>
          </cell>
          <cell r="G2643">
            <v>274316</v>
          </cell>
        </row>
        <row r="2644">
          <cell r="A2644">
            <v>274317</v>
          </cell>
          <cell r="B2644" t="str">
            <v>給水管等保温・屋内外地上</v>
          </cell>
          <cell r="C2644" t="str">
            <v>φ65mm･ロックウール保温筒･厚20mm綿布テープ</v>
          </cell>
          <cell r="D2644" t="str">
            <v>ｍ</v>
          </cell>
          <cell r="E2644">
            <v>1740</v>
          </cell>
          <cell r="F2644" t="str">
            <v>P-119</v>
          </cell>
          <cell r="G2644">
            <v>274317</v>
          </cell>
        </row>
        <row r="2645">
          <cell r="A2645">
            <v>274331</v>
          </cell>
          <cell r="B2645" t="str">
            <v>給水管等保温・屋内外地上</v>
          </cell>
          <cell r="C2645" t="str">
            <v>φ15mm･ポリスチレンフォーム保温筒厚20mm綿布</v>
          </cell>
          <cell r="D2645" t="str">
            <v>ｍ</v>
          </cell>
          <cell r="E2645">
            <v>940</v>
          </cell>
          <cell r="F2645" t="str">
            <v>P-119</v>
          </cell>
          <cell r="G2645">
            <v>274331</v>
          </cell>
        </row>
        <row r="2646">
          <cell r="A2646">
            <v>274332</v>
          </cell>
          <cell r="B2646" t="str">
            <v>給水管等保温・屋内外地上</v>
          </cell>
          <cell r="C2646" t="str">
            <v>φ20mm･ポリスチレンフォーム保温筒厚20mm綿布</v>
          </cell>
          <cell r="D2646" t="str">
            <v>ｍ</v>
          </cell>
          <cell r="E2646">
            <v>1020</v>
          </cell>
          <cell r="F2646" t="str">
            <v>P-119</v>
          </cell>
          <cell r="G2646">
            <v>274332</v>
          </cell>
        </row>
        <row r="2647">
          <cell r="A2647">
            <v>274333</v>
          </cell>
          <cell r="B2647" t="str">
            <v>給水管等保温・屋内外地上</v>
          </cell>
          <cell r="C2647" t="str">
            <v>φ25mm･ポリスチレンフォーム保温筒厚20mm綿布</v>
          </cell>
          <cell r="D2647" t="str">
            <v>ｍ</v>
          </cell>
          <cell r="E2647">
            <v>1120</v>
          </cell>
          <cell r="F2647" t="str">
            <v>P-119</v>
          </cell>
          <cell r="G2647">
            <v>274333</v>
          </cell>
        </row>
        <row r="2648">
          <cell r="A2648">
            <v>274334</v>
          </cell>
          <cell r="B2648" t="str">
            <v>給水管等保温・屋内外地上</v>
          </cell>
          <cell r="C2648" t="str">
            <v>φ32mm･ポリスチレンフォーム保温筒厚20mm綿布</v>
          </cell>
          <cell r="D2648" t="str">
            <v>ｍ</v>
          </cell>
          <cell r="E2648">
            <v>1230</v>
          </cell>
          <cell r="F2648" t="str">
            <v>P-119</v>
          </cell>
          <cell r="G2648">
            <v>274334</v>
          </cell>
        </row>
        <row r="2649">
          <cell r="A2649">
            <v>274335</v>
          </cell>
          <cell r="B2649" t="str">
            <v>給水管等保温・屋内外地上</v>
          </cell>
          <cell r="C2649" t="str">
            <v>φ40mm･ポリスチレンフォーム保温筒厚20mm綿布</v>
          </cell>
          <cell r="D2649" t="str">
            <v>ｍ</v>
          </cell>
          <cell r="E2649">
            <v>1360</v>
          </cell>
          <cell r="F2649" t="str">
            <v>P-119</v>
          </cell>
          <cell r="G2649">
            <v>274335</v>
          </cell>
        </row>
        <row r="2650">
          <cell r="A2650">
            <v>274336</v>
          </cell>
          <cell r="B2650" t="str">
            <v>給水管等保温・屋内外地上</v>
          </cell>
          <cell r="C2650" t="str">
            <v>φ50mm･ポリスチレンフォーム保温筒厚20mm綿布</v>
          </cell>
          <cell r="D2650" t="str">
            <v>ｍ</v>
          </cell>
          <cell r="E2650">
            <v>1490</v>
          </cell>
          <cell r="F2650" t="str">
            <v>P-119</v>
          </cell>
          <cell r="G2650">
            <v>274336</v>
          </cell>
        </row>
        <row r="2651">
          <cell r="A2651">
            <v>274337</v>
          </cell>
          <cell r="B2651" t="str">
            <v>給水管等保温・屋内外地上</v>
          </cell>
          <cell r="C2651" t="str">
            <v>φ65mm･ポリスチレンフォーム保温筒厚20mm綿布</v>
          </cell>
          <cell r="D2651" t="str">
            <v>ｍ</v>
          </cell>
          <cell r="E2651">
            <v>1660</v>
          </cell>
          <cell r="F2651" t="str">
            <v>P-119</v>
          </cell>
          <cell r="G2651">
            <v>274337</v>
          </cell>
        </row>
        <row r="2652">
          <cell r="A2652">
            <v>274341</v>
          </cell>
          <cell r="B2652" t="str">
            <v>保温外装(綿布)塗装</v>
          </cell>
          <cell r="C2652" t="str">
            <v>φ40mm未満･露出･調合ペイント</v>
          </cell>
          <cell r="D2652" t="str">
            <v>ｍ</v>
          </cell>
          <cell r="E2652">
            <v>430</v>
          </cell>
          <cell r="F2652" t="str">
            <v>P-119</v>
          </cell>
          <cell r="G2652">
            <v>274341</v>
          </cell>
        </row>
        <row r="2653">
          <cell r="A2653">
            <v>274342</v>
          </cell>
          <cell r="B2653" t="str">
            <v>保温外装(綿布)塗装</v>
          </cell>
          <cell r="C2653" t="str">
            <v>φ40mm以上･露出･調合ペイント</v>
          </cell>
          <cell r="D2653" t="str">
            <v>ｍ</v>
          </cell>
          <cell r="E2653">
            <v>640</v>
          </cell>
          <cell r="F2653" t="str">
            <v>P-119</v>
          </cell>
          <cell r="G2653">
            <v>274342</v>
          </cell>
        </row>
        <row r="2654">
          <cell r="A2654">
            <v>274343</v>
          </cell>
          <cell r="B2654" t="str">
            <v>給水管等塗装(裸管)</v>
          </cell>
          <cell r="C2654" t="str">
            <v>φ40mm未満･調合ペイント</v>
          </cell>
          <cell r="D2654" t="str">
            <v>ｍ</v>
          </cell>
          <cell r="E2654">
            <v>210</v>
          </cell>
          <cell r="F2654" t="str">
            <v>P-119</v>
          </cell>
          <cell r="G2654">
            <v>274343</v>
          </cell>
        </row>
        <row r="2655">
          <cell r="A2655">
            <v>274344</v>
          </cell>
          <cell r="B2655" t="str">
            <v>給水管等塗装(裸管)</v>
          </cell>
          <cell r="C2655" t="str">
            <v>φ40mm以上･調合ペイント</v>
          </cell>
          <cell r="D2655" t="str">
            <v>ｍ</v>
          </cell>
          <cell r="E2655">
            <v>320</v>
          </cell>
          <cell r="F2655" t="str">
            <v>P-119</v>
          </cell>
          <cell r="G2655">
            <v>274344</v>
          </cell>
        </row>
        <row r="2656">
          <cell r="A2656">
            <v>274401</v>
          </cell>
          <cell r="B2656" t="str">
            <v>給水管等保温(屋内)</v>
          </cell>
          <cell r="C2656" t="str">
            <v>ロックウール保温筒</v>
          </cell>
          <cell r="D2656" t="str">
            <v>栓</v>
          </cell>
          <cell r="E2656">
            <v>10100</v>
          </cell>
          <cell r="F2656" t="str">
            <v>P-119</v>
          </cell>
          <cell r="G2656">
            <v>274401</v>
          </cell>
        </row>
        <row r="2657">
          <cell r="A2657">
            <v>274411</v>
          </cell>
          <cell r="B2657" t="str">
            <v>給水管等保温(屋内)</v>
          </cell>
          <cell r="C2657" t="str">
            <v>ポリエチレンフォーム保温筒</v>
          </cell>
          <cell r="D2657" t="str">
            <v>栓</v>
          </cell>
          <cell r="E2657">
            <v>9350</v>
          </cell>
          <cell r="F2657" t="str">
            <v>P-119</v>
          </cell>
          <cell r="G2657">
            <v>274411</v>
          </cell>
        </row>
        <row r="2658">
          <cell r="A2658">
            <v>274501</v>
          </cell>
          <cell r="B2658" t="str">
            <v>ガス瞬間湯沸器</v>
          </cell>
          <cell r="C2658" t="str">
            <v>毎分容量5.1L</v>
          </cell>
          <cell r="D2658" t="str">
            <v>基</v>
          </cell>
          <cell r="E2658">
            <v>38300</v>
          </cell>
          <cell r="F2658" t="str">
            <v>P-119</v>
          </cell>
          <cell r="G2658">
            <v>274501</v>
          </cell>
        </row>
        <row r="2659">
          <cell r="A2659">
            <v>274511</v>
          </cell>
          <cell r="B2659" t="str">
            <v>ガス瞬間湯沸器</v>
          </cell>
          <cell r="C2659" t="str">
            <v>毎分容量8.0L</v>
          </cell>
          <cell r="D2659" t="str">
            <v>基</v>
          </cell>
          <cell r="E2659">
            <v>61200</v>
          </cell>
          <cell r="F2659" t="str">
            <v>P-119</v>
          </cell>
          <cell r="G2659">
            <v>274511</v>
          </cell>
        </row>
        <row r="2660">
          <cell r="A2660">
            <v>274521</v>
          </cell>
          <cell r="B2660" t="str">
            <v>ガス瞬間湯沸器</v>
          </cell>
          <cell r="C2660" t="str">
            <v>屋外壁掛型･本体操作</v>
          </cell>
          <cell r="D2660" t="str">
            <v>基</v>
          </cell>
          <cell r="E2660">
            <v>82800</v>
          </cell>
          <cell r="F2660" t="str">
            <v>P-119</v>
          </cell>
          <cell r="G2660">
            <v>274521</v>
          </cell>
        </row>
        <row r="2661">
          <cell r="A2661">
            <v>274531</v>
          </cell>
          <cell r="B2661" t="str">
            <v>ガス風呂給湯器</v>
          </cell>
          <cell r="C2661" t="str">
            <v>屋外壁掛型･全自動タイプ</v>
          </cell>
          <cell r="D2661" t="str">
            <v>基</v>
          </cell>
          <cell r="E2661">
            <v>318300</v>
          </cell>
          <cell r="F2661" t="str">
            <v>P-119</v>
          </cell>
          <cell r="G2661">
            <v>274531</v>
          </cell>
        </row>
        <row r="2662">
          <cell r="A2662">
            <v>574541</v>
          </cell>
          <cell r="B2662" t="str">
            <v>ガス風呂釜</v>
          </cell>
          <cell r="C2662" t="str">
            <v>屋外据置型･全自動タイプ･追い焚き付</v>
          </cell>
          <cell r="D2662" t="str">
            <v>基</v>
          </cell>
          <cell r="E2662">
            <v>326700</v>
          </cell>
          <cell r="F2662" t="str">
            <v>P-119</v>
          </cell>
          <cell r="G2662">
            <v>574541</v>
          </cell>
        </row>
        <row r="2663">
          <cell r="A2663">
            <v>274551</v>
          </cell>
          <cell r="B2663" t="str">
            <v>ガス風呂釜</v>
          </cell>
          <cell r="C2663" t="str">
            <v>屋内据置型･シャワー付･バランス型</v>
          </cell>
          <cell r="D2663" t="str">
            <v>基</v>
          </cell>
          <cell r="E2663">
            <v>126000</v>
          </cell>
          <cell r="F2663" t="str">
            <v>P-119</v>
          </cell>
          <cell r="G2663">
            <v>274551</v>
          </cell>
        </row>
        <row r="2664">
          <cell r="A2664">
            <v>274561</v>
          </cell>
          <cell r="B2664" t="str">
            <v>ガス風呂釜</v>
          </cell>
          <cell r="C2664" t="str">
            <v>屋内据置型･追い焚き専用</v>
          </cell>
          <cell r="D2664" t="str">
            <v>基</v>
          </cell>
          <cell r="E2664">
            <v>76800</v>
          </cell>
          <cell r="F2664" t="str">
            <v>P-119</v>
          </cell>
          <cell r="G2664">
            <v>274561</v>
          </cell>
        </row>
        <row r="2665">
          <cell r="A2665">
            <v>274571</v>
          </cell>
          <cell r="B2665" t="str">
            <v>石油風呂釜</v>
          </cell>
          <cell r="C2665" t="str">
            <v>屋内据置型･追い焚き専用・(バーナー式)</v>
          </cell>
          <cell r="D2665" t="str">
            <v>基</v>
          </cell>
          <cell r="E2665">
            <v>58600</v>
          </cell>
          <cell r="F2665" t="str">
            <v>P-119</v>
          </cell>
          <cell r="G2665">
            <v>274571</v>
          </cell>
        </row>
        <row r="2666">
          <cell r="A2666">
            <v>274581</v>
          </cell>
          <cell r="B2666" t="str">
            <v>石油風呂釜</v>
          </cell>
          <cell r="C2666" t="str">
            <v>屋外据置型･(圧力噴霧式)</v>
          </cell>
          <cell r="D2666" t="str">
            <v>基</v>
          </cell>
          <cell r="E2666">
            <v>67400</v>
          </cell>
          <cell r="F2666" t="str">
            <v>P-119</v>
          </cell>
          <cell r="G2666">
            <v>274581</v>
          </cell>
        </row>
        <row r="2667">
          <cell r="A2667">
            <v>274591</v>
          </cell>
          <cell r="B2667" t="str">
            <v>石油給湯機</v>
          </cell>
          <cell r="C2667" t="str">
            <v>屋外設置共・無煙突タイプ</v>
          </cell>
          <cell r="D2667" t="str">
            <v>基</v>
          </cell>
          <cell r="E2667">
            <v>172200</v>
          </cell>
          <cell r="F2667" t="str">
            <v>P-119</v>
          </cell>
          <cell r="G2667">
            <v>274591</v>
          </cell>
        </row>
        <row r="2668">
          <cell r="A2668">
            <v>274593</v>
          </cell>
          <cell r="B2668" t="str">
            <v>石油給湯機</v>
          </cell>
          <cell r="C2668" t="str">
            <v>屋内設置共・強制給排気タイプ</v>
          </cell>
          <cell r="D2668" t="str">
            <v>基</v>
          </cell>
          <cell r="E2668">
            <v>176400</v>
          </cell>
          <cell r="F2668" t="str">
            <v>P-119</v>
          </cell>
          <cell r="G2668">
            <v>274593</v>
          </cell>
        </row>
        <row r="2669">
          <cell r="A2669">
            <v>274597</v>
          </cell>
          <cell r="B2669" t="str">
            <v>石油温水ボイラー</v>
          </cell>
          <cell r="C2669" t="str">
            <v>給湯出力60,000Kcal/h・リモコン付</v>
          </cell>
          <cell r="D2669" t="str">
            <v>基</v>
          </cell>
          <cell r="E2669">
            <v>302400</v>
          </cell>
          <cell r="F2669" t="str">
            <v>P-119</v>
          </cell>
          <cell r="G2669">
            <v>274597</v>
          </cell>
        </row>
        <row r="2670">
          <cell r="A2670">
            <v>275001</v>
          </cell>
          <cell r="B2670" t="str">
            <v>屋内給水（湯）配管</v>
          </cell>
          <cell r="C2670" t="str">
            <v>硬質塩ﾋﾞ管・φ13mm</v>
          </cell>
          <cell r="D2670" t="str">
            <v>栓</v>
          </cell>
          <cell r="E2670">
            <v>9670</v>
          </cell>
          <cell r="F2670" t="str">
            <v>P-120</v>
          </cell>
          <cell r="G2670">
            <v>275001</v>
          </cell>
        </row>
        <row r="2671">
          <cell r="A2671">
            <v>275002</v>
          </cell>
          <cell r="B2671" t="str">
            <v>屋内給水（湯）配管</v>
          </cell>
          <cell r="C2671" t="str">
            <v>硬質塩ﾋﾞ管・φ16mm</v>
          </cell>
          <cell r="D2671" t="str">
            <v>栓</v>
          </cell>
          <cell r="E2671">
            <v>9890</v>
          </cell>
          <cell r="F2671" t="str">
            <v>P-120</v>
          </cell>
          <cell r="G2671">
            <v>275002</v>
          </cell>
        </row>
        <row r="2672">
          <cell r="A2672">
            <v>275003</v>
          </cell>
          <cell r="B2672" t="str">
            <v>屋内給水（湯）配管</v>
          </cell>
          <cell r="C2672" t="str">
            <v>硬質塩ﾋﾞ管・φ20mm</v>
          </cell>
          <cell r="D2672" t="str">
            <v>栓</v>
          </cell>
          <cell r="E2672">
            <v>11300</v>
          </cell>
          <cell r="F2672" t="str">
            <v>P-120</v>
          </cell>
          <cell r="G2672">
            <v>275003</v>
          </cell>
        </row>
        <row r="2673">
          <cell r="A2673">
            <v>275011</v>
          </cell>
          <cell r="B2673" t="str">
            <v>屋内給水（湯）配管</v>
          </cell>
          <cell r="C2673" t="str">
            <v>ﾎﾟﾘ鉛管・φ13mm</v>
          </cell>
          <cell r="D2673" t="str">
            <v>栓</v>
          </cell>
          <cell r="E2673">
            <v>28000</v>
          </cell>
          <cell r="F2673" t="str">
            <v>P-120</v>
          </cell>
          <cell r="G2673">
            <v>275011</v>
          </cell>
        </row>
        <row r="2674">
          <cell r="A2674">
            <v>275012</v>
          </cell>
          <cell r="B2674" t="str">
            <v>屋内給水（湯）配管</v>
          </cell>
          <cell r="C2674" t="str">
            <v>ﾎﾟﾘ鉛管・φ20mm</v>
          </cell>
          <cell r="D2674" t="str">
            <v>栓</v>
          </cell>
          <cell r="E2674">
            <v>43700</v>
          </cell>
          <cell r="F2674" t="str">
            <v>P-120</v>
          </cell>
          <cell r="G2674">
            <v>275012</v>
          </cell>
        </row>
        <row r="2675">
          <cell r="A2675">
            <v>275021</v>
          </cell>
          <cell r="B2675" t="str">
            <v>屋内給水（湯）配管</v>
          </cell>
          <cell r="C2675" t="str">
            <v>ﾗｲ鋼管・φ15mm</v>
          </cell>
          <cell r="D2675" t="str">
            <v>栓</v>
          </cell>
          <cell r="E2675">
            <v>14000</v>
          </cell>
          <cell r="F2675" t="str">
            <v>P-120</v>
          </cell>
          <cell r="G2675">
            <v>275021</v>
          </cell>
        </row>
        <row r="2676">
          <cell r="A2676">
            <v>275022</v>
          </cell>
          <cell r="B2676" t="str">
            <v>屋内給水（湯）配管</v>
          </cell>
          <cell r="C2676" t="str">
            <v>ﾗｲ鋼管・φ20mm</v>
          </cell>
          <cell r="D2676" t="str">
            <v>栓</v>
          </cell>
          <cell r="E2676">
            <v>14900</v>
          </cell>
          <cell r="F2676" t="str">
            <v>P-120</v>
          </cell>
          <cell r="G2676">
            <v>275022</v>
          </cell>
        </row>
        <row r="2677">
          <cell r="A2677">
            <v>275031</v>
          </cell>
          <cell r="B2677" t="str">
            <v>屋内給水（湯）配管</v>
          </cell>
          <cell r="C2677" t="str">
            <v>ﾒｯｷ鋼管・φ15mm</v>
          </cell>
          <cell r="D2677" t="str">
            <v>栓</v>
          </cell>
          <cell r="E2677">
            <v>13600</v>
          </cell>
          <cell r="F2677" t="str">
            <v>P-120</v>
          </cell>
          <cell r="G2677">
            <v>275031</v>
          </cell>
        </row>
        <row r="2678">
          <cell r="A2678">
            <v>275032</v>
          </cell>
          <cell r="B2678" t="str">
            <v>屋内給水（湯）配管</v>
          </cell>
          <cell r="C2678" t="str">
            <v>ﾒｯｷ鋼管・φ20mm</v>
          </cell>
          <cell r="D2678" t="str">
            <v>栓</v>
          </cell>
          <cell r="E2678">
            <v>14700</v>
          </cell>
          <cell r="F2678" t="str">
            <v>P-120</v>
          </cell>
          <cell r="G2678">
            <v>275032</v>
          </cell>
        </row>
        <row r="2679">
          <cell r="A2679">
            <v>275101</v>
          </cell>
          <cell r="B2679" t="str">
            <v>屋内給水（湯）配管</v>
          </cell>
          <cell r="C2679" t="str">
            <v>塩ﾋﾞ管・φ13mm・保温（ﾛｯｸ）共</v>
          </cell>
          <cell r="D2679" t="str">
            <v>栓</v>
          </cell>
          <cell r="E2679">
            <v>13400</v>
          </cell>
          <cell r="F2679" t="str">
            <v>P-120</v>
          </cell>
          <cell r="G2679">
            <v>275101</v>
          </cell>
        </row>
        <row r="2680">
          <cell r="A2680">
            <v>275102</v>
          </cell>
          <cell r="B2680" t="str">
            <v>屋内給水（湯）配管</v>
          </cell>
          <cell r="C2680" t="str">
            <v>塩ﾋﾞ管・φ16mm・保温（ﾛｯｸ）共</v>
          </cell>
          <cell r="D2680" t="str">
            <v>栓</v>
          </cell>
          <cell r="E2680">
            <v>13800</v>
          </cell>
          <cell r="F2680" t="str">
            <v>P-120</v>
          </cell>
          <cell r="G2680">
            <v>275102</v>
          </cell>
        </row>
        <row r="2681">
          <cell r="A2681">
            <v>275103</v>
          </cell>
          <cell r="B2681" t="str">
            <v>屋内給水（湯）配管</v>
          </cell>
          <cell r="C2681" t="str">
            <v>塩ﾋﾞ管・φ20mm・保温（ﾛｯｸ）共</v>
          </cell>
          <cell r="D2681" t="str">
            <v>栓</v>
          </cell>
          <cell r="E2681">
            <v>15200</v>
          </cell>
          <cell r="F2681" t="str">
            <v>P-120</v>
          </cell>
          <cell r="G2681">
            <v>275103</v>
          </cell>
        </row>
        <row r="2682">
          <cell r="A2682">
            <v>275111</v>
          </cell>
          <cell r="B2682" t="str">
            <v>屋内給水（湯）配管</v>
          </cell>
          <cell r="C2682" t="str">
            <v>ﾎﾟﾘ鉛管・φ13mm・保温（ﾛｯｸ）共</v>
          </cell>
          <cell r="D2682" t="str">
            <v>栓</v>
          </cell>
          <cell r="E2682">
            <v>31700</v>
          </cell>
          <cell r="F2682" t="str">
            <v>P-120</v>
          </cell>
          <cell r="G2682">
            <v>275111</v>
          </cell>
        </row>
        <row r="2683">
          <cell r="A2683">
            <v>275112</v>
          </cell>
          <cell r="B2683" t="str">
            <v>屋内給水（湯）配管</v>
          </cell>
          <cell r="C2683" t="str">
            <v>ﾎﾟﾘ鉛管・φ20mm・保温（ﾛｯｸ）共</v>
          </cell>
          <cell r="D2683" t="str">
            <v>栓</v>
          </cell>
          <cell r="E2683">
            <v>47600</v>
          </cell>
          <cell r="F2683" t="str">
            <v>P-120</v>
          </cell>
          <cell r="G2683">
            <v>275112</v>
          </cell>
        </row>
        <row r="2684">
          <cell r="A2684">
            <v>275121</v>
          </cell>
          <cell r="B2684" t="str">
            <v>屋内給水（湯）配管</v>
          </cell>
          <cell r="C2684" t="str">
            <v>ﾗｲ鋼管・φ15mm・保温（ﾛｯｸ）共</v>
          </cell>
          <cell r="D2684" t="str">
            <v>栓</v>
          </cell>
          <cell r="E2684">
            <v>17700</v>
          </cell>
          <cell r="F2684" t="str">
            <v>P-120</v>
          </cell>
          <cell r="G2684">
            <v>275121</v>
          </cell>
        </row>
        <row r="2685">
          <cell r="A2685">
            <v>275122</v>
          </cell>
          <cell r="B2685" t="str">
            <v>屋内給水（湯）配管</v>
          </cell>
          <cell r="C2685" t="str">
            <v>ﾗｲ鋼管・φ20mm・保温（ﾛｯｸ）共</v>
          </cell>
          <cell r="D2685" t="str">
            <v>栓</v>
          </cell>
          <cell r="E2685">
            <v>18800</v>
          </cell>
          <cell r="F2685" t="str">
            <v>P-120</v>
          </cell>
          <cell r="G2685">
            <v>275122</v>
          </cell>
        </row>
        <row r="2686">
          <cell r="A2686">
            <v>275131</v>
          </cell>
          <cell r="B2686" t="str">
            <v>屋内給水（湯）配管</v>
          </cell>
          <cell r="C2686" t="str">
            <v>ﾒｯｷ鋼管・φ15mm・保温（ﾛｯｸ）共</v>
          </cell>
          <cell r="D2686" t="str">
            <v>栓</v>
          </cell>
          <cell r="E2686">
            <v>17300</v>
          </cell>
          <cell r="F2686" t="str">
            <v>P-120</v>
          </cell>
          <cell r="G2686">
            <v>275131</v>
          </cell>
        </row>
        <row r="2687">
          <cell r="A2687">
            <v>275132</v>
          </cell>
          <cell r="B2687" t="str">
            <v>屋内給水（湯）配管</v>
          </cell>
          <cell r="C2687" t="str">
            <v>ﾒｯｷ鋼管・φ20mm・保温（ﾛｯｸ）共</v>
          </cell>
          <cell r="D2687" t="str">
            <v>栓</v>
          </cell>
          <cell r="E2687">
            <v>18600</v>
          </cell>
          <cell r="F2687" t="str">
            <v>P-120</v>
          </cell>
          <cell r="G2687">
            <v>275132</v>
          </cell>
        </row>
        <row r="2688">
          <cell r="A2688">
            <v>275201</v>
          </cell>
          <cell r="B2688" t="str">
            <v>屋内給水（湯）配管</v>
          </cell>
          <cell r="C2688" t="str">
            <v>塩ﾋﾞ管・φ13mm・保温（ﾎﾟﾘｽﾁﾚﾝ）共</v>
          </cell>
          <cell r="D2688" t="str">
            <v>栓</v>
          </cell>
          <cell r="E2688">
            <v>13000</v>
          </cell>
          <cell r="F2688" t="str">
            <v>P-120</v>
          </cell>
          <cell r="G2688">
            <v>275201</v>
          </cell>
        </row>
        <row r="2689">
          <cell r="A2689">
            <v>275202</v>
          </cell>
          <cell r="B2689" t="str">
            <v>屋内給水（湯）配管</v>
          </cell>
          <cell r="C2689" t="str">
            <v>塩ﾋﾞ管・φ16mm・保温（ﾎﾟﾘｽﾁﾚﾝ）共</v>
          </cell>
          <cell r="D2689" t="str">
            <v>栓</v>
          </cell>
          <cell r="E2689">
            <v>13500</v>
          </cell>
          <cell r="F2689" t="str">
            <v>P-120</v>
          </cell>
          <cell r="G2689">
            <v>275202</v>
          </cell>
        </row>
        <row r="2690">
          <cell r="A2690">
            <v>275203</v>
          </cell>
          <cell r="B2690" t="str">
            <v>屋内給水（湯）配管</v>
          </cell>
          <cell r="C2690" t="str">
            <v>塩ﾋﾞ管・φ20mm・保温（ﾎﾟﾘｽﾁﾚﾝ）共</v>
          </cell>
          <cell r="D2690" t="str">
            <v>栓</v>
          </cell>
          <cell r="E2690">
            <v>14900</v>
          </cell>
          <cell r="F2690" t="str">
            <v>P-120</v>
          </cell>
          <cell r="G2690">
            <v>275203</v>
          </cell>
        </row>
        <row r="2691">
          <cell r="A2691">
            <v>275211</v>
          </cell>
          <cell r="B2691" t="str">
            <v>屋内給水（湯）配管</v>
          </cell>
          <cell r="C2691" t="str">
            <v>ﾎﾟﾘ鉛管・φ13mm・保温（ﾎﾟﾘｽﾁﾚﾝ）共</v>
          </cell>
          <cell r="D2691" t="str">
            <v>栓</v>
          </cell>
          <cell r="E2691">
            <v>31300</v>
          </cell>
          <cell r="F2691" t="str">
            <v>P-120</v>
          </cell>
          <cell r="G2691">
            <v>275211</v>
          </cell>
        </row>
        <row r="2692">
          <cell r="A2692">
            <v>275212</v>
          </cell>
          <cell r="B2692" t="str">
            <v>屋内給水（湯）配管</v>
          </cell>
          <cell r="C2692" t="str">
            <v>ﾎﾟﾘ鉛管・φ20mm・保温（ﾎﾟﾘｽﾁﾚﾝ）共</v>
          </cell>
          <cell r="D2692" t="str">
            <v>栓</v>
          </cell>
          <cell r="E2692">
            <v>47300</v>
          </cell>
          <cell r="F2692" t="str">
            <v>P-120</v>
          </cell>
          <cell r="G2692">
            <v>275212</v>
          </cell>
        </row>
        <row r="2693">
          <cell r="A2693">
            <v>275221</v>
          </cell>
          <cell r="B2693" t="str">
            <v>屋内給水（湯）配管</v>
          </cell>
          <cell r="C2693" t="str">
            <v>ﾗｲ鋼管・φ15mm・保温（ﾎﾟﾘｽﾁﾚﾝ）共</v>
          </cell>
          <cell r="D2693" t="str">
            <v>栓</v>
          </cell>
          <cell r="E2693">
            <v>17300</v>
          </cell>
          <cell r="F2693" t="str">
            <v>P-120</v>
          </cell>
          <cell r="G2693">
            <v>275221</v>
          </cell>
        </row>
        <row r="2694">
          <cell r="A2694">
            <v>275222</v>
          </cell>
          <cell r="B2694" t="str">
            <v>屋内給水（湯）配管</v>
          </cell>
          <cell r="C2694" t="str">
            <v>ﾗｲ鋼管・φ20mm・保温（ﾎﾟﾘｽﾁﾚﾝ）共</v>
          </cell>
          <cell r="D2694" t="str">
            <v>栓</v>
          </cell>
          <cell r="E2694">
            <v>18500</v>
          </cell>
          <cell r="F2694" t="str">
            <v>P-120</v>
          </cell>
          <cell r="G2694">
            <v>275222</v>
          </cell>
        </row>
        <row r="2695">
          <cell r="A2695">
            <v>275231</v>
          </cell>
          <cell r="B2695" t="str">
            <v>屋内給水（湯）配管</v>
          </cell>
          <cell r="C2695" t="str">
            <v>ﾒｯｷ鋼管・φ15mm・保温（ﾎﾟﾘｽﾁﾚﾝ）共</v>
          </cell>
          <cell r="D2695" t="str">
            <v>栓</v>
          </cell>
          <cell r="E2695">
            <v>16900</v>
          </cell>
          <cell r="F2695" t="str">
            <v>P-120</v>
          </cell>
          <cell r="G2695">
            <v>275231</v>
          </cell>
        </row>
        <row r="2696">
          <cell r="A2696">
            <v>275232</v>
          </cell>
          <cell r="B2696" t="str">
            <v>屋内給水（湯）配管</v>
          </cell>
          <cell r="C2696" t="str">
            <v>ﾒｯｷ鋼管・φ20mm・保温（ﾎﾟﾘｽﾁﾚﾝ）共</v>
          </cell>
          <cell r="D2696" t="str">
            <v>栓</v>
          </cell>
          <cell r="E2696">
            <v>18300</v>
          </cell>
          <cell r="F2696" t="str">
            <v>P-120</v>
          </cell>
          <cell r="G2696">
            <v>275232</v>
          </cell>
        </row>
        <row r="2697">
          <cell r="A2697">
            <v>276001</v>
          </cell>
          <cell r="B2697" t="str">
            <v>屋外給水配管</v>
          </cell>
          <cell r="C2697" t="str">
            <v>硬質塩ビ管・φ13mm・継手・人力堀・深さ30cm</v>
          </cell>
          <cell r="D2697" t="str">
            <v>ｍ</v>
          </cell>
          <cell r="E2697">
            <v>1600</v>
          </cell>
          <cell r="F2697" t="str">
            <v>P-121</v>
          </cell>
          <cell r="G2697">
            <v>276001</v>
          </cell>
        </row>
        <row r="2698">
          <cell r="A2698">
            <v>276002</v>
          </cell>
          <cell r="B2698" t="str">
            <v>屋外給水配管</v>
          </cell>
          <cell r="C2698" t="str">
            <v>硬質塩ビ管・φ16mm・継手・人力堀・深さ30cm</v>
          </cell>
          <cell r="D2698" t="str">
            <v>ｍ</v>
          </cell>
          <cell r="E2698">
            <v>1640</v>
          </cell>
          <cell r="F2698" t="str">
            <v>P-121</v>
          </cell>
          <cell r="G2698">
            <v>276002</v>
          </cell>
        </row>
        <row r="2699">
          <cell r="A2699">
            <v>276003</v>
          </cell>
          <cell r="B2699" t="str">
            <v>屋外給水配管</v>
          </cell>
          <cell r="C2699" t="str">
            <v>硬質塩ビ管・φ20mm・継手・人力堀・深さ30cm</v>
          </cell>
          <cell r="D2699" t="str">
            <v>ｍ</v>
          </cell>
          <cell r="E2699">
            <v>1810</v>
          </cell>
          <cell r="F2699" t="str">
            <v>P-121</v>
          </cell>
          <cell r="G2699">
            <v>276003</v>
          </cell>
        </row>
        <row r="2700">
          <cell r="A2700">
            <v>276004</v>
          </cell>
          <cell r="B2700" t="str">
            <v>屋外給水配管</v>
          </cell>
          <cell r="C2700" t="str">
            <v>硬質塩ビ管・φ25mm・継手・人力堀・深さ30cm</v>
          </cell>
          <cell r="D2700" t="str">
            <v>ｍ</v>
          </cell>
          <cell r="E2700">
            <v>2030</v>
          </cell>
          <cell r="F2700" t="str">
            <v>P-121</v>
          </cell>
          <cell r="G2700">
            <v>276004</v>
          </cell>
        </row>
        <row r="2701">
          <cell r="A2701">
            <v>276005</v>
          </cell>
          <cell r="B2701" t="str">
            <v>屋外給水配管</v>
          </cell>
          <cell r="C2701" t="str">
            <v>硬質塩ビ管・φ30mm・継手・人力堀・深さ30cm</v>
          </cell>
          <cell r="D2701" t="str">
            <v>ｍ</v>
          </cell>
          <cell r="E2701">
            <v>2080</v>
          </cell>
          <cell r="F2701" t="str">
            <v>P-121</v>
          </cell>
          <cell r="G2701">
            <v>276005</v>
          </cell>
        </row>
        <row r="2702">
          <cell r="A2702">
            <v>276006</v>
          </cell>
          <cell r="B2702" t="str">
            <v>屋外給水配管</v>
          </cell>
          <cell r="C2702" t="str">
            <v>硬質塩ビ管・φ40mm・継手・人力堀・深さ30cm</v>
          </cell>
          <cell r="D2702" t="str">
            <v>ｍ</v>
          </cell>
          <cell r="E2702">
            <v>2590</v>
          </cell>
          <cell r="F2702" t="str">
            <v>P-121</v>
          </cell>
          <cell r="G2702">
            <v>276006</v>
          </cell>
        </row>
        <row r="2703">
          <cell r="A2703">
            <v>276007</v>
          </cell>
          <cell r="B2703" t="str">
            <v>屋外給水配管</v>
          </cell>
          <cell r="C2703" t="str">
            <v>硬質塩ビ管・φ50mm・継手・人力堀・深さ30cm</v>
          </cell>
          <cell r="D2703" t="str">
            <v>ｍ</v>
          </cell>
          <cell r="E2703">
            <v>2900</v>
          </cell>
          <cell r="F2703" t="str">
            <v>P-121</v>
          </cell>
          <cell r="G2703">
            <v>276007</v>
          </cell>
        </row>
        <row r="2704">
          <cell r="A2704">
            <v>276011</v>
          </cell>
          <cell r="B2704" t="str">
            <v>屋外給水配管</v>
          </cell>
          <cell r="C2704" t="str">
            <v>硬質塩ビ管・φ13mm・継手・人力堀・深さ60cm</v>
          </cell>
          <cell r="D2704" t="str">
            <v>ｍ</v>
          </cell>
          <cell r="E2704">
            <v>3440</v>
          </cell>
          <cell r="F2704" t="str">
            <v>P-121</v>
          </cell>
          <cell r="G2704">
            <v>276011</v>
          </cell>
        </row>
        <row r="2705">
          <cell r="A2705">
            <v>276012</v>
          </cell>
          <cell r="B2705" t="str">
            <v>屋外給水配管</v>
          </cell>
          <cell r="C2705" t="str">
            <v>硬質塩ビ管・φ16mm・継手・人力堀・深さ60cm</v>
          </cell>
          <cell r="D2705" t="str">
            <v>ｍ</v>
          </cell>
          <cell r="E2705">
            <v>3480</v>
          </cell>
          <cell r="F2705" t="str">
            <v>P-121</v>
          </cell>
          <cell r="G2705">
            <v>276012</v>
          </cell>
        </row>
        <row r="2706">
          <cell r="A2706">
            <v>276013</v>
          </cell>
          <cell r="B2706" t="str">
            <v>屋外給水配管</v>
          </cell>
          <cell r="C2706" t="str">
            <v>硬質塩ビ管・φ20mm・継手・人力堀・深さ60cm</v>
          </cell>
          <cell r="D2706" t="str">
            <v>ｍ</v>
          </cell>
          <cell r="E2706">
            <v>3660</v>
          </cell>
          <cell r="F2706" t="str">
            <v>P-121</v>
          </cell>
          <cell r="G2706">
            <v>276013</v>
          </cell>
        </row>
        <row r="2707">
          <cell r="A2707">
            <v>276014</v>
          </cell>
          <cell r="B2707" t="str">
            <v>屋外給水配管</v>
          </cell>
          <cell r="C2707" t="str">
            <v>硬質塩ビ管・φ25mm・継手・人力堀・深さ60cm</v>
          </cell>
          <cell r="D2707" t="str">
            <v>ｍ</v>
          </cell>
          <cell r="E2707">
            <v>3980</v>
          </cell>
          <cell r="F2707" t="str">
            <v>P-121</v>
          </cell>
          <cell r="G2707">
            <v>276014</v>
          </cell>
        </row>
        <row r="2708">
          <cell r="A2708">
            <v>276015</v>
          </cell>
          <cell r="B2708" t="str">
            <v>屋外給水配管</v>
          </cell>
          <cell r="C2708" t="str">
            <v>硬質塩ビ管・φ30mm・継手・人力堀・深さ60cm</v>
          </cell>
          <cell r="D2708" t="str">
            <v>ｍ</v>
          </cell>
          <cell r="E2708">
            <v>4030</v>
          </cell>
          <cell r="F2708" t="str">
            <v>P-121</v>
          </cell>
          <cell r="G2708">
            <v>276015</v>
          </cell>
        </row>
        <row r="2709">
          <cell r="A2709">
            <v>276016</v>
          </cell>
          <cell r="B2709" t="str">
            <v>屋外給水配管</v>
          </cell>
          <cell r="C2709" t="str">
            <v>硬質塩ビ管・φ40mm・継手・人力堀・深さ60cm</v>
          </cell>
          <cell r="D2709" t="str">
            <v>ｍ</v>
          </cell>
          <cell r="E2709">
            <v>4440</v>
          </cell>
          <cell r="F2709" t="str">
            <v>P-121</v>
          </cell>
          <cell r="G2709">
            <v>276016</v>
          </cell>
        </row>
        <row r="2710">
          <cell r="A2710">
            <v>276017</v>
          </cell>
          <cell r="B2710" t="str">
            <v>屋外給水配管</v>
          </cell>
          <cell r="C2710" t="str">
            <v>硬質塩ビ管・φ50mm・継手・人力堀・深さ60cm</v>
          </cell>
          <cell r="D2710" t="str">
            <v>ｍ</v>
          </cell>
          <cell r="E2710">
            <v>4850</v>
          </cell>
          <cell r="F2710" t="str">
            <v>P-121</v>
          </cell>
          <cell r="G2710">
            <v>276017</v>
          </cell>
        </row>
        <row r="2711">
          <cell r="A2711">
            <v>276021</v>
          </cell>
          <cell r="B2711" t="str">
            <v>屋外給水配管</v>
          </cell>
          <cell r="C2711" t="str">
            <v>硬質塩ビ管・φ13mm・継手・人力堀・深さ100cm</v>
          </cell>
          <cell r="D2711" t="str">
            <v>ｍ</v>
          </cell>
          <cell r="E2711">
            <v>10000</v>
          </cell>
          <cell r="F2711" t="str">
            <v>P-121</v>
          </cell>
          <cell r="G2711">
            <v>276021</v>
          </cell>
        </row>
        <row r="2712">
          <cell r="A2712">
            <v>276022</v>
          </cell>
          <cell r="B2712" t="str">
            <v>屋外給水配管</v>
          </cell>
          <cell r="C2712" t="str">
            <v>硬質塩ビ管・φ16mm・継手・人力堀・深さ100cm</v>
          </cell>
          <cell r="D2712" t="str">
            <v>ｍ</v>
          </cell>
          <cell r="E2712">
            <v>10000</v>
          </cell>
          <cell r="F2712" t="str">
            <v>P-121</v>
          </cell>
          <cell r="G2712">
            <v>276022</v>
          </cell>
        </row>
        <row r="2713">
          <cell r="A2713">
            <v>276023</v>
          </cell>
          <cell r="B2713" t="str">
            <v>屋外給水配管</v>
          </cell>
          <cell r="C2713" t="str">
            <v>硬質塩ビ管・φ20mm・継手・人力堀・深さ100cm</v>
          </cell>
          <cell r="D2713" t="str">
            <v>ｍ</v>
          </cell>
          <cell r="E2713">
            <v>10300</v>
          </cell>
          <cell r="F2713" t="str">
            <v>P-121</v>
          </cell>
          <cell r="G2713">
            <v>276023</v>
          </cell>
        </row>
        <row r="2714">
          <cell r="A2714">
            <v>276024</v>
          </cell>
          <cell r="B2714" t="str">
            <v>屋外給水配管</v>
          </cell>
          <cell r="C2714" t="str">
            <v>硬質塩ビ管・φ25mm・継手・人力堀・深さ100cm</v>
          </cell>
          <cell r="D2714" t="str">
            <v>ｍ</v>
          </cell>
          <cell r="E2714">
            <v>10500</v>
          </cell>
          <cell r="F2714" t="str">
            <v>P-121</v>
          </cell>
          <cell r="G2714">
            <v>276024</v>
          </cell>
        </row>
        <row r="2715">
          <cell r="A2715">
            <v>276025</v>
          </cell>
          <cell r="B2715" t="str">
            <v>屋外給水配管</v>
          </cell>
          <cell r="C2715" t="str">
            <v>硬質塩ビ管・φ30mm・継手・人力堀・深さ100cm</v>
          </cell>
          <cell r="D2715" t="str">
            <v>ｍ</v>
          </cell>
          <cell r="E2715">
            <v>10600</v>
          </cell>
          <cell r="F2715" t="str">
            <v>P-121</v>
          </cell>
          <cell r="G2715">
            <v>276025</v>
          </cell>
        </row>
        <row r="2716">
          <cell r="A2716">
            <v>276026</v>
          </cell>
          <cell r="B2716" t="str">
            <v>屋外給水配管</v>
          </cell>
          <cell r="C2716" t="str">
            <v>硬質塩ビ管・φ40mm・継手・人力堀・深さ100cm</v>
          </cell>
          <cell r="D2716" t="str">
            <v>ｍ</v>
          </cell>
          <cell r="E2716">
            <v>11200</v>
          </cell>
          <cell r="F2716" t="str">
            <v>P-121</v>
          </cell>
          <cell r="G2716">
            <v>276026</v>
          </cell>
        </row>
        <row r="2717">
          <cell r="A2717">
            <v>276027</v>
          </cell>
          <cell r="B2717" t="str">
            <v>屋外給水配管</v>
          </cell>
          <cell r="C2717" t="str">
            <v>硬質塩ビ管・φ50mm・継手・人力堀・深さ100cm</v>
          </cell>
          <cell r="D2717" t="str">
            <v>ｍ</v>
          </cell>
          <cell r="E2717">
            <v>11700</v>
          </cell>
          <cell r="F2717" t="str">
            <v>P-121</v>
          </cell>
          <cell r="G2717">
            <v>276027</v>
          </cell>
        </row>
        <row r="2718">
          <cell r="A2718">
            <v>276051</v>
          </cell>
          <cell r="B2718" t="str">
            <v>屋外給水配管</v>
          </cell>
          <cell r="C2718" t="str">
            <v>硬質塩ビ管・φ13mm・継手・機械堀・深さ30cm</v>
          </cell>
          <cell r="D2718" t="str">
            <v>ｍ</v>
          </cell>
          <cell r="E2718">
            <v>1050</v>
          </cell>
          <cell r="F2718" t="str">
            <v>P-121</v>
          </cell>
          <cell r="G2718">
            <v>276051</v>
          </cell>
        </row>
        <row r="2719">
          <cell r="A2719">
            <v>276052</v>
          </cell>
          <cell r="B2719" t="str">
            <v>屋外給水配管</v>
          </cell>
          <cell r="C2719" t="str">
            <v>硬質塩ビ管・φ16mm・継手・機械堀・深さ30cm</v>
          </cell>
          <cell r="D2719" t="str">
            <v>ｍ</v>
          </cell>
          <cell r="E2719">
            <v>1090</v>
          </cell>
          <cell r="F2719" t="str">
            <v>P-121</v>
          </cell>
          <cell r="G2719">
            <v>276052</v>
          </cell>
        </row>
        <row r="2720">
          <cell r="A2720">
            <v>276053</v>
          </cell>
          <cell r="B2720" t="str">
            <v>屋外給水配管</v>
          </cell>
          <cell r="C2720" t="str">
            <v>硬質塩ビ管・φ20mm・継手・機械堀・深さ30cm</v>
          </cell>
          <cell r="D2720" t="str">
            <v>ｍ</v>
          </cell>
          <cell r="E2720">
            <v>1260</v>
          </cell>
          <cell r="F2720" t="str">
            <v>P-121</v>
          </cell>
          <cell r="G2720">
            <v>276053</v>
          </cell>
        </row>
        <row r="2721">
          <cell r="A2721">
            <v>276054</v>
          </cell>
          <cell r="B2721" t="str">
            <v>屋外給水配管</v>
          </cell>
          <cell r="C2721" t="str">
            <v>硬質塩ビ管・φ25mm・継手・機械堀・深さ30cm</v>
          </cell>
          <cell r="D2721" t="str">
            <v>ｍ</v>
          </cell>
          <cell r="E2721">
            <v>1480</v>
          </cell>
          <cell r="F2721" t="str">
            <v>P-121</v>
          </cell>
          <cell r="G2721">
            <v>276054</v>
          </cell>
        </row>
        <row r="2722">
          <cell r="A2722">
            <v>276055</v>
          </cell>
          <cell r="B2722" t="str">
            <v>屋外給水配管</v>
          </cell>
          <cell r="C2722" t="str">
            <v>硬質塩ビ管・φ30mm・継手・機械堀・深さ30cm</v>
          </cell>
          <cell r="D2722" t="str">
            <v>ｍ</v>
          </cell>
          <cell r="E2722">
            <v>1530</v>
          </cell>
          <cell r="F2722" t="str">
            <v>P-121</v>
          </cell>
          <cell r="G2722">
            <v>276055</v>
          </cell>
        </row>
        <row r="2723">
          <cell r="A2723">
            <v>276056</v>
          </cell>
          <cell r="B2723" t="str">
            <v>屋外給水配管</v>
          </cell>
          <cell r="C2723" t="str">
            <v>硬質塩ビ管・φ40mm・継手・機械堀・深さ30cm</v>
          </cell>
          <cell r="D2723" t="str">
            <v>ｍ</v>
          </cell>
          <cell r="E2723">
            <v>1980</v>
          </cell>
          <cell r="F2723" t="str">
            <v>P-121</v>
          </cell>
          <cell r="G2723">
            <v>276056</v>
          </cell>
        </row>
        <row r="2724">
          <cell r="A2724">
            <v>276057</v>
          </cell>
          <cell r="B2724" t="str">
            <v>屋外給水配管</v>
          </cell>
          <cell r="C2724" t="str">
            <v>硬質塩ビ管・φ50mm・継手・機械堀・深さ30cm</v>
          </cell>
          <cell r="D2724" t="str">
            <v>ｍ</v>
          </cell>
          <cell r="E2724">
            <v>2290</v>
          </cell>
          <cell r="F2724" t="str">
            <v>P-121</v>
          </cell>
          <cell r="G2724">
            <v>276057</v>
          </cell>
        </row>
        <row r="2725">
          <cell r="A2725">
            <v>276061</v>
          </cell>
          <cell r="B2725" t="str">
            <v>屋外給水配管</v>
          </cell>
          <cell r="C2725" t="str">
            <v>硬質塩ビ管・φ13mm・継手・機械堀・深さ60cm</v>
          </cell>
          <cell r="D2725" t="str">
            <v>ｍ</v>
          </cell>
          <cell r="E2725">
            <v>1790</v>
          </cell>
          <cell r="F2725" t="str">
            <v>P-121</v>
          </cell>
          <cell r="G2725">
            <v>276061</v>
          </cell>
        </row>
        <row r="2726">
          <cell r="A2726">
            <v>276062</v>
          </cell>
          <cell r="B2726" t="str">
            <v>屋外給水配管</v>
          </cell>
          <cell r="C2726" t="str">
            <v>硬質塩ビ管・φ16mm・継手・機械堀・深さ60cm</v>
          </cell>
          <cell r="D2726" t="str">
            <v>ｍ</v>
          </cell>
          <cell r="E2726">
            <v>1830</v>
          </cell>
          <cell r="F2726" t="str">
            <v>P-121</v>
          </cell>
          <cell r="G2726">
            <v>276062</v>
          </cell>
        </row>
        <row r="2727">
          <cell r="A2727">
            <v>276063</v>
          </cell>
          <cell r="B2727" t="str">
            <v>屋外給水配管</v>
          </cell>
          <cell r="C2727" t="str">
            <v>硬質塩ビ管・φ20mm・継手・機械堀・深さ60cm</v>
          </cell>
          <cell r="D2727" t="str">
            <v>ｍ</v>
          </cell>
          <cell r="E2727">
            <v>2010</v>
          </cell>
          <cell r="F2727" t="str">
            <v>P-121</v>
          </cell>
          <cell r="G2727">
            <v>276063</v>
          </cell>
        </row>
        <row r="2728">
          <cell r="A2728">
            <v>276064</v>
          </cell>
          <cell r="B2728" t="str">
            <v>屋外給水配管</v>
          </cell>
          <cell r="C2728" t="str">
            <v>硬質塩ビ管・φ25mm・継手・機械堀・深さ60cm</v>
          </cell>
          <cell r="D2728" t="str">
            <v>ｍ</v>
          </cell>
          <cell r="E2728">
            <v>2270</v>
          </cell>
          <cell r="F2728" t="str">
            <v>P-121</v>
          </cell>
          <cell r="G2728">
            <v>276064</v>
          </cell>
        </row>
        <row r="2729">
          <cell r="A2729">
            <v>276065</v>
          </cell>
          <cell r="B2729" t="str">
            <v>屋外給水配管</v>
          </cell>
          <cell r="C2729" t="str">
            <v>硬質塩ビ管・φ30mm・継手・機械堀・深さ60cm</v>
          </cell>
          <cell r="D2729" t="str">
            <v>ｍ</v>
          </cell>
          <cell r="E2729">
            <v>2310</v>
          </cell>
          <cell r="F2729" t="str">
            <v>P-121</v>
          </cell>
          <cell r="G2729">
            <v>276065</v>
          </cell>
        </row>
        <row r="2730">
          <cell r="A2730">
            <v>276066</v>
          </cell>
          <cell r="B2730" t="str">
            <v>屋外給水配管</v>
          </cell>
          <cell r="C2730" t="str">
            <v>硬質塩ビ管・φ40mm・継手・機械堀・深さ60cm</v>
          </cell>
          <cell r="D2730" t="str">
            <v>ｍ</v>
          </cell>
          <cell r="E2730">
            <v>2730</v>
          </cell>
          <cell r="F2730" t="str">
            <v>P-121</v>
          </cell>
          <cell r="G2730">
            <v>276066</v>
          </cell>
        </row>
        <row r="2731">
          <cell r="A2731">
            <v>276067</v>
          </cell>
          <cell r="B2731" t="str">
            <v>屋外給水配管</v>
          </cell>
          <cell r="C2731" t="str">
            <v>硬質塩ビ管・φ50mm・継手・機械堀・深さ60cm</v>
          </cell>
          <cell r="D2731" t="str">
            <v>ｍ</v>
          </cell>
          <cell r="E2731">
            <v>3080</v>
          </cell>
          <cell r="F2731" t="str">
            <v>P-121</v>
          </cell>
          <cell r="G2731">
            <v>276067</v>
          </cell>
        </row>
        <row r="2732">
          <cell r="A2732">
            <v>276071</v>
          </cell>
          <cell r="B2732" t="str">
            <v>屋外給水配管</v>
          </cell>
          <cell r="C2732" t="str">
            <v>硬質塩ビ管・φ13mm・継手・機械堀・深さ100cm</v>
          </cell>
          <cell r="D2732" t="str">
            <v>ｍ</v>
          </cell>
          <cell r="E2732">
            <v>4440</v>
          </cell>
          <cell r="F2732" t="str">
            <v>P-121</v>
          </cell>
          <cell r="G2732">
            <v>276071</v>
          </cell>
        </row>
        <row r="2733">
          <cell r="A2733">
            <v>276072</v>
          </cell>
          <cell r="B2733" t="str">
            <v>屋外給水配管</v>
          </cell>
          <cell r="C2733" t="str">
            <v>硬質塩ビ管・φ16mm・継手・機械堀・深さ100cm</v>
          </cell>
          <cell r="D2733" t="str">
            <v>ｍ</v>
          </cell>
          <cell r="E2733">
            <v>4480</v>
          </cell>
          <cell r="F2733" t="str">
            <v>P-121</v>
          </cell>
          <cell r="G2733">
            <v>276072</v>
          </cell>
        </row>
        <row r="2734">
          <cell r="A2734">
            <v>276073</v>
          </cell>
          <cell r="B2734" t="str">
            <v>屋外給水配管</v>
          </cell>
          <cell r="C2734" t="str">
            <v>硬質塩ビ管・φ20mm・継手・機械堀・深さ100cm</v>
          </cell>
          <cell r="D2734" t="str">
            <v>ｍ</v>
          </cell>
          <cell r="E2734">
            <v>4700</v>
          </cell>
          <cell r="F2734" t="str">
            <v>P-121</v>
          </cell>
          <cell r="G2734">
            <v>276073</v>
          </cell>
        </row>
        <row r="2735">
          <cell r="A2735">
            <v>276074</v>
          </cell>
          <cell r="B2735" t="str">
            <v>屋外給水配管</v>
          </cell>
          <cell r="C2735" t="str">
            <v>硬質塩ビ管・φ25mm・継手・機械堀・深さ100cm</v>
          </cell>
          <cell r="D2735" t="str">
            <v>ｍ</v>
          </cell>
          <cell r="E2735">
            <v>4920</v>
          </cell>
          <cell r="F2735" t="str">
            <v>P-121</v>
          </cell>
          <cell r="G2735">
            <v>276074</v>
          </cell>
        </row>
        <row r="2736">
          <cell r="A2736">
            <v>276075</v>
          </cell>
          <cell r="B2736" t="str">
            <v>屋外給水配管</v>
          </cell>
          <cell r="C2736" t="str">
            <v>硬質塩ビ管・φ30mm・継手・機械堀・深さ100cm</v>
          </cell>
          <cell r="D2736" t="str">
            <v>ｍ</v>
          </cell>
          <cell r="E2736">
            <v>5010</v>
          </cell>
          <cell r="F2736" t="str">
            <v>P-121</v>
          </cell>
          <cell r="G2736">
            <v>276075</v>
          </cell>
        </row>
        <row r="2737">
          <cell r="A2737">
            <v>276076</v>
          </cell>
          <cell r="B2737" t="str">
            <v>屋外給水配管</v>
          </cell>
          <cell r="C2737" t="str">
            <v>硬質塩ビ管・φ40mm・継手・機械堀・深さ100cm</v>
          </cell>
          <cell r="D2737" t="str">
            <v>ｍ</v>
          </cell>
          <cell r="E2737">
            <v>5460</v>
          </cell>
          <cell r="F2737" t="str">
            <v>P-121</v>
          </cell>
          <cell r="G2737">
            <v>276076</v>
          </cell>
        </row>
        <row r="2738">
          <cell r="A2738">
            <v>276077</v>
          </cell>
          <cell r="B2738" t="str">
            <v>屋外給水配管</v>
          </cell>
          <cell r="C2738" t="str">
            <v>硬質塩ビ管・φ50mm・継手・機械堀・深さ100cm</v>
          </cell>
          <cell r="D2738" t="str">
            <v>ｍ</v>
          </cell>
          <cell r="E2738">
            <v>5850</v>
          </cell>
          <cell r="F2738" t="str">
            <v>P-121</v>
          </cell>
          <cell r="G2738">
            <v>276077</v>
          </cell>
        </row>
        <row r="2739">
          <cell r="A2739">
            <v>276101</v>
          </cell>
          <cell r="B2739" t="str">
            <v>屋外給水配管</v>
          </cell>
          <cell r="C2739" t="str">
            <v>ポリエチ鉛管・φ13mm・人力堀・深さ30cm</v>
          </cell>
          <cell r="D2739" t="str">
            <v>ｍ</v>
          </cell>
          <cell r="E2739">
            <v>6430</v>
          </cell>
          <cell r="F2739" t="str">
            <v>P-121</v>
          </cell>
          <cell r="G2739">
            <v>276101</v>
          </cell>
        </row>
        <row r="2740">
          <cell r="A2740">
            <v>276102</v>
          </cell>
          <cell r="B2740" t="str">
            <v>屋外給水配管</v>
          </cell>
          <cell r="C2740" t="str">
            <v>ポリエチ鉛管・φ20mm・人力堀・深さ30cm</v>
          </cell>
          <cell r="D2740" t="str">
            <v>ｍ</v>
          </cell>
          <cell r="E2740">
            <v>9260</v>
          </cell>
          <cell r="F2740" t="str">
            <v>P-121</v>
          </cell>
          <cell r="G2740">
            <v>276102</v>
          </cell>
        </row>
        <row r="2741">
          <cell r="A2741">
            <v>276103</v>
          </cell>
          <cell r="B2741" t="str">
            <v>屋外給水配管</v>
          </cell>
          <cell r="C2741" t="str">
            <v>ポリエチ鉛管・φ25mm・人力堀・深さ30cm</v>
          </cell>
          <cell r="D2741" t="str">
            <v>ｍ</v>
          </cell>
          <cell r="E2741">
            <v>11500</v>
          </cell>
          <cell r="F2741" t="str">
            <v>P-121</v>
          </cell>
          <cell r="G2741">
            <v>276103</v>
          </cell>
        </row>
        <row r="2742">
          <cell r="A2742">
            <v>276111</v>
          </cell>
          <cell r="B2742" t="str">
            <v>屋外給水配管</v>
          </cell>
          <cell r="C2742" t="str">
            <v>ポリエチ鉛管・φ13mm・人力堀・深さ60cm</v>
          </cell>
          <cell r="D2742" t="str">
            <v>ｍ</v>
          </cell>
          <cell r="E2742">
            <v>8280</v>
          </cell>
          <cell r="F2742" t="str">
            <v>P-121</v>
          </cell>
          <cell r="G2742">
            <v>276111</v>
          </cell>
        </row>
        <row r="2743">
          <cell r="A2743">
            <v>276112</v>
          </cell>
          <cell r="B2743" t="str">
            <v>屋外給水配管</v>
          </cell>
          <cell r="C2743" t="str">
            <v>ポリエチ鉛管・φ20mm・人力堀・深さ60cm</v>
          </cell>
          <cell r="D2743" t="str">
            <v>ｍ</v>
          </cell>
          <cell r="E2743">
            <v>11100</v>
          </cell>
          <cell r="F2743" t="str">
            <v>P-121</v>
          </cell>
          <cell r="G2743">
            <v>276112</v>
          </cell>
        </row>
        <row r="2744">
          <cell r="A2744">
            <v>276113</v>
          </cell>
          <cell r="B2744" t="str">
            <v>屋外給水配管</v>
          </cell>
          <cell r="C2744" t="str">
            <v>ポリエチ鉛管・φ25mm・人力堀・深さ60cm</v>
          </cell>
          <cell r="D2744" t="str">
            <v>ｍ</v>
          </cell>
          <cell r="E2744">
            <v>13500</v>
          </cell>
          <cell r="F2744" t="str">
            <v>P-121</v>
          </cell>
          <cell r="G2744">
            <v>276113</v>
          </cell>
        </row>
        <row r="2745">
          <cell r="A2745">
            <v>276121</v>
          </cell>
          <cell r="B2745" t="str">
            <v>屋外給水配管</v>
          </cell>
          <cell r="C2745" t="str">
            <v>ポリエチ鉛管・φ13mm・人力堀・深さ100cm</v>
          </cell>
          <cell r="D2745" t="str">
            <v>ｍ</v>
          </cell>
          <cell r="E2745">
            <v>14800</v>
          </cell>
          <cell r="F2745" t="str">
            <v>P-122</v>
          </cell>
          <cell r="G2745">
            <v>276121</v>
          </cell>
        </row>
        <row r="2746">
          <cell r="A2746">
            <v>276122</v>
          </cell>
          <cell r="B2746" t="str">
            <v>屋外給水配管</v>
          </cell>
          <cell r="C2746" t="str">
            <v>ポリエチ鉛管・φ20mm・人力堀・深さ100cm</v>
          </cell>
          <cell r="D2746" t="str">
            <v>ｍ</v>
          </cell>
          <cell r="E2746">
            <v>17700</v>
          </cell>
          <cell r="F2746" t="str">
            <v>P-122</v>
          </cell>
          <cell r="G2746">
            <v>276122</v>
          </cell>
        </row>
        <row r="2747">
          <cell r="A2747">
            <v>276123</v>
          </cell>
          <cell r="B2747" t="str">
            <v>屋外給水配管</v>
          </cell>
          <cell r="C2747" t="str">
            <v>ポリエチ鉛管・φ25mm・人力堀・深さ100cm</v>
          </cell>
          <cell r="D2747" t="str">
            <v>ｍ</v>
          </cell>
          <cell r="E2747">
            <v>20000</v>
          </cell>
          <cell r="F2747" t="str">
            <v>P-122</v>
          </cell>
          <cell r="G2747">
            <v>276123</v>
          </cell>
        </row>
        <row r="2748">
          <cell r="A2748">
            <v>276151</v>
          </cell>
          <cell r="B2748" t="str">
            <v>屋外給水配管</v>
          </cell>
          <cell r="C2748" t="str">
            <v>ポリエチ鉛管・φ13mm・機械堀・深さ30cm</v>
          </cell>
          <cell r="D2748" t="str">
            <v>ｍ</v>
          </cell>
          <cell r="E2748">
            <v>5880</v>
          </cell>
          <cell r="F2748" t="str">
            <v>P-122</v>
          </cell>
          <cell r="G2748">
            <v>276151</v>
          </cell>
        </row>
        <row r="2749">
          <cell r="A2749">
            <v>276152</v>
          </cell>
          <cell r="B2749" t="str">
            <v>屋外給水配管</v>
          </cell>
          <cell r="C2749" t="str">
            <v>ポリエチ鉛管・φ20mm・機械堀・深さ30cm</v>
          </cell>
          <cell r="D2749" t="str">
            <v>ｍ</v>
          </cell>
          <cell r="E2749">
            <v>8710</v>
          </cell>
          <cell r="F2749" t="str">
            <v>P-122</v>
          </cell>
          <cell r="G2749">
            <v>276152</v>
          </cell>
        </row>
        <row r="2750">
          <cell r="A2750">
            <v>276153</v>
          </cell>
          <cell r="B2750" t="str">
            <v>屋外給水配管</v>
          </cell>
          <cell r="C2750" t="str">
            <v>ポリエチ鉛管・φ25mm・機械堀・深さ30cm</v>
          </cell>
          <cell r="D2750" t="str">
            <v>ｍ</v>
          </cell>
          <cell r="E2750">
            <v>11000</v>
          </cell>
          <cell r="F2750" t="str">
            <v>P-122</v>
          </cell>
          <cell r="G2750">
            <v>276153</v>
          </cell>
        </row>
        <row r="2751">
          <cell r="A2751">
            <v>276161</v>
          </cell>
          <cell r="B2751" t="str">
            <v>屋外給水配管</v>
          </cell>
          <cell r="C2751" t="str">
            <v>ポリエチ鉛管・φ13mm・機械堀・深さ60cm</v>
          </cell>
          <cell r="D2751" t="str">
            <v>ｍ</v>
          </cell>
          <cell r="E2751">
            <v>6630</v>
          </cell>
          <cell r="F2751" t="str">
            <v>P-122</v>
          </cell>
          <cell r="G2751">
            <v>276161</v>
          </cell>
        </row>
        <row r="2752">
          <cell r="A2752">
            <v>276162</v>
          </cell>
          <cell r="B2752" t="str">
            <v>屋外給水配管</v>
          </cell>
          <cell r="C2752" t="str">
            <v>ポリエチ鉛管・φ20mm・機械堀・深さ60cm</v>
          </cell>
          <cell r="D2752" t="str">
            <v>ｍ</v>
          </cell>
          <cell r="E2752">
            <v>9450</v>
          </cell>
          <cell r="F2752" t="str">
            <v>P-122</v>
          </cell>
          <cell r="G2752">
            <v>276162</v>
          </cell>
        </row>
        <row r="2753">
          <cell r="A2753">
            <v>276163</v>
          </cell>
          <cell r="B2753" t="str">
            <v>屋外給水配管</v>
          </cell>
          <cell r="C2753" t="str">
            <v>ポリエチ鉛管・φ25mm・機械堀・深さ60cm</v>
          </cell>
          <cell r="D2753" t="str">
            <v>ｍ</v>
          </cell>
          <cell r="E2753">
            <v>11800</v>
          </cell>
          <cell r="F2753" t="str">
            <v>P-122</v>
          </cell>
          <cell r="G2753">
            <v>276163</v>
          </cell>
        </row>
        <row r="2754">
          <cell r="A2754">
            <v>276171</v>
          </cell>
          <cell r="B2754" t="str">
            <v>屋外給水配管</v>
          </cell>
          <cell r="C2754" t="str">
            <v>ポリエチ鉛管・φ13mm・機械堀・深さ100cm</v>
          </cell>
          <cell r="D2754" t="str">
            <v>ｍ</v>
          </cell>
          <cell r="E2754">
            <v>9280</v>
          </cell>
          <cell r="F2754" t="str">
            <v>P-122</v>
          </cell>
          <cell r="G2754">
            <v>276171</v>
          </cell>
        </row>
        <row r="2755">
          <cell r="A2755">
            <v>276172</v>
          </cell>
          <cell r="B2755" t="str">
            <v>屋外給水配管</v>
          </cell>
          <cell r="C2755" t="str">
            <v>ポリエチ鉛管・φ20mm・機械堀・深さ100cm</v>
          </cell>
          <cell r="D2755" t="str">
            <v>ｍ</v>
          </cell>
          <cell r="E2755">
            <v>12100</v>
          </cell>
          <cell r="F2755" t="str">
            <v>P-122</v>
          </cell>
          <cell r="G2755">
            <v>276172</v>
          </cell>
        </row>
        <row r="2756">
          <cell r="A2756">
            <v>276173</v>
          </cell>
          <cell r="B2756" t="str">
            <v>屋外給水配管</v>
          </cell>
          <cell r="C2756" t="str">
            <v>ポリエチ鉛管・φ25mm・機械堀・深さ100cm</v>
          </cell>
          <cell r="D2756" t="str">
            <v>ｍ</v>
          </cell>
          <cell r="E2756">
            <v>14400</v>
          </cell>
          <cell r="F2756" t="str">
            <v>P-122</v>
          </cell>
          <cell r="G2756">
            <v>276173</v>
          </cell>
        </row>
        <row r="2757">
          <cell r="A2757">
            <v>2761781</v>
          </cell>
          <cell r="B2757" t="str">
            <v>屋外給水配管</v>
          </cell>
          <cell r="C2757" t="str">
            <v>ポリエチレン管・φ13mm・人力堀・深さ30cm</v>
          </cell>
          <cell r="D2757" t="str">
            <v>ｍ</v>
          </cell>
          <cell r="E2757">
            <v>3290</v>
          </cell>
          <cell r="F2757" t="str">
            <v>P-122</v>
          </cell>
          <cell r="G2757">
            <v>2761781</v>
          </cell>
        </row>
        <row r="2758">
          <cell r="A2758">
            <v>276182</v>
          </cell>
          <cell r="B2758" t="str">
            <v>屋外給水配管</v>
          </cell>
          <cell r="C2758" t="str">
            <v>ポリエチレン管・φ20mm・人力堀・深さ30cm</v>
          </cell>
          <cell r="D2758" t="str">
            <v>ｍ</v>
          </cell>
          <cell r="E2758">
            <v>3660</v>
          </cell>
          <cell r="F2758" t="str">
            <v>P-122</v>
          </cell>
          <cell r="G2758">
            <v>276182</v>
          </cell>
        </row>
        <row r="2759">
          <cell r="A2759">
            <v>276183</v>
          </cell>
          <cell r="B2759" t="str">
            <v>屋外給水配管</v>
          </cell>
          <cell r="C2759" t="str">
            <v>ポリエチレン管・φ25mm・人力堀・深さ30cm</v>
          </cell>
          <cell r="D2759" t="str">
            <v>ｍ</v>
          </cell>
          <cell r="E2759">
            <v>4250</v>
          </cell>
          <cell r="F2759" t="str">
            <v>P-122</v>
          </cell>
          <cell r="G2759">
            <v>276183</v>
          </cell>
        </row>
        <row r="2760">
          <cell r="A2760">
            <v>276184</v>
          </cell>
          <cell r="B2760" t="str">
            <v>屋外給水配管</v>
          </cell>
          <cell r="C2760" t="str">
            <v>ポリエチレン管・φ13mm・人力堀・深さ60cm</v>
          </cell>
          <cell r="D2760" t="str">
            <v>ｍ</v>
          </cell>
          <cell r="E2760">
            <v>5140</v>
          </cell>
          <cell r="F2760" t="str">
            <v>P-122</v>
          </cell>
          <cell r="G2760">
            <v>276184</v>
          </cell>
        </row>
        <row r="2761">
          <cell r="A2761">
            <v>276185</v>
          </cell>
          <cell r="B2761" t="str">
            <v>屋外給水配管</v>
          </cell>
          <cell r="C2761" t="str">
            <v>ポリエチレン管・φ20mm・人力堀・深さ60cm</v>
          </cell>
          <cell r="D2761" t="str">
            <v>ｍ</v>
          </cell>
          <cell r="E2761">
            <v>5510</v>
          </cell>
          <cell r="F2761" t="str">
            <v>P-122</v>
          </cell>
          <cell r="G2761">
            <v>276185</v>
          </cell>
        </row>
        <row r="2762">
          <cell r="A2762">
            <v>276186</v>
          </cell>
          <cell r="B2762" t="str">
            <v>屋外給水配管</v>
          </cell>
          <cell r="C2762" t="str">
            <v>ポリエチレン管・φ25mm・人力堀・深さ60cm</v>
          </cell>
          <cell r="D2762" t="str">
            <v>ｍ</v>
          </cell>
          <cell r="E2762">
            <v>6190</v>
          </cell>
          <cell r="F2762" t="str">
            <v>P-122</v>
          </cell>
          <cell r="G2762">
            <v>276186</v>
          </cell>
        </row>
        <row r="2763">
          <cell r="A2763">
            <v>276187</v>
          </cell>
          <cell r="B2763" t="str">
            <v>屋外給水配管</v>
          </cell>
          <cell r="C2763" t="str">
            <v>ポリエチレン管・φ13mm・人力堀・深さ100cm</v>
          </cell>
          <cell r="D2763" t="str">
            <v>ｍ</v>
          </cell>
          <cell r="E2763">
            <v>11700</v>
          </cell>
          <cell r="F2763" t="str">
            <v>P-122</v>
          </cell>
          <cell r="G2763">
            <v>276187</v>
          </cell>
        </row>
        <row r="2764">
          <cell r="A2764">
            <v>276188</v>
          </cell>
          <cell r="B2764" t="str">
            <v>屋外給水配管</v>
          </cell>
          <cell r="C2764" t="str">
            <v>ポリエチレン管・φ20mm・人力堀・深さ100cm</v>
          </cell>
          <cell r="D2764" t="str">
            <v>ｍ</v>
          </cell>
          <cell r="E2764">
            <v>12100</v>
          </cell>
          <cell r="F2764" t="str">
            <v>P-122</v>
          </cell>
          <cell r="G2764">
            <v>276188</v>
          </cell>
        </row>
        <row r="2765">
          <cell r="A2765">
            <v>276189</v>
          </cell>
          <cell r="B2765" t="str">
            <v>屋外給水配管</v>
          </cell>
          <cell r="C2765" t="str">
            <v>ポリエチレン管・φ25mm・人力堀・深さ100cm</v>
          </cell>
          <cell r="D2765" t="str">
            <v>ｍ</v>
          </cell>
          <cell r="E2765">
            <v>12700</v>
          </cell>
          <cell r="F2765" t="str">
            <v>P-122</v>
          </cell>
          <cell r="G2765">
            <v>276189</v>
          </cell>
        </row>
        <row r="2766">
          <cell r="A2766">
            <v>276191</v>
          </cell>
          <cell r="B2766" t="str">
            <v>屋外給水配管</v>
          </cell>
          <cell r="C2766" t="str">
            <v>ポリエチレン管・φ13mm・機械堀・深さ30cm</v>
          </cell>
          <cell r="D2766" t="str">
            <v>ｍ</v>
          </cell>
          <cell r="E2766">
            <v>2740</v>
          </cell>
          <cell r="F2766" t="str">
            <v>P-122</v>
          </cell>
          <cell r="G2766">
            <v>276191</v>
          </cell>
        </row>
        <row r="2767">
          <cell r="A2767">
            <v>276192</v>
          </cell>
          <cell r="B2767" t="str">
            <v>屋外給水配管</v>
          </cell>
          <cell r="C2767" t="str">
            <v>ポリエチレン管・φ20mm・機械堀・深さ30cm</v>
          </cell>
          <cell r="D2767" t="str">
            <v>ｍ</v>
          </cell>
          <cell r="E2767">
            <v>3110</v>
          </cell>
          <cell r="F2767" t="str">
            <v>P-122</v>
          </cell>
          <cell r="G2767">
            <v>276192</v>
          </cell>
        </row>
        <row r="2768">
          <cell r="A2768">
            <v>276193</v>
          </cell>
          <cell r="B2768" t="str">
            <v>屋外給水配管</v>
          </cell>
          <cell r="C2768" t="str">
            <v>ポリエチレン管・φ25mm・機械堀・深さ30cm</v>
          </cell>
          <cell r="D2768" t="str">
            <v>ｍ</v>
          </cell>
          <cell r="E2768">
            <v>3700</v>
          </cell>
          <cell r="F2768" t="str">
            <v>P-122</v>
          </cell>
          <cell r="G2768">
            <v>276193</v>
          </cell>
        </row>
        <row r="2769">
          <cell r="A2769">
            <v>276194</v>
          </cell>
          <cell r="B2769" t="str">
            <v>屋外給水配管</v>
          </cell>
          <cell r="C2769" t="str">
            <v>ポリエチレン管・φ13mm・機械堀・深さ60cm</v>
          </cell>
          <cell r="D2769" t="str">
            <v>ｍ</v>
          </cell>
          <cell r="E2769">
            <v>3490</v>
          </cell>
          <cell r="F2769" t="str">
            <v>P-122</v>
          </cell>
          <cell r="G2769">
            <v>276194</v>
          </cell>
        </row>
        <row r="2770">
          <cell r="A2770">
            <v>276195</v>
          </cell>
          <cell r="B2770" t="str">
            <v>屋外給水配管</v>
          </cell>
          <cell r="C2770" t="str">
            <v>ポリエチレン管・φ20mm・機械堀・深さ60cm</v>
          </cell>
          <cell r="D2770" t="str">
            <v>ｍ</v>
          </cell>
          <cell r="E2770">
            <v>3860</v>
          </cell>
          <cell r="F2770" t="str">
            <v>P-122</v>
          </cell>
          <cell r="G2770">
            <v>276195</v>
          </cell>
        </row>
        <row r="2771">
          <cell r="A2771">
            <v>276196</v>
          </cell>
          <cell r="B2771" t="str">
            <v>屋外給水配管</v>
          </cell>
          <cell r="C2771" t="str">
            <v>ポリエチレン管・φ25mm・機械堀・深さ60cm</v>
          </cell>
          <cell r="D2771" t="str">
            <v>ｍ</v>
          </cell>
          <cell r="E2771">
            <v>4480</v>
          </cell>
          <cell r="F2771" t="str">
            <v>P-122</v>
          </cell>
          <cell r="G2771">
            <v>276196</v>
          </cell>
        </row>
        <row r="2772">
          <cell r="A2772">
            <v>276197</v>
          </cell>
          <cell r="B2772" t="str">
            <v>屋外給水配管</v>
          </cell>
          <cell r="C2772" t="str">
            <v>ポリエチレン管・φ13mm・機械堀・深さ100cm</v>
          </cell>
          <cell r="D2772" t="str">
            <v>ｍ</v>
          </cell>
          <cell r="E2772">
            <v>6140</v>
          </cell>
          <cell r="F2772" t="str">
            <v>P-122</v>
          </cell>
          <cell r="G2772">
            <v>276197</v>
          </cell>
        </row>
        <row r="2773">
          <cell r="A2773">
            <v>276198</v>
          </cell>
          <cell r="B2773" t="str">
            <v>屋外給水配管</v>
          </cell>
          <cell r="C2773" t="str">
            <v>ポリエチレン管・φ20mm・機械堀・深さ100cm</v>
          </cell>
          <cell r="D2773" t="str">
            <v>ｍ</v>
          </cell>
          <cell r="E2773">
            <v>6550</v>
          </cell>
          <cell r="F2773" t="str">
            <v>P-122</v>
          </cell>
          <cell r="G2773">
            <v>276198</v>
          </cell>
        </row>
        <row r="2774">
          <cell r="A2774">
            <v>276199</v>
          </cell>
          <cell r="B2774" t="str">
            <v>屋外給水配管</v>
          </cell>
          <cell r="C2774" t="str">
            <v>ポリエチレン管・φ25mm・機械堀・深さ100cm</v>
          </cell>
          <cell r="D2774" t="str">
            <v>ｍ</v>
          </cell>
          <cell r="E2774">
            <v>7130</v>
          </cell>
          <cell r="F2774" t="str">
            <v>P-122</v>
          </cell>
          <cell r="G2774">
            <v>276199</v>
          </cell>
        </row>
        <row r="2775">
          <cell r="A2775">
            <v>276201</v>
          </cell>
          <cell r="B2775" t="str">
            <v>屋外給水配管</v>
          </cell>
          <cell r="C2775" t="str">
            <v>塩ビ鋼管･φ15mm･継手･人力堀･深さ30cm</v>
          </cell>
          <cell r="D2775" t="str">
            <v>ｍ</v>
          </cell>
          <cell r="E2775">
            <v>2370</v>
          </cell>
          <cell r="F2775" t="str">
            <v>P-122</v>
          </cell>
          <cell r="G2775">
            <v>276201</v>
          </cell>
        </row>
        <row r="2776">
          <cell r="A2776">
            <v>276202</v>
          </cell>
          <cell r="B2776" t="str">
            <v>屋外給水配管</v>
          </cell>
          <cell r="C2776" t="str">
            <v>塩ビ鋼管･φ20mm･継手･人力堀･深さ30cm</v>
          </cell>
          <cell r="D2776" t="str">
            <v>ｍ</v>
          </cell>
          <cell r="E2776">
            <v>2560</v>
          </cell>
          <cell r="F2776" t="str">
            <v>P-122</v>
          </cell>
          <cell r="G2776">
            <v>276202</v>
          </cell>
        </row>
        <row r="2777">
          <cell r="A2777">
            <v>276203</v>
          </cell>
          <cell r="B2777" t="str">
            <v>屋外給水配管</v>
          </cell>
          <cell r="C2777" t="str">
            <v>塩ビ鋼管･φ25mm･継手･人力堀･深さ30cm</v>
          </cell>
          <cell r="D2777" t="str">
            <v>ｍ</v>
          </cell>
          <cell r="E2777">
            <v>3030</v>
          </cell>
          <cell r="F2777" t="str">
            <v>P-122</v>
          </cell>
          <cell r="G2777">
            <v>276203</v>
          </cell>
        </row>
        <row r="2778">
          <cell r="A2778">
            <v>276204</v>
          </cell>
          <cell r="B2778" t="str">
            <v>屋外給水配管</v>
          </cell>
          <cell r="C2778" t="str">
            <v>塩ビ鋼管･φ32mm･継手･人力堀･深さ30cm</v>
          </cell>
          <cell r="D2778" t="str">
            <v>ｍ</v>
          </cell>
          <cell r="E2778">
            <v>3550</v>
          </cell>
          <cell r="F2778" t="str">
            <v>P-122</v>
          </cell>
          <cell r="G2778">
            <v>276204</v>
          </cell>
        </row>
        <row r="2779">
          <cell r="A2779">
            <v>276205</v>
          </cell>
          <cell r="B2779" t="str">
            <v>屋外給水配管</v>
          </cell>
          <cell r="C2779" t="str">
            <v>塩ビ鋼管･φ40mm･継手･人力堀･深さ30cm</v>
          </cell>
          <cell r="D2779" t="str">
            <v>ｍ</v>
          </cell>
          <cell r="E2779">
            <v>3930</v>
          </cell>
          <cell r="F2779" t="str">
            <v>P-122</v>
          </cell>
          <cell r="G2779">
            <v>276205</v>
          </cell>
        </row>
        <row r="2780">
          <cell r="A2780">
            <v>276206</v>
          </cell>
          <cell r="B2780" t="str">
            <v>屋外給水配管</v>
          </cell>
          <cell r="C2780" t="str">
            <v>塩ビ鋼管･φ50mm･継手･人力堀･深さ30cm</v>
          </cell>
          <cell r="D2780" t="str">
            <v>ｍ</v>
          </cell>
          <cell r="E2780">
            <v>4730</v>
          </cell>
          <cell r="F2780" t="str">
            <v>P-122</v>
          </cell>
          <cell r="G2780">
            <v>276206</v>
          </cell>
        </row>
        <row r="2781">
          <cell r="A2781">
            <v>276207</v>
          </cell>
          <cell r="B2781" t="str">
            <v>屋外給水配管</v>
          </cell>
          <cell r="C2781" t="str">
            <v>塩ビ鋼管･φ65mm･継手･人力堀･深さ30cm</v>
          </cell>
          <cell r="D2781" t="str">
            <v>ｍ</v>
          </cell>
          <cell r="E2781">
            <v>6030</v>
          </cell>
          <cell r="F2781" t="str">
            <v>P-122</v>
          </cell>
          <cell r="G2781">
            <v>276207</v>
          </cell>
        </row>
        <row r="2782">
          <cell r="A2782">
            <v>276211</v>
          </cell>
          <cell r="B2782" t="str">
            <v>屋外給水配管</v>
          </cell>
          <cell r="C2782" t="str">
            <v>塩ビ鋼管･φ15mm･継手･人力堀･深さ60cm</v>
          </cell>
          <cell r="D2782" t="str">
            <v>ｍ</v>
          </cell>
          <cell r="E2782">
            <v>4210</v>
          </cell>
          <cell r="F2782" t="str">
            <v>P-122</v>
          </cell>
          <cell r="G2782">
            <v>276211</v>
          </cell>
        </row>
        <row r="2783">
          <cell r="A2783">
            <v>276212</v>
          </cell>
          <cell r="B2783" t="str">
            <v>屋外給水配管</v>
          </cell>
          <cell r="C2783" t="str">
            <v>塩ビ鋼管･φ20mm･継手･人力堀･深さ60cm</v>
          </cell>
          <cell r="D2783" t="str">
            <v>ｍ</v>
          </cell>
          <cell r="E2783">
            <v>4400</v>
          </cell>
          <cell r="F2783" t="str">
            <v>P-122</v>
          </cell>
          <cell r="G2783">
            <v>276212</v>
          </cell>
        </row>
        <row r="2784">
          <cell r="A2784">
            <v>276213</v>
          </cell>
          <cell r="B2784" t="str">
            <v>屋外給水配管</v>
          </cell>
          <cell r="C2784" t="str">
            <v>塩ビ鋼管･φ25mm･継手･人力堀･深さ60cm</v>
          </cell>
          <cell r="D2784" t="str">
            <v>ｍ</v>
          </cell>
          <cell r="E2784">
            <v>4980</v>
          </cell>
          <cell r="F2784" t="str">
            <v>P-122</v>
          </cell>
          <cell r="G2784">
            <v>276213</v>
          </cell>
        </row>
        <row r="2785">
          <cell r="A2785">
            <v>276214</v>
          </cell>
          <cell r="B2785" t="str">
            <v>屋外給水配管</v>
          </cell>
          <cell r="C2785" t="str">
            <v>塩ビ鋼管･φ32mm･継手･人力堀･深さ60cm</v>
          </cell>
          <cell r="D2785" t="str">
            <v>ｍ</v>
          </cell>
          <cell r="E2785">
            <v>5500</v>
          </cell>
          <cell r="F2785" t="str">
            <v>P-122</v>
          </cell>
          <cell r="G2785">
            <v>276214</v>
          </cell>
        </row>
        <row r="2786">
          <cell r="A2786">
            <v>276215</v>
          </cell>
          <cell r="B2786" t="str">
            <v>屋外給水配管</v>
          </cell>
          <cell r="C2786" t="str">
            <v>塩ビ鋼管･φ40mm･継手･人力堀･深さ60cm</v>
          </cell>
          <cell r="D2786" t="str">
            <v>ｍ</v>
          </cell>
          <cell r="E2786">
            <v>5780</v>
          </cell>
          <cell r="F2786" t="str">
            <v>P-122</v>
          </cell>
          <cell r="G2786">
            <v>276215</v>
          </cell>
        </row>
        <row r="2787">
          <cell r="A2787">
            <v>276216</v>
          </cell>
          <cell r="B2787" t="str">
            <v>屋外給水配管</v>
          </cell>
          <cell r="C2787" t="str">
            <v>塩ビ鋼管･φ50mm･継手･人力堀･深さ60cm</v>
          </cell>
          <cell r="D2787" t="str">
            <v>ｍ</v>
          </cell>
          <cell r="E2787">
            <v>6680</v>
          </cell>
          <cell r="F2787" t="str">
            <v>P-122</v>
          </cell>
          <cell r="G2787">
            <v>276216</v>
          </cell>
        </row>
        <row r="2788">
          <cell r="A2788">
            <v>276217</v>
          </cell>
          <cell r="B2788" t="str">
            <v>屋外給水配管</v>
          </cell>
          <cell r="C2788" t="str">
            <v>塩ビ鋼管･φ65mm･継手･人力堀･深さ60cm</v>
          </cell>
          <cell r="D2788" t="str">
            <v>ｍ</v>
          </cell>
          <cell r="E2788">
            <v>7970</v>
          </cell>
          <cell r="F2788" t="str">
            <v>P-122</v>
          </cell>
          <cell r="G2788">
            <v>276217</v>
          </cell>
        </row>
        <row r="2789">
          <cell r="A2789">
            <v>276221</v>
          </cell>
          <cell r="B2789" t="str">
            <v>屋外給水配管</v>
          </cell>
          <cell r="C2789" t="str">
            <v>塩ビ鋼管･φ15mm･継手･人力堀･深さ100cm</v>
          </cell>
          <cell r="D2789" t="str">
            <v>ｍ</v>
          </cell>
          <cell r="E2789">
            <v>10700</v>
          </cell>
          <cell r="F2789" t="str">
            <v>P-122</v>
          </cell>
          <cell r="G2789">
            <v>276221</v>
          </cell>
        </row>
        <row r="2790">
          <cell r="A2790">
            <v>276222</v>
          </cell>
          <cell r="B2790" t="str">
            <v>屋外給水配管</v>
          </cell>
          <cell r="C2790" t="str">
            <v>塩ビ鋼管･φ20mm･継手･人力堀･深さ100cm</v>
          </cell>
          <cell r="D2790" t="str">
            <v>ｍ</v>
          </cell>
          <cell r="E2790">
            <v>11000</v>
          </cell>
          <cell r="F2790" t="str">
            <v>P-122</v>
          </cell>
          <cell r="G2790">
            <v>276222</v>
          </cell>
        </row>
        <row r="2791">
          <cell r="A2791">
            <v>276223</v>
          </cell>
          <cell r="B2791" t="str">
            <v>屋外給水配管</v>
          </cell>
          <cell r="C2791" t="str">
            <v>塩ビ鋼管･φ25mm･継手･人力堀･深さ100cm</v>
          </cell>
          <cell r="D2791" t="str">
            <v>ｍ</v>
          </cell>
          <cell r="E2791">
            <v>11500</v>
          </cell>
          <cell r="F2791" t="str">
            <v>P-122</v>
          </cell>
          <cell r="G2791">
            <v>276223</v>
          </cell>
        </row>
        <row r="2792">
          <cell r="A2792">
            <v>276224</v>
          </cell>
          <cell r="B2792" t="str">
            <v>屋外給水配管</v>
          </cell>
          <cell r="C2792" t="str">
            <v>塩ビ鋼管･φ32mm･継手･人力堀･深さ100cm</v>
          </cell>
          <cell r="D2792" t="str">
            <v>ｍ</v>
          </cell>
          <cell r="E2792">
            <v>12100</v>
          </cell>
          <cell r="F2792" t="str">
            <v>P-122</v>
          </cell>
          <cell r="G2792">
            <v>276224</v>
          </cell>
        </row>
        <row r="2793">
          <cell r="A2793">
            <v>276225</v>
          </cell>
          <cell r="B2793" t="str">
            <v>屋外給水配管</v>
          </cell>
          <cell r="C2793" t="str">
            <v>塩ビ鋼管･φ40mm･継手･人力堀･深さ100cm</v>
          </cell>
          <cell r="D2793" t="str">
            <v>ｍ</v>
          </cell>
          <cell r="E2793">
            <v>12500</v>
          </cell>
          <cell r="F2793" t="str">
            <v>P-123</v>
          </cell>
          <cell r="G2793">
            <v>276225</v>
          </cell>
        </row>
        <row r="2794">
          <cell r="A2794">
            <v>276226</v>
          </cell>
          <cell r="B2794" t="str">
            <v>屋外給水配管</v>
          </cell>
          <cell r="C2794" t="str">
            <v>塩ビ鋼管･φ50mm･継手･人力堀･深さ100cm</v>
          </cell>
          <cell r="D2794" t="str">
            <v>ｍ</v>
          </cell>
          <cell r="E2794">
            <v>13500</v>
          </cell>
          <cell r="F2794" t="str">
            <v>P-123</v>
          </cell>
          <cell r="G2794">
            <v>276226</v>
          </cell>
        </row>
        <row r="2795">
          <cell r="A2795">
            <v>276227</v>
          </cell>
          <cell r="B2795" t="str">
            <v>屋外給水配管</v>
          </cell>
          <cell r="C2795" t="str">
            <v>塩ビ鋼管･φ65mm･継手･人力堀･深さ100cm</v>
          </cell>
          <cell r="D2795" t="str">
            <v>ｍ</v>
          </cell>
          <cell r="E2795">
            <v>14900</v>
          </cell>
          <cell r="F2795" t="str">
            <v>P-123</v>
          </cell>
          <cell r="G2795">
            <v>276227</v>
          </cell>
        </row>
        <row r="2796">
          <cell r="A2796">
            <v>276251</v>
          </cell>
          <cell r="B2796" t="str">
            <v>屋外給水配管</v>
          </cell>
          <cell r="C2796" t="str">
            <v>塩ビ鋼管･φ15mm･継手･機械堀･深さ30cm</v>
          </cell>
          <cell r="D2796" t="str">
            <v>ｍ</v>
          </cell>
          <cell r="E2796">
            <v>1820</v>
          </cell>
          <cell r="F2796" t="str">
            <v>P-123</v>
          </cell>
          <cell r="G2796">
            <v>276251</v>
          </cell>
        </row>
        <row r="2797">
          <cell r="A2797">
            <v>276252</v>
          </cell>
          <cell r="B2797" t="str">
            <v>屋外給水配管</v>
          </cell>
          <cell r="C2797" t="str">
            <v>塩ビ鋼管･φ20mm･継手･機械堀･深さ30cm</v>
          </cell>
          <cell r="D2797" t="str">
            <v>ｍ</v>
          </cell>
          <cell r="E2797">
            <v>2010</v>
          </cell>
          <cell r="F2797" t="str">
            <v>P-123</v>
          </cell>
          <cell r="G2797">
            <v>276252</v>
          </cell>
        </row>
        <row r="2798">
          <cell r="A2798">
            <v>276253</v>
          </cell>
          <cell r="B2798" t="str">
            <v>屋外給水配管</v>
          </cell>
          <cell r="C2798" t="str">
            <v>塩ビ鋼管･φ25mm･継手･機械堀･深さ30cm</v>
          </cell>
          <cell r="D2798" t="str">
            <v>ｍ</v>
          </cell>
          <cell r="E2798">
            <v>2480</v>
          </cell>
          <cell r="F2798" t="str">
            <v>P-123</v>
          </cell>
          <cell r="G2798">
            <v>276253</v>
          </cell>
        </row>
        <row r="2799">
          <cell r="A2799">
            <v>276254</v>
          </cell>
          <cell r="B2799" t="str">
            <v>屋外給水配管</v>
          </cell>
          <cell r="C2799" t="str">
            <v>塩ビ鋼管･φ32mm･継手･機械堀･深さ30cm</v>
          </cell>
          <cell r="D2799" t="str">
            <v>ｍ</v>
          </cell>
          <cell r="E2799">
            <v>3000</v>
          </cell>
          <cell r="F2799" t="str">
            <v>P-123</v>
          </cell>
          <cell r="G2799">
            <v>276254</v>
          </cell>
        </row>
        <row r="2800">
          <cell r="A2800">
            <v>276255</v>
          </cell>
          <cell r="B2800" t="str">
            <v>屋外給水配管</v>
          </cell>
          <cell r="C2800" t="str">
            <v>塩ビ鋼管･φ40mm･継手･機械堀･深さ30cm</v>
          </cell>
          <cell r="D2800" t="str">
            <v>ｍ</v>
          </cell>
          <cell r="E2800">
            <v>3320</v>
          </cell>
          <cell r="F2800" t="str">
            <v>P-123</v>
          </cell>
          <cell r="G2800">
            <v>276255</v>
          </cell>
        </row>
        <row r="2801">
          <cell r="A2801">
            <v>276256</v>
          </cell>
          <cell r="B2801" t="str">
            <v>屋外給水配管</v>
          </cell>
          <cell r="C2801" t="str">
            <v>塩ビ鋼管･φ50mm･継手･機械堀･深さ30cm</v>
          </cell>
          <cell r="D2801" t="str">
            <v>ｍ</v>
          </cell>
          <cell r="E2801">
            <v>4120</v>
          </cell>
          <cell r="F2801" t="str">
            <v>P-123</v>
          </cell>
          <cell r="G2801">
            <v>276256</v>
          </cell>
        </row>
        <row r="2802">
          <cell r="A2802">
            <v>276257</v>
          </cell>
          <cell r="B2802" t="str">
            <v>屋外給水配管</v>
          </cell>
          <cell r="C2802" t="str">
            <v>塩ビ鋼管･φ65mm･継手･機械堀･深さ30cm</v>
          </cell>
          <cell r="D2802" t="str">
            <v>ｍ</v>
          </cell>
          <cell r="E2802">
            <v>5420</v>
          </cell>
          <cell r="F2802" t="str">
            <v>P-123</v>
          </cell>
          <cell r="G2802">
            <v>276257</v>
          </cell>
        </row>
        <row r="2803">
          <cell r="A2803">
            <v>276261</v>
          </cell>
          <cell r="B2803" t="str">
            <v>屋外給水配管</v>
          </cell>
          <cell r="C2803" t="str">
            <v>塩ビ鋼管･φ15mm･継手･機械堀･深さ60cm</v>
          </cell>
          <cell r="D2803" t="str">
            <v>ｍ</v>
          </cell>
          <cell r="E2803">
            <v>2560</v>
          </cell>
          <cell r="F2803" t="str">
            <v>P-123</v>
          </cell>
          <cell r="G2803">
            <v>276261</v>
          </cell>
        </row>
        <row r="2804">
          <cell r="A2804">
            <v>276262</v>
          </cell>
          <cell r="B2804" t="str">
            <v>屋外給水配管</v>
          </cell>
          <cell r="C2804" t="str">
            <v>塩ビ鋼管･φ20mm･継手･機械堀･深さ60cm</v>
          </cell>
          <cell r="D2804" t="str">
            <v>ｍ</v>
          </cell>
          <cell r="E2804">
            <v>2750</v>
          </cell>
          <cell r="F2804" t="str">
            <v>P-123</v>
          </cell>
          <cell r="G2804">
            <v>276262</v>
          </cell>
        </row>
        <row r="2805">
          <cell r="A2805">
            <v>276263</v>
          </cell>
          <cell r="B2805" t="str">
            <v>屋外給水配管</v>
          </cell>
          <cell r="C2805" t="str">
            <v>塩ビ鋼管･φ25mm･継手･機械堀･深さ60cm</v>
          </cell>
          <cell r="D2805" t="str">
            <v>ｍ</v>
          </cell>
          <cell r="E2805">
            <v>3270</v>
          </cell>
          <cell r="F2805" t="str">
            <v>P-123</v>
          </cell>
          <cell r="G2805">
            <v>276263</v>
          </cell>
        </row>
        <row r="2806">
          <cell r="A2806">
            <v>276264</v>
          </cell>
          <cell r="B2806" t="str">
            <v>屋外給水配管</v>
          </cell>
          <cell r="C2806" t="str">
            <v>塩ビ鋼管･φ32mm･継手･機械堀･深さ60cm</v>
          </cell>
          <cell r="D2806" t="str">
            <v>ｍ</v>
          </cell>
          <cell r="E2806">
            <v>3790</v>
          </cell>
          <cell r="F2806" t="str">
            <v>P-123</v>
          </cell>
          <cell r="G2806">
            <v>276264</v>
          </cell>
        </row>
        <row r="2807">
          <cell r="A2807">
            <v>276265</v>
          </cell>
          <cell r="B2807" t="str">
            <v>屋外給水配管</v>
          </cell>
          <cell r="C2807" t="str">
            <v>塩ビ鋼管･φ40mm･継手･機械堀･深さ60cm</v>
          </cell>
          <cell r="D2807" t="str">
            <v>ｍ</v>
          </cell>
          <cell r="E2807">
            <v>4070</v>
          </cell>
          <cell r="F2807" t="str">
            <v>P-123</v>
          </cell>
          <cell r="G2807">
            <v>276265</v>
          </cell>
        </row>
        <row r="2808">
          <cell r="A2808">
            <v>276266</v>
          </cell>
          <cell r="B2808" t="str">
            <v>屋外給水配管</v>
          </cell>
          <cell r="C2808" t="str">
            <v>塩ビ鋼管･φ50mm･継手･機械堀･深さ60cm</v>
          </cell>
          <cell r="D2808" t="str">
            <v>ｍ</v>
          </cell>
          <cell r="E2808">
            <v>4910</v>
          </cell>
          <cell r="F2808" t="str">
            <v>P-123</v>
          </cell>
          <cell r="G2808">
            <v>276266</v>
          </cell>
        </row>
        <row r="2809">
          <cell r="A2809">
            <v>276267</v>
          </cell>
          <cell r="B2809" t="str">
            <v>屋外給水配管</v>
          </cell>
          <cell r="C2809" t="str">
            <v>塩ビ鋼管･φ65mm･継手･機械堀･深さ60cm</v>
          </cell>
          <cell r="D2809" t="str">
            <v>ｍ</v>
          </cell>
          <cell r="E2809">
            <v>6200</v>
          </cell>
          <cell r="F2809" t="str">
            <v>P-123</v>
          </cell>
          <cell r="G2809">
            <v>276267</v>
          </cell>
        </row>
        <row r="2810">
          <cell r="A2810">
            <v>276271</v>
          </cell>
          <cell r="B2810" t="str">
            <v>屋外給水配管</v>
          </cell>
          <cell r="C2810" t="str">
            <v>塩ビ鋼管･φ15mm･継手･機械堀･深さ100cm</v>
          </cell>
          <cell r="D2810" t="str">
            <v>ｍ</v>
          </cell>
          <cell r="E2810">
            <v>5210</v>
          </cell>
          <cell r="F2810" t="str">
            <v>P-123</v>
          </cell>
          <cell r="G2810">
            <v>276271</v>
          </cell>
        </row>
        <row r="2811">
          <cell r="A2811">
            <v>276272</v>
          </cell>
          <cell r="B2811" t="str">
            <v>屋外給水配管</v>
          </cell>
          <cell r="C2811" t="str">
            <v>塩ビ鋼管･φ20mm･継手･機械堀･深さ100cm</v>
          </cell>
          <cell r="D2811" t="str">
            <v>ｍ</v>
          </cell>
          <cell r="E2811">
            <v>5440</v>
          </cell>
          <cell r="F2811" t="str">
            <v>P-123</v>
          </cell>
          <cell r="G2811">
            <v>276272</v>
          </cell>
        </row>
        <row r="2812">
          <cell r="A2812">
            <v>276273</v>
          </cell>
          <cell r="B2812" t="str">
            <v>屋外給水配管</v>
          </cell>
          <cell r="C2812" t="str">
            <v>塩ビ鋼管･φ25mm･継手･機械堀･深さ100cm</v>
          </cell>
          <cell r="D2812" t="str">
            <v>ｍ</v>
          </cell>
          <cell r="E2812">
            <v>5920</v>
          </cell>
          <cell r="F2812" t="str">
            <v>P-123</v>
          </cell>
          <cell r="G2812">
            <v>276273</v>
          </cell>
        </row>
        <row r="2813">
          <cell r="A2813">
            <v>276274</v>
          </cell>
          <cell r="B2813" t="str">
            <v>屋外給水配管</v>
          </cell>
          <cell r="C2813" t="str">
            <v>塩ビ鋼管･φ32mm･継手･機械堀･深さ100cm</v>
          </cell>
          <cell r="D2813" t="str">
            <v>ｍ</v>
          </cell>
          <cell r="E2813">
            <v>6480</v>
          </cell>
          <cell r="F2813" t="str">
            <v>P-123</v>
          </cell>
          <cell r="G2813">
            <v>276274</v>
          </cell>
        </row>
        <row r="2814">
          <cell r="A2814">
            <v>276275</v>
          </cell>
          <cell r="B2814" t="str">
            <v>屋外給水配管</v>
          </cell>
          <cell r="C2814" t="str">
            <v>塩ビ鋼管･φ40mm･継手･機械堀･深さ100cm</v>
          </cell>
          <cell r="D2814" t="str">
            <v>ｍ</v>
          </cell>
          <cell r="E2814">
            <v>6800</v>
          </cell>
          <cell r="F2814" t="str">
            <v>P-123</v>
          </cell>
          <cell r="G2814">
            <v>276275</v>
          </cell>
        </row>
        <row r="2815">
          <cell r="A2815">
            <v>276276</v>
          </cell>
          <cell r="B2815" t="str">
            <v>屋外給水配管</v>
          </cell>
          <cell r="C2815" t="str">
            <v>塩ビ鋼管･φ50mm･継手･機械堀･深さ100cm</v>
          </cell>
          <cell r="D2815" t="str">
            <v>ｍ</v>
          </cell>
          <cell r="E2815">
            <v>7680</v>
          </cell>
          <cell r="F2815" t="str">
            <v>P-123</v>
          </cell>
          <cell r="G2815">
            <v>276276</v>
          </cell>
        </row>
        <row r="2816">
          <cell r="A2816">
            <v>276277</v>
          </cell>
          <cell r="B2816" t="str">
            <v>屋外給水配管</v>
          </cell>
          <cell r="C2816" t="str">
            <v>塩ビ鋼管･φ65mm･継手･機械堀･深さ100cm</v>
          </cell>
          <cell r="D2816" t="str">
            <v>ｍ</v>
          </cell>
          <cell r="E2816">
            <v>9020</v>
          </cell>
          <cell r="F2816" t="str">
            <v>P-123</v>
          </cell>
          <cell r="G2816">
            <v>276277</v>
          </cell>
        </row>
        <row r="2817">
          <cell r="A2817">
            <v>276301</v>
          </cell>
          <cell r="B2817" t="str">
            <v>屋外給水配管</v>
          </cell>
          <cell r="C2817" t="str">
            <v>メッキ鋼管･φ15mm･継手･人力堀･深さ30cm</v>
          </cell>
          <cell r="D2817" t="str">
            <v>ｍ</v>
          </cell>
          <cell r="E2817">
            <v>2290</v>
          </cell>
          <cell r="F2817" t="str">
            <v>P-123</v>
          </cell>
          <cell r="G2817">
            <v>276301</v>
          </cell>
        </row>
        <row r="2818">
          <cell r="A2818">
            <v>276302</v>
          </cell>
          <cell r="B2818" t="str">
            <v>屋外給水配管</v>
          </cell>
          <cell r="C2818" t="str">
            <v>メッキ鋼管･φ20mm･継手･人力堀･深さ30cm</v>
          </cell>
          <cell r="D2818" t="str">
            <v>ｍ</v>
          </cell>
          <cell r="E2818">
            <v>2510</v>
          </cell>
          <cell r="F2818" t="str">
            <v>P-123</v>
          </cell>
          <cell r="G2818">
            <v>276302</v>
          </cell>
        </row>
        <row r="2819">
          <cell r="A2819">
            <v>276303</v>
          </cell>
          <cell r="B2819" t="str">
            <v>屋外給水配管</v>
          </cell>
          <cell r="C2819" t="str">
            <v>メッキ鋼管･φ25mm･継手･人力堀･深さ30cm</v>
          </cell>
          <cell r="D2819" t="str">
            <v>ｍ</v>
          </cell>
          <cell r="E2819">
            <v>2970</v>
          </cell>
          <cell r="F2819" t="str">
            <v>P-123</v>
          </cell>
          <cell r="G2819">
            <v>276303</v>
          </cell>
        </row>
        <row r="2820">
          <cell r="A2820">
            <v>276304</v>
          </cell>
          <cell r="B2820" t="str">
            <v>屋外給水配管</v>
          </cell>
          <cell r="C2820" t="str">
            <v>メッキ鋼管･φ32mm･継手･人力堀･深さ30cm</v>
          </cell>
          <cell r="D2820" t="str">
            <v>ｍ</v>
          </cell>
          <cell r="E2820">
            <v>3460</v>
          </cell>
          <cell r="F2820" t="str">
            <v>P-123</v>
          </cell>
          <cell r="G2820">
            <v>276304</v>
          </cell>
        </row>
        <row r="2821">
          <cell r="A2821">
            <v>276305</v>
          </cell>
          <cell r="B2821" t="str">
            <v>屋外給水配管</v>
          </cell>
          <cell r="C2821" t="str">
            <v>メッキ鋼管･φ40mm･継手･人力堀･深さ30cm</v>
          </cell>
          <cell r="D2821" t="str">
            <v>ｍ</v>
          </cell>
          <cell r="E2821">
            <v>3820</v>
          </cell>
          <cell r="F2821" t="str">
            <v>P-123</v>
          </cell>
          <cell r="G2821">
            <v>276305</v>
          </cell>
        </row>
        <row r="2822">
          <cell r="A2822">
            <v>276306</v>
          </cell>
          <cell r="B2822" t="str">
            <v>屋外給水配管</v>
          </cell>
          <cell r="C2822" t="str">
            <v>メッキ鋼管･φ50mm･継手･人力堀･深さ30cn</v>
          </cell>
          <cell r="D2822" t="str">
            <v>ｍ</v>
          </cell>
          <cell r="E2822">
            <v>4590</v>
          </cell>
          <cell r="F2822" t="str">
            <v>P-123</v>
          </cell>
          <cell r="G2822">
            <v>276306</v>
          </cell>
        </row>
        <row r="2823">
          <cell r="A2823">
            <v>276311</v>
          </cell>
          <cell r="B2823" t="str">
            <v>屋外給水配管</v>
          </cell>
          <cell r="C2823" t="str">
            <v>メッキ鋼管･φ15mm･継手･人力堀･深さ60cm</v>
          </cell>
          <cell r="D2823" t="str">
            <v>ｍ</v>
          </cell>
          <cell r="E2823">
            <v>4130</v>
          </cell>
          <cell r="F2823" t="str">
            <v>P-123</v>
          </cell>
          <cell r="G2823">
            <v>276311</v>
          </cell>
        </row>
        <row r="2824">
          <cell r="A2824">
            <v>276312</v>
          </cell>
          <cell r="B2824" t="str">
            <v>屋外給水配管</v>
          </cell>
          <cell r="C2824" t="str">
            <v>メッキ鋼管･φ20mm･継手･人力堀･深さ60cm</v>
          </cell>
          <cell r="D2824" t="str">
            <v>ｍ</v>
          </cell>
          <cell r="E2824">
            <v>4360</v>
          </cell>
          <cell r="F2824" t="str">
            <v>P-123</v>
          </cell>
          <cell r="G2824">
            <v>276312</v>
          </cell>
        </row>
        <row r="2825">
          <cell r="A2825">
            <v>276313</v>
          </cell>
          <cell r="B2825" t="str">
            <v>屋外給水配管</v>
          </cell>
          <cell r="C2825" t="str">
            <v>メッキ鋼管･φ25mm･継手･人力堀･深さ60cm</v>
          </cell>
          <cell r="D2825" t="str">
            <v>ｍ</v>
          </cell>
          <cell r="E2825">
            <v>4920</v>
          </cell>
          <cell r="F2825" t="str">
            <v>P-123</v>
          </cell>
          <cell r="G2825">
            <v>276313</v>
          </cell>
        </row>
        <row r="2826">
          <cell r="A2826">
            <v>276314</v>
          </cell>
          <cell r="B2826" t="str">
            <v>屋外給水配管</v>
          </cell>
          <cell r="C2826" t="str">
            <v>メッキ鋼管･φ32mm･継手･人力堀･深さ60cm</v>
          </cell>
          <cell r="D2826" t="str">
            <v>ｍ</v>
          </cell>
          <cell r="E2826">
            <v>5400</v>
          </cell>
          <cell r="F2826" t="str">
            <v>P-123</v>
          </cell>
          <cell r="G2826">
            <v>276314</v>
          </cell>
        </row>
        <row r="2827">
          <cell r="A2827">
            <v>276315</v>
          </cell>
          <cell r="B2827" t="str">
            <v>屋外給水配管</v>
          </cell>
          <cell r="C2827" t="str">
            <v>メッキ鋼管･φ40mm･継手･人力堀･深さ60cm</v>
          </cell>
          <cell r="D2827" t="str">
            <v>ｍ</v>
          </cell>
          <cell r="E2827">
            <v>5660</v>
          </cell>
          <cell r="F2827" t="str">
            <v>P-123</v>
          </cell>
          <cell r="G2827">
            <v>276315</v>
          </cell>
        </row>
        <row r="2828">
          <cell r="A2828">
            <v>276316</v>
          </cell>
          <cell r="B2828" t="str">
            <v>屋外給水配管</v>
          </cell>
          <cell r="C2828" t="str">
            <v>メッキ鋼管･φ50mm･継手･人力堀･深さ60cm</v>
          </cell>
          <cell r="D2828" t="str">
            <v>ｍ</v>
          </cell>
          <cell r="E2828">
            <v>6540</v>
          </cell>
          <cell r="F2828" t="str">
            <v>P-123</v>
          </cell>
          <cell r="G2828">
            <v>276316</v>
          </cell>
        </row>
        <row r="2829">
          <cell r="A2829">
            <v>276321</v>
          </cell>
          <cell r="B2829" t="str">
            <v>屋外給水配管</v>
          </cell>
          <cell r="C2829" t="str">
            <v>メッキ鋼管･φ15mm･継手･人力堀･深さ100cm</v>
          </cell>
          <cell r="D2829" t="str">
            <v>ｍ</v>
          </cell>
          <cell r="E2829">
            <v>10600</v>
          </cell>
          <cell r="F2829" t="str">
            <v>P-123</v>
          </cell>
          <cell r="G2829">
            <v>276321</v>
          </cell>
        </row>
        <row r="2830">
          <cell r="A2830">
            <v>276322</v>
          </cell>
          <cell r="B2830" t="str">
            <v>屋外給水配管</v>
          </cell>
          <cell r="C2830" t="str">
            <v>メッキ鋼管･φ20mm･継手･人力堀･深さ100cm</v>
          </cell>
          <cell r="D2830" t="str">
            <v>ｍ</v>
          </cell>
          <cell r="E2830">
            <v>11000</v>
          </cell>
          <cell r="F2830" t="str">
            <v>P-123</v>
          </cell>
          <cell r="G2830">
            <v>276322</v>
          </cell>
        </row>
        <row r="2831">
          <cell r="A2831">
            <v>276323</v>
          </cell>
          <cell r="B2831" t="str">
            <v>屋外給水配管</v>
          </cell>
          <cell r="C2831" t="str">
            <v>メッキ鋼管･φ25mm･継手･人力堀･深さ100cm</v>
          </cell>
          <cell r="D2831" t="str">
            <v>ｍ</v>
          </cell>
          <cell r="E2831">
            <v>11400</v>
          </cell>
          <cell r="F2831" t="str">
            <v>P-123</v>
          </cell>
          <cell r="G2831">
            <v>276323</v>
          </cell>
        </row>
        <row r="2832">
          <cell r="A2832">
            <v>276324</v>
          </cell>
          <cell r="B2832" t="str">
            <v>屋外給水配管</v>
          </cell>
          <cell r="C2832" t="str">
            <v>メッキ鋼管･φ32mm･継手･人力堀･深さ100cm</v>
          </cell>
          <cell r="D2832" t="str">
            <v>ｍ</v>
          </cell>
          <cell r="E2832">
            <v>12000</v>
          </cell>
          <cell r="F2832" t="str">
            <v>P-123</v>
          </cell>
          <cell r="G2832">
            <v>276324</v>
          </cell>
        </row>
        <row r="2833">
          <cell r="A2833">
            <v>276325</v>
          </cell>
          <cell r="B2833" t="str">
            <v>屋外給水配管</v>
          </cell>
          <cell r="C2833" t="str">
            <v>メッキ鋼管･φ40mm･継手･人力堀･深さ100cm</v>
          </cell>
          <cell r="D2833" t="str">
            <v>ｍ</v>
          </cell>
          <cell r="E2833">
            <v>12400</v>
          </cell>
          <cell r="F2833" t="str">
            <v>P-123</v>
          </cell>
          <cell r="G2833">
            <v>276325</v>
          </cell>
        </row>
        <row r="2834">
          <cell r="A2834">
            <v>276326</v>
          </cell>
          <cell r="B2834" t="str">
            <v>屋外給水配管</v>
          </cell>
          <cell r="C2834" t="str">
            <v>メッキ鋼管･φ50mm･継手･人力堀･深さ100cm</v>
          </cell>
          <cell r="D2834" t="str">
            <v>ｍ</v>
          </cell>
          <cell r="E2834">
            <v>13400</v>
          </cell>
          <cell r="F2834" t="str">
            <v>P-123</v>
          </cell>
          <cell r="G2834">
            <v>276326</v>
          </cell>
        </row>
        <row r="2835">
          <cell r="A2835">
            <v>276351</v>
          </cell>
          <cell r="B2835" t="str">
            <v>屋外給水配管</v>
          </cell>
          <cell r="C2835" t="str">
            <v>メッキ鋼管･φ15mm･継手･機械堀･深さ30cm</v>
          </cell>
          <cell r="D2835" t="str">
            <v>ｍ</v>
          </cell>
          <cell r="E2835">
            <v>1740</v>
          </cell>
          <cell r="F2835" t="str">
            <v>P-123</v>
          </cell>
          <cell r="G2835">
            <v>276351</v>
          </cell>
        </row>
        <row r="2836">
          <cell r="A2836">
            <v>276352</v>
          </cell>
          <cell r="B2836" t="str">
            <v>屋外給水配管</v>
          </cell>
          <cell r="C2836" t="str">
            <v>メッキ鋼管･φ20mm･継手･機械堀･深さ30cm</v>
          </cell>
          <cell r="D2836" t="str">
            <v>ｍ</v>
          </cell>
          <cell r="E2836">
            <v>1960</v>
          </cell>
          <cell r="F2836" t="str">
            <v>P-123</v>
          </cell>
          <cell r="G2836">
            <v>276352</v>
          </cell>
        </row>
        <row r="2837">
          <cell r="A2837">
            <v>276353</v>
          </cell>
          <cell r="B2837" t="str">
            <v>屋外給水配管</v>
          </cell>
          <cell r="C2837" t="str">
            <v>メッキ鋼管･φ25mm･継手･機械堀･深さ30cm</v>
          </cell>
          <cell r="D2837" t="str">
            <v>ｍ</v>
          </cell>
          <cell r="E2837">
            <v>2420</v>
          </cell>
          <cell r="F2837" t="str">
            <v>P-123</v>
          </cell>
          <cell r="G2837">
            <v>276353</v>
          </cell>
        </row>
        <row r="2838">
          <cell r="A2838">
            <v>276354</v>
          </cell>
          <cell r="B2838" t="str">
            <v>屋外給水配管</v>
          </cell>
          <cell r="C2838" t="str">
            <v>メッキ鋼管･φ32mm･継手･機械堀･深さ30cm</v>
          </cell>
          <cell r="D2838" t="str">
            <v>ｍ</v>
          </cell>
          <cell r="E2838">
            <v>2910</v>
          </cell>
          <cell r="F2838" t="str">
            <v>P-123</v>
          </cell>
          <cell r="G2838">
            <v>276354</v>
          </cell>
        </row>
        <row r="2839">
          <cell r="A2839">
            <v>276355</v>
          </cell>
          <cell r="B2839" t="str">
            <v>屋外給水配管</v>
          </cell>
          <cell r="C2839" t="str">
            <v>メッキ鋼管･φ40mm･継手･機械堀･深さ30cm</v>
          </cell>
          <cell r="D2839" t="str">
            <v>ｍ</v>
          </cell>
          <cell r="E2839">
            <v>3210</v>
          </cell>
          <cell r="F2839" t="str">
            <v>P-123</v>
          </cell>
          <cell r="G2839">
            <v>276355</v>
          </cell>
        </row>
        <row r="2840">
          <cell r="A2840">
            <v>276356</v>
          </cell>
          <cell r="B2840" t="str">
            <v>屋外給水配管</v>
          </cell>
          <cell r="C2840" t="str">
            <v>メッキ鋼管･φ50mm･継手･機械堀･深さ30cm</v>
          </cell>
          <cell r="D2840" t="str">
            <v>ｍ</v>
          </cell>
          <cell r="E2840">
            <v>3980</v>
          </cell>
          <cell r="F2840" t="str">
            <v>P-123</v>
          </cell>
          <cell r="G2840">
            <v>276356</v>
          </cell>
        </row>
        <row r="2841">
          <cell r="A2841">
            <v>276361</v>
          </cell>
          <cell r="B2841" t="str">
            <v>屋外給水配管</v>
          </cell>
          <cell r="C2841" t="str">
            <v>メッキ鋼管･φ15mm･継手･機械堀･深さ60cm</v>
          </cell>
          <cell r="D2841" t="str">
            <v>ｍ</v>
          </cell>
          <cell r="E2841">
            <v>2480</v>
          </cell>
          <cell r="F2841" t="str">
            <v>P-124</v>
          </cell>
          <cell r="G2841">
            <v>276361</v>
          </cell>
        </row>
        <row r="2842">
          <cell r="A2842">
            <v>276362</v>
          </cell>
          <cell r="B2842" t="str">
            <v>屋外給水配管</v>
          </cell>
          <cell r="C2842" t="str">
            <v>メッキ鋼管･φ20mm･継手･機械堀･深さ60cm</v>
          </cell>
          <cell r="D2842" t="str">
            <v>ｍ</v>
          </cell>
          <cell r="E2842">
            <v>2710</v>
          </cell>
          <cell r="F2842" t="str">
            <v>P-124</v>
          </cell>
          <cell r="G2842">
            <v>276362</v>
          </cell>
        </row>
        <row r="2843">
          <cell r="A2843">
            <v>276363</v>
          </cell>
          <cell r="B2843" t="str">
            <v>屋外給水配管</v>
          </cell>
          <cell r="C2843" t="str">
            <v>メッキ鋼管･φ25mm･継手･機械堀･深さ60cm</v>
          </cell>
          <cell r="D2843" t="str">
            <v>ｍ</v>
          </cell>
          <cell r="E2843">
            <v>3210</v>
          </cell>
          <cell r="F2843" t="str">
            <v>P-124</v>
          </cell>
          <cell r="G2843">
            <v>276363</v>
          </cell>
        </row>
        <row r="2844">
          <cell r="A2844">
            <v>276364</v>
          </cell>
          <cell r="B2844" t="str">
            <v>屋外給水配管</v>
          </cell>
          <cell r="C2844" t="str">
            <v>メッキ鋼管･φ32mm･継手･機械堀･深さ60cm</v>
          </cell>
          <cell r="D2844" t="str">
            <v>ｍ</v>
          </cell>
          <cell r="E2844">
            <v>3690</v>
          </cell>
          <cell r="F2844" t="str">
            <v>P-124</v>
          </cell>
          <cell r="G2844">
            <v>276364</v>
          </cell>
        </row>
        <row r="2845">
          <cell r="A2845">
            <v>276365</v>
          </cell>
          <cell r="B2845" t="str">
            <v>屋外給水配管</v>
          </cell>
          <cell r="C2845" t="str">
            <v>メッキ鋼管･φ40mm･継手･機械堀･深さ60cm</v>
          </cell>
          <cell r="D2845" t="str">
            <v>ｍ</v>
          </cell>
          <cell r="E2845">
            <v>3950</v>
          </cell>
          <cell r="F2845" t="str">
            <v>P-124</v>
          </cell>
          <cell r="G2845">
            <v>276365</v>
          </cell>
        </row>
        <row r="2846">
          <cell r="A2846">
            <v>276366</v>
          </cell>
          <cell r="B2846" t="str">
            <v>屋外給水配管</v>
          </cell>
          <cell r="C2846" t="str">
            <v>メッキ鋼管･φ50mm･継手･機械堀･深さ60cm</v>
          </cell>
          <cell r="D2846" t="str">
            <v>ｍ</v>
          </cell>
          <cell r="E2846">
            <v>4770</v>
          </cell>
          <cell r="F2846" t="str">
            <v>P-124</v>
          </cell>
          <cell r="G2846">
            <v>276366</v>
          </cell>
        </row>
        <row r="2847">
          <cell r="A2847">
            <v>276371</v>
          </cell>
          <cell r="B2847" t="str">
            <v>屋外給水配管</v>
          </cell>
          <cell r="C2847" t="str">
            <v>メッキ鋼管･φ15mm･継手･機械堀･深さ100cm</v>
          </cell>
          <cell r="D2847" t="str">
            <v>ｍ</v>
          </cell>
          <cell r="E2847">
            <v>5130</v>
          </cell>
          <cell r="F2847" t="str">
            <v>P-124</v>
          </cell>
          <cell r="G2847">
            <v>276371</v>
          </cell>
        </row>
        <row r="2848">
          <cell r="A2848">
            <v>276372</v>
          </cell>
          <cell r="B2848" t="str">
            <v>屋外給水配管</v>
          </cell>
          <cell r="C2848" t="str">
            <v>メッキ鋼管･φ20mm･継手･機械堀･深さ100cm</v>
          </cell>
          <cell r="D2848" t="str">
            <v>ｍ</v>
          </cell>
          <cell r="E2848">
            <v>5400</v>
          </cell>
          <cell r="F2848" t="str">
            <v>P-124</v>
          </cell>
          <cell r="G2848">
            <v>276372</v>
          </cell>
        </row>
        <row r="2849">
          <cell r="A2849">
            <v>276373</v>
          </cell>
          <cell r="B2849" t="str">
            <v>屋外給水配管</v>
          </cell>
          <cell r="C2849" t="str">
            <v>メッキ鋼管･φ25mm･継手･機械堀･深さ100cm</v>
          </cell>
          <cell r="D2849" t="str">
            <v>ｍ</v>
          </cell>
          <cell r="E2849">
            <v>5860</v>
          </cell>
          <cell r="F2849" t="str">
            <v>P-124</v>
          </cell>
          <cell r="G2849">
            <v>276373</v>
          </cell>
        </row>
        <row r="2850">
          <cell r="A2850">
            <v>276374</v>
          </cell>
          <cell r="B2850" t="str">
            <v>屋外給水配管</v>
          </cell>
          <cell r="C2850" t="str">
            <v>メッキ鋼管･φ32mm･継手･機械堀･深さ100cm</v>
          </cell>
          <cell r="D2850" t="str">
            <v>ｍ</v>
          </cell>
          <cell r="E2850">
            <v>6390</v>
          </cell>
          <cell r="F2850" t="str">
            <v>P-124</v>
          </cell>
          <cell r="G2850">
            <v>276374</v>
          </cell>
        </row>
        <row r="2851">
          <cell r="A2851">
            <v>276375</v>
          </cell>
          <cell r="B2851" t="str">
            <v>屋外給水配管</v>
          </cell>
          <cell r="C2851" t="str">
            <v>メッキ鋼管･φ40mm･継手･機械堀･深さ100cm</v>
          </cell>
          <cell r="D2851" t="str">
            <v>ｍ</v>
          </cell>
          <cell r="E2851">
            <v>6690</v>
          </cell>
          <cell r="F2851" t="str">
            <v>P-124</v>
          </cell>
          <cell r="G2851">
            <v>276375</v>
          </cell>
        </row>
        <row r="2852">
          <cell r="A2852">
            <v>276376</v>
          </cell>
          <cell r="B2852" t="str">
            <v>屋外給水配管</v>
          </cell>
          <cell r="C2852" t="str">
            <v>メッキ鋼管･φ50mm･継手･機械堀･深さ100cm</v>
          </cell>
          <cell r="D2852" t="str">
            <v>ｍ</v>
          </cell>
          <cell r="E2852">
            <v>7540</v>
          </cell>
          <cell r="F2852" t="str">
            <v>P-124</v>
          </cell>
          <cell r="G2852">
            <v>276376</v>
          </cell>
        </row>
        <row r="2853">
          <cell r="A2853">
            <v>276401</v>
          </cell>
          <cell r="B2853" t="str">
            <v>井戸用ポンプ</v>
          </cell>
          <cell r="C2853" t="str">
            <v>口径40mm・出力2.2kw</v>
          </cell>
          <cell r="D2853" t="str">
            <v>台</v>
          </cell>
          <cell r="E2853">
            <v>287800</v>
          </cell>
          <cell r="F2853" t="str">
            <v>P-124</v>
          </cell>
          <cell r="G2853">
            <v>276401</v>
          </cell>
        </row>
        <row r="2854">
          <cell r="A2854">
            <v>276411</v>
          </cell>
          <cell r="B2854" t="str">
            <v>井戸用ポンプ</v>
          </cell>
          <cell r="C2854" t="str">
            <v>口径50mm・出力3.7kw</v>
          </cell>
          <cell r="D2854" t="str">
            <v>台</v>
          </cell>
          <cell r="E2854">
            <v>369500</v>
          </cell>
          <cell r="F2854" t="str">
            <v>P-124</v>
          </cell>
          <cell r="G2854">
            <v>276411</v>
          </cell>
        </row>
        <row r="2855">
          <cell r="A2855">
            <v>276421</v>
          </cell>
          <cell r="B2855" t="str">
            <v>屋外水栓柱</v>
          </cell>
          <cell r="C2855" t="str">
            <v>塩ビ製・H84cm・横水栓付</v>
          </cell>
          <cell r="D2855" t="str">
            <v>ヶ所</v>
          </cell>
          <cell r="E2855">
            <v>6960</v>
          </cell>
          <cell r="F2855" t="str">
            <v>P-124</v>
          </cell>
          <cell r="G2855">
            <v>276421</v>
          </cell>
        </row>
        <row r="2856">
          <cell r="A2856">
            <v>276425</v>
          </cell>
          <cell r="B2856" t="str">
            <v>屋外水栓柱</v>
          </cell>
          <cell r="C2856" t="str">
            <v>塩ビ製・H114cm・横水栓付</v>
          </cell>
          <cell r="D2856" t="str">
            <v>ヶ所</v>
          </cell>
          <cell r="E2856">
            <v>7280</v>
          </cell>
          <cell r="F2856" t="str">
            <v>P-124</v>
          </cell>
          <cell r="G2856">
            <v>276425</v>
          </cell>
        </row>
        <row r="2857">
          <cell r="A2857">
            <v>276431</v>
          </cell>
          <cell r="B2857" t="str">
            <v>屋外流し台</v>
          </cell>
          <cell r="C2857" t="str">
            <v>46×43×15cm</v>
          </cell>
          <cell r="D2857" t="str">
            <v>ヶ所</v>
          </cell>
          <cell r="E2857">
            <v>8120</v>
          </cell>
          <cell r="F2857" t="str">
            <v>P-124</v>
          </cell>
          <cell r="G2857">
            <v>276431</v>
          </cell>
        </row>
        <row r="2858">
          <cell r="A2858">
            <v>276435</v>
          </cell>
          <cell r="B2858" t="str">
            <v>屋外流し台</v>
          </cell>
          <cell r="C2858" t="str">
            <v>55×50×17cm</v>
          </cell>
          <cell r="D2858" t="str">
            <v>ヶ所</v>
          </cell>
          <cell r="E2858">
            <v>8840</v>
          </cell>
          <cell r="F2858" t="str">
            <v>P-124</v>
          </cell>
          <cell r="G2858">
            <v>276435</v>
          </cell>
        </row>
        <row r="2859">
          <cell r="A2859">
            <v>276441</v>
          </cell>
          <cell r="B2859" t="str">
            <v>屋外流し台</v>
          </cell>
          <cell r="C2859" t="str">
            <v>75×50×17cm</v>
          </cell>
          <cell r="D2859" t="str">
            <v>ヶ所</v>
          </cell>
          <cell r="E2859">
            <v>9800</v>
          </cell>
          <cell r="F2859" t="str">
            <v>P-124</v>
          </cell>
          <cell r="G2859">
            <v>276441</v>
          </cell>
        </row>
        <row r="2860">
          <cell r="A2860">
            <v>276501</v>
          </cell>
          <cell r="B2860" t="str">
            <v>電気温水器</v>
          </cell>
          <cell r="C2860" t="str">
            <v>5時間通電形・貯湯容量200L・屋内型</v>
          </cell>
          <cell r="D2860" t="str">
            <v>基</v>
          </cell>
          <cell r="E2860">
            <v>227000</v>
          </cell>
          <cell r="F2860" t="str">
            <v>P-124</v>
          </cell>
          <cell r="G2860">
            <v>276501</v>
          </cell>
        </row>
        <row r="2861">
          <cell r="A2861">
            <v>276511</v>
          </cell>
          <cell r="B2861" t="str">
            <v>電気温水器</v>
          </cell>
          <cell r="C2861" t="str">
            <v>8時間通電形・貯湯容量370L・防雨型</v>
          </cell>
          <cell r="D2861" t="str">
            <v>基</v>
          </cell>
          <cell r="E2861">
            <v>165700</v>
          </cell>
          <cell r="F2861" t="str">
            <v>P-124</v>
          </cell>
          <cell r="G2861">
            <v>276511</v>
          </cell>
        </row>
        <row r="2862">
          <cell r="A2862">
            <v>276521</v>
          </cell>
          <cell r="B2862" t="str">
            <v>電気温水器</v>
          </cell>
          <cell r="C2862" t="str">
            <v>8時間通電形・貯湯容量460L・防雨型</v>
          </cell>
          <cell r="D2862" t="str">
            <v>基</v>
          </cell>
          <cell r="E2862">
            <v>327800</v>
          </cell>
          <cell r="F2862" t="str">
            <v>P-124</v>
          </cell>
          <cell r="G2862">
            <v>276521</v>
          </cell>
        </row>
        <row r="2863">
          <cell r="A2863">
            <v>276531</v>
          </cell>
          <cell r="B2863" t="str">
            <v>太陽熱温水器</v>
          </cell>
          <cell r="C2863" t="str">
            <v>標準タイプ・200L・架台・配管共</v>
          </cell>
          <cell r="D2863" t="str">
            <v>基</v>
          </cell>
          <cell r="E2863">
            <v>209200</v>
          </cell>
          <cell r="F2863" t="str">
            <v>P-124</v>
          </cell>
          <cell r="G2863">
            <v>276531</v>
          </cell>
        </row>
        <row r="2864">
          <cell r="A2864">
            <v>276541</v>
          </cell>
          <cell r="B2864" t="str">
            <v>太陽熱温水器</v>
          </cell>
          <cell r="C2864" t="str">
            <v>大容量タイプ・250L・架台・配管共</v>
          </cell>
          <cell r="D2864" t="str">
            <v>基</v>
          </cell>
          <cell r="E2864">
            <v>254600</v>
          </cell>
          <cell r="F2864" t="str">
            <v>P-124</v>
          </cell>
          <cell r="G2864">
            <v>276541</v>
          </cell>
        </row>
        <row r="2865">
          <cell r="A2865">
            <v>276551</v>
          </cell>
          <cell r="B2865" t="str">
            <v>太陽熱温水器</v>
          </cell>
          <cell r="C2865" t="str">
            <v>高温タイプ・200L・架台・配管共</v>
          </cell>
          <cell r="D2865" t="str">
            <v>基</v>
          </cell>
          <cell r="E2865">
            <v>254600</v>
          </cell>
          <cell r="F2865" t="str">
            <v>P-124</v>
          </cell>
          <cell r="G2865">
            <v>276551</v>
          </cell>
        </row>
        <row r="2866">
          <cell r="A2866">
            <v>276601</v>
          </cell>
          <cell r="B2866" t="str">
            <v>受水槽･(屋上設置)</v>
          </cell>
          <cell r="C2866" t="str">
            <v>FRP受水槽・1.0m3用・架台付・給水管を除く</v>
          </cell>
          <cell r="D2866" t="str">
            <v>基</v>
          </cell>
          <cell r="E2866">
            <v>489800</v>
          </cell>
          <cell r="F2866" t="str">
            <v>P-124</v>
          </cell>
          <cell r="G2866">
            <v>276601</v>
          </cell>
        </row>
        <row r="2867">
          <cell r="A2867">
            <v>276611</v>
          </cell>
          <cell r="B2867" t="str">
            <v>受水槽･(屋上設置)</v>
          </cell>
          <cell r="C2867" t="str">
            <v>FRP受水槽・3.0m3用・架台付・給水管を除く</v>
          </cell>
          <cell r="D2867" t="str">
            <v>基</v>
          </cell>
          <cell r="E2867">
            <v>1366400</v>
          </cell>
          <cell r="F2867" t="str">
            <v>P-124</v>
          </cell>
          <cell r="G2867">
            <v>276611</v>
          </cell>
        </row>
        <row r="2868">
          <cell r="A2868">
            <v>276621</v>
          </cell>
          <cell r="B2868" t="str">
            <v>受水槽･(屋上設置)</v>
          </cell>
          <cell r="C2868" t="str">
            <v>FRP受水槽・4.5m3用・架台付・給水管を除く</v>
          </cell>
          <cell r="D2868" t="str">
            <v>基</v>
          </cell>
          <cell r="E2868">
            <v>1636000</v>
          </cell>
          <cell r="F2868" t="str">
            <v>P-124</v>
          </cell>
          <cell r="G2868">
            <v>276621</v>
          </cell>
        </row>
        <row r="2869">
          <cell r="A2869">
            <v>276651</v>
          </cell>
          <cell r="B2869" t="str">
            <v>受水槽･(地上設置)</v>
          </cell>
          <cell r="C2869" t="str">
            <v>FRP受水槽・1.0m3用・架台付・給水管を除く</v>
          </cell>
          <cell r="D2869" t="str">
            <v>基</v>
          </cell>
          <cell r="E2869">
            <v>433000</v>
          </cell>
          <cell r="F2869" t="str">
            <v>P-124</v>
          </cell>
          <cell r="G2869">
            <v>276651</v>
          </cell>
        </row>
        <row r="2870">
          <cell r="A2870">
            <v>276661</v>
          </cell>
          <cell r="B2870" t="str">
            <v>受水槽･(地上設置)</v>
          </cell>
          <cell r="C2870" t="str">
            <v>FRP受水槽・3.0m3用・架台付・給水管を除く</v>
          </cell>
          <cell r="D2870" t="str">
            <v>基</v>
          </cell>
          <cell r="E2870">
            <v>1139900</v>
          </cell>
          <cell r="F2870" t="str">
            <v>P-124</v>
          </cell>
          <cell r="G2870">
            <v>276661</v>
          </cell>
        </row>
        <row r="2871">
          <cell r="A2871">
            <v>276671</v>
          </cell>
          <cell r="B2871" t="str">
            <v>受水槽･(地上設置)</v>
          </cell>
          <cell r="C2871" t="str">
            <v>FRP受水槽・4.5m3用・架台付・給水管を除く</v>
          </cell>
          <cell r="D2871" t="str">
            <v>基</v>
          </cell>
          <cell r="E2871">
            <v>1359800</v>
          </cell>
          <cell r="F2871" t="str">
            <v>P-124</v>
          </cell>
          <cell r="G2871">
            <v>276671</v>
          </cell>
        </row>
        <row r="2872">
          <cell r="A2872">
            <v>276701</v>
          </cell>
          <cell r="B2872" t="str">
            <v>受水槽･(地下設置)</v>
          </cell>
          <cell r="C2872" t="str">
            <v>コンクリート現場打・1.0m3用・給水管を除く</v>
          </cell>
          <cell r="D2872" t="str">
            <v>基</v>
          </cell>
          <cell r="E2872">
            <v>216000</v>
          </cell>
          <cell r="F2872" t="str">
            <v>P-124</v>
          </cell>
          <cell r="G2872">
            <v>276701</v>
          </cell>
        </row>
        <row r="2873">
          <cell r="A2873">
            <v>276711</v>
          </cell>
          <cell r="B2873" t="str">
            <v>受水槽･(地下設置)</v>
          </cell>
          <cell r="C2873" t="str">
            <v>コンクリート現場打・3.0m3用・給水管を除く</v>
          </cell>
          <cell r="D2873" t="str">
            <v>基</v>
          </cell>
          <cell r="E2873">
            <v>404500</v>
          </cell>
          <cell r="F2873" t="str">
            <v>P-124</v>
          </cell>
          <cell r="G2873">
            <v>276711</v>
          </cell>
        </row>
        <row r="2874">
          <cell r="A2874">
            <v>276721</v>
          </cell>
          <cell r="B2874" t="str">
            <v>受水槽･(地下設置)</v>
          </cell>
          <cell r="C2874" t="str">
            <v>コンクリート現場打・5.0m3用・給水管を除く</v>
          </cell>
          <cell r="D2874" t="str">
            <v>基</v>
          </cell>
          <cell r="E2874">
            <v>546200</v>
          </cell>
          <cell r="F2874" t="str">
            <v>P-124</v>
          </cell>
          <cell r="G2874">
            <v>276721</v>
          </cell>
        </row>
        <row r="2875">
          <cell r="A2875">
            <v>276731</v>
          </cell>
          <cell r="B2875" t="str">
            <v>受水槽･(地下設置)</v>
          </cell>
          <cell r="C2875" t="str">
            <v>コンクリート現場打・8.0m3用・給水管を除く</v>
          </cell>
          <cell r="D2875" t="str">
            <v>基</v>
          </cell>
          <cell r="E2875">
            <v>713000</v>
          </cell>
          <cell r="F2875" t="str">
            <v>P-124</v>
          </cell>
          <cell r="G2875">
            <v>276731</v>
          </cell>
        </row>
        <row r="2876">
          <cell r="A2876">
            <v>276751</v>
          </cell>
          <cell r="B2876" t="str">
            <v>受水槽･(地上設置)</v>
          </cell>
          <cell r="C2876" t="str">
            <v>コンクリート現場打・1.0m3用・給水管を除く</v>
          </cell>
          <cell r="D2876" t="str">
            <v>基</v>
          </cell>
          <cell r="E2876">
            <v>189000</v>
          </cell>
          <cell r="F2876" t="str">
            <v>P-124</v>
          </cell>
          <cell r="G2876">
            <v>276751</v>
          </cell>
        </row>
        <row r="2877">
          <cell r="A2877">
            <v>276761</v>
          </cell>
          <cell r="B2877" t="str">
            <v>受水槽･(地上設置)</v>
          </cell>
          <cell r="C2877" t="str">
            <v>コンクリート現場打・3.0m3用・給水管を除く</v>
          </cell>
          <cell r="D2877" t="str">
            <v>基</v>
          </cell>
          <cell r="E2877">
            <v>328800</v>
          </cell>
          <cell r="F2877" t="str">
            <v>P-124</v>
          </cell>
          <cell r="G2877">
            <v>276761</v>
          </cell>
        </row>
        <row r="2878">
          <cell r="A2878">
            <v>276771</v>
          </cell>
          <cell r="B2878" t="str">
            <v>受水槽･(地上設置)</v>
          </cell>
          <cell r="C2878" t="str">
            <v>コンクリート現場打・5.0m3用・給水管を除く</v>
          </cell>
          <cell r="D2878" t="str">
            <v>基</v>
          </cell>
          <cell r="E2878">
            <v>438400</v>
          </cell>
          <cell r="F2878" t="str">
            <v>P-124</v>
          </cell>
          <cell r="G2878">
            <v>276771</v>
          </cell>
        </row>
        <row r="2879">
          <cell r="A2879">
            <v>276781</v>
          </cell>
          <cell r="B2879" t="str">
            <v>受水槽･(地上設置)</v>
          </cell>
          <cell r="C2879" t="str">
            <v>コンクリート現場打・8.0m3用・給水管を除く</v>
          </cell>
          <cell r="D2879" t="str">
            <v>基</v>
          </cell>
          <cell r="E2879">
            <v>576500</v>
          </cell>
          <cell r="F2879" t="str">
            <v>P-124</v>
          </cell>
          <cell r="G2879">
            <v>276781</v>
          </cell>
        </row>
        <row r="2880">
          <cell r="A2880">
            <v>276801</v>
          </cell>
          <cell r="B2880" t="str">
            <v>硬質塩ビ管</v>
          </cell>
          <cell r="C2880" t="str">
            <v>φ13mm・屋外架空給水管</v>
          </cell>
          <cell r="D2880" t="str">
            <v>ｍ</v>
          </cell>
          <cell r="E2880">
            <v>1470</v>
          </cell>
          <cell r="F2880" t="str">
            <v>P-124</v>
          </cell>
          <cell r="G2880">
            <v>276801</v>
          </cell>
        </row>
        <row r="2881">
          <cell r="A2881">
            <v>276802</v>
          </cell>
          <cell r="B2881" t="str">
            <v>硬質塩ビ管</v>
          </cell>
          <cell r="C2881" t="str">
            <v>φ16mm・屋外架空給水管</v>
          </cell>
          <cell r="D2881" t="str">
            <v>ｍ</v>
          </cell>
          <cell r="E2881">
            <v>1560</v>
          </cell>
          <cell r="F2881" t="str">
            <v>P-124</v>
          </cell>
          <cell r="G2881">
            <v>276802</v>
          </cell>
        </row>
        <row r="2882">
          <cell r="A2882">
            <v>276803</v>
          </cell>
          <cell r="B2882" t="str">
            <v>硬質塩ビ管</v>
          </cell>
          <cell r="C2882" t="str">
            <v>φ20mm・屋外架空給水管</v>
          </cell>
          <cell r="D2882" t="str">
            <v>ｍ</v>
          </cell>
          <cell r="E2882">
            <v>2130</v>
          </cell>
          <cell r="F2882" t="str">
            <v>P-124</v>
          </cell>
          <cell r="G2882">
            <v>276803</v>
          </cell>
        </row>
        <row r="2883">
          <cell r="A2883">
            <v>276804</v>
          </cell>
          <cell r="B2883" t="str">
            <v>硬質塩ビ管</v>
          </cell>
          <cell r="C2883" t="str">
            <v>φ25mm・屋外架空給水管</v>
          </cell>
          <cell r="D2883" t="str">
            <v>ｍ</v>
          </cell>
          <cell r="E2883">
            <v>2550</v>
          </cell>
          <cell r="F2883" t="str">
            <v>P-124</v>
          </cell>
          <cell r="G2883">
            <v>276804</v>
          </cell>
        </row>
        <row r="2884">
          <cell r="A2884">
            <v>276805</v>
          </cell>
          <cell r="B2884" t="str">
            <v>硬質塩ビ管</v>
          </cell>
          <cell r="C2884" t="str">
            <v>φ30mm・屋外架空給水管</v>
          </cell>
          <cell r="D2884" t="str">
            <v>ｍ</v>
          </cell>
          <cell r="E2884">
            <v>2660</v>
          </cell>
          <cell r="F2884" t="str">
            <v>P-124</v>
          </cell>
          <cell r="G2884">
            <v>276805</v>
          </cell>
        </row>
        <row r="2885">
          <cell r="A2885">
            <v>276806</v>
          </cell>
          <cell r="B2885" t="str">
            <v>硬質塩ビ管</v>
          </cell>
          <cell r="C2885" t="str">
            <v>φ40mm・屋外架空給水管</v>
          </cell>
          <cell r="D2885" t="str">
            <v>ｍ</v>
          </cell>
          <cell r="E2885">
            <v>3680</v>
          </cell>
          <cell r="F2885" t="str">
            <v>P-124</v>
          </cell>
          <cell r="G2885">
            <v>276806</v>
          </cell>
        </row>
        <row r="2886">
          <cell r="A2886">
            <v>276807</v>
          </cell>
          <cell r="B2886" t="str">
            <v>硬質塩ビ管</v>
          </cell>
          <cell r="C2886" t="str">
            <v>φ50mm・屋外架空給水管</v>
          </cell>
          <cell r="D2886" t="str">
            <v>ｍ</v>
          </cell>
          <cell r="E2886">
            <v>4560</v>
          </cell>
          <cell r="F2886" t="str">
            <v>P-124</v>
          </cell>
          <cell r="G2886">
            <v>276807</v>
          </cell>
        </row>
        <row r="2887">
          <cell r="A2887">
            <v>276811</v>
          </cell>
          <cell r="B2887" t="str">
            <v>ポリエチライニング鉛管</v>
          </cell>
          <cell r="C2887" t="str">
            <v>φ13mm・屋外架空給水管</v>
          </cell>
          <cell r="D2887" t="str">
            <v>ｍ</v>
          </cell>
          <cell r="E2887">
            <v>8810</v>
          </cell>
          <cell r="F2887" t="str">
            <v>P-124</v>
          </cell>
          <cell r="G2887">
            <v>276811</v>
          </cell>
        </row>
        <row r="2888">
          <cell r="A2888">
            <v>276812</v>
          </cell>
          <cell r="B2888" t="str">
            <v>ポリエチライニング鉛管</v>
          </cell>
          <cell r="C2888" t="str">
            <v>φ20mm・屋外架空給水管</v>
          </cell>
          <cell r="D2888" t="str">
            <v>ｍ</v>
          </cell>
          <cell r="E2888">
            <v>15100</v>
          </cell>
          <cell r="F2888" t="str">
            <v>P-124</v>
          </cell>
          <cell r="G2888">
            <v>276812</v>
          </cell>
        </row>
        <row r="2889">
          <cell r="A2889">
            <v>276813</v>
          </cell>
          <cell r="B2889" t="str">
            <v>ポリエチライニング鉛管</v>
          </cell>
          <cell r="C2889" t="str">
            <v>φ25mm・屋外架空給水管</v>
          </cell>
          <cell r="D2889" t="str">
            <v>ｍ</v>
          </cell>
          <cell r="E2889">
            <v>19600</v>
          </cell>
          <cell r="F2889" t="str">
            <v>P-125</v>
          </cell>
          <cell r="G2889">
            <v>276813</v>
          </cell>
        </row>
        <row r="2890">
          <cell r="A2890">
            <v>276821</v>
          </cell>
          <cell r="B2890" t="str">
            <v>硬質塩ビライニング鋼管</v>
          </cell>
          <cell r="C2890" t="str">
            <v>φ15mm・屋外架空給水管</v>
          </cell>
          <cell r="D2890" t="str">
            <v>ｍ</v>
          </cell>
          <cell r="E2890">
            <v>3240</v>
          </cell>
          <cell r="F2890" t="str">
            <v>P-125</v>
          </cell>
          <cell r="G2890">
            <v>276821</v>
          </cell>
        </row>
        <row r="2891">
          <cell r="A2891">
            <v>276822</v>
          </cell>
          <cell r="B2891" t="str">
            <v>硬質塩ビライニング鋼管</v>
          </cell>
          <cell r="C2891" t="str">
            <v>φ20mm・屋外架空給水管</v>
          </cell>
          <cell r="D2891" t="str">
            <v>ｍ</v>
          </cell>
          <cell r="E2891">
            <v>3600</v>
          </cell>
          <cell r="F2891" t="str">
            <v>P-125</v>
          </cell>
          <cell r="G2891">
            <v>276822</v>
          </cell>
        </row>
        <row r="2892">
          <cell r="A2892">
            <v>276823</v>
          </cell>
          <cell r="B2892" t="str">
            <v>硬質塩ビライニング鋼管</v>
          </cell>
          <cell r="C2892" t="str">
            <v>φ25mm・屋外架空給水管</v>
          </cell>
          <cell r="D2892" t="str">
            <v>ｍ</v>
          </cell>
          <cell r="E2892">
            <v>4770</v>
          </cell>
          <cell r="F2892" t="str">
            <v>P-125</v>
          </cell>
          <cell r="G2892">
            <v>276823</v>
          </cell>
        </row>
        <row r="2893">
          <cell r="A2893">
            <v>276824</v>
          </cell>
          <cell r="B2893" t="str">
            <v>硬質塩ビライニング鋼管</v>
          </cell>
          <cell r="C2893" t="str">
            <v>φ32mm・屋外架空給水管</v>
          </cell>
          <cell r="D2893" t="str">
            <v>ｍ</v>
          </cell>
          <cell r="E2893">
            <v>6040</v>
          </cell>
          <cell r="F2893" t="str">
            <v>P-125</v>
          </cell>
          <cell r="G2893">
            <v>276824</v>
          </cell>
        </row>
        <row r="2894">
          <cell r="A2894">
            <v>276825</v>
          </cell>
          <cell r="B2894" t="str">
            <v>硬質塩ビライニング鋼管</v>
          </cell>
          <cell r="C2894" t="str">
            <v>φ40mm・屋外架空給水管</v>
          </cell>
          <cell r="D2894" t="str">
            <v>ｍ</v>
          </cell>
          <cell r="E2894">
            <v>6600</v>
          </cell>
          <cell r="F2894" t="str">
            <v>P-125</v>
          </cell>
          <cell r="G2894">
            <v>276825</v>
          </cell>
        </row>
        <row r="2895">
          <cell r="A2895">
            <v>276826</v>
          </cell>
          <cell r="B2895" t="str">
            <v>硬質塩ビライニング鋼管</v>
          </cell>
          <cell r="C2895" t="str">
            <v>φ50mm・屋外架空給水管</v>
          </cell>
          <cell r="D2895" t="str">
            <v>ｍ</v>
          </cell>
          <cell r="E2895">
            <v>8440</v>
          </cell>
          <cell r="F2895" t="str">
            <v>P-125</v>
          </cell>
          <cell r="G2895">
            <v>276826</v>
          </cell>
        </row>
        <row r="2896">
          <cell r="A2896">
            <v>276827</v>
          </cell>
          <cell r="B2896" t="str">
            <v>硬質塩ビライニング鋼管</v>
          </cell>
          <cell r="C2896" t="str">
            <v>φ65mm・屋外架空給水管</v>
          </cell>
          <cell r="D2896" t="str">
            <v>ｍ</v>
          </cell>
          <cell r="E2896">
            <v>11500</v>
          </cell>
          <cell r="F2896" t="str">
            <v>P-125</v>
          </cell>
          <cell r="G2896">
            <v>276827</v>
          </cell>
        </row>
        <row r="2897">
          <cell r="A2897">
            <v>276831</v>
          </cell>
          <cell r="B2897" t="str">
            <v>亜鉛メッキ鋼管</v>
          </cell>
          <cell r="C2897" t="str">
            <v>φ15mm・屋外架空給水管</v>
          </cell>
          <cell r="D2897" t="str">
            <v>ｍ</v>
          </cell>
          <cell r="E2897">
            <v>3060</v>
          </cell>
          <cell r="F2897" t="str">
            <v>P-125</v>
          </cell>
          <cell r="G2897">
            <v>276831</v>
          </cell>
        </row>
        <row r="2898">
          <cell r="A2898">
            <v>276832</v>
          </cell>
          <cell r="B2898" t="str">
            <v>亜鉛メッキ鋼管</v>
          </cell>
          <cell r="C2898" t="str">
            <v>φ20mm・屋外架空給水管</v>
          </cell>
          <cell r="D2898" t="str">
            <v>ｍ</v>
          </cell>
          <cell r="E2898">
            <v>3490</v>
          </cell>
          <cell r="F2898" t="str">
            <v>P-125</v>
          </cell>
          <cell r="G2898">
            <v>276832</v>
          </cell>
        </row>
        <row r="2899">
          <cell r="A2899">
            <v>276833</v>
          </cell>
          <cell r="B2899" t="str">
            <v>亜鉛メッキ鋼管</v>
          </cell>
          <cell r="C2899" t="str">
            <v>φ25mm・屋外架空給水管</v>
          </cell>
          <cell r="D2899" t="str">
            <v>ｍ</v>
          </cell>
          <cell r="E2899">
            <v>4630</v>
          </cell>
          <cell r="F2899" t="str">
            <v>P-125</v>
          </cell>
          <cell r="G2899">
            <v>276833</v>
          </cell>
        </row>
        <row r="2900">
          <cell r="A2900">
            <v>276834</v>
          </cell>
          <cell r="B2900" t="str">
            <v>亜鉛メッキ鋼管</v>
          </cell>
          <cell r="C2900" t="str">
            <v>φ32mm・屋外架空給水管</v>
          </cell>
          <cell r="D2900" t="str">
            <v>ｍ</v>
          </cell>
          <cell r="E2900">
            <v>5820</v>
          </cell>
          <cell r="F2900" t="str">
            <v>P-125</v>
          </cell>
          <cell r="G2900">
            <v>276834</v>
          </cell>
        </row>
        <row r="2901">
          <cell r="A2901">
            <v>276835</v>
          </cell>
          <cell r="B2901" t="str">
            <v>亜鉛メッキ鋼管</v>
          </cell>
          <cell r="C2901" t="str">
            <v>φ40mm・屋外架空給水管</v>
          </cell>
          <cell r="D2901" t="str">
            <v>ｍ</v>
          </cell>
          <cell r="E2901">
            <v>6340</v>
          </cell>
          <cell r="F2901" t="str">
            <v>P-125</v>
          </cell>
          <cell r="G2901">
            <v>276835</v>
          </cell>
        </row>
        <row r="2902">
          <cell r="A2902">
            <v>276836</v>
          </cell>
          <cell r="B2902" t="str">
            <v>亜鉛メッキ鋼管</v>
          </cell>
          <cell r="C2902" t="str">
            <v>φ50mm・屋外架空給水管</v>
          </cell>
          <cell r="D2902" t="str">
            <v>ｍ</v>
          </cell>
          <cell r="E2902">
            <v>8110</v>
          </cell>
          <cell r="F2902" t="str">
            <v>P-125</v>
          </cell>
          <cell r="G2902">
            <v>276836</v>
          </cell>
        </row>
        <row r="2903">
          <cell r="A2903">
            <v>276841</v>
          </cell>
          <cell r="B2903" t="str">
            <v>被覆銅管(L型)</v>
          </cell>
          <cell r="C2903" t="str">
            <v>φ1/2(15)・屋外架空給湯管</v>
          </cell>
          <cell r="D2903" t="str">
            <v>ｍ</v>
          </cell>
          <cell r="E2903">
            <v>3550</v>
          </cell>
          <cell r="F2903" t="str">
            <v>P-125</v>
          </cell>
          <cell r="G2903">
            <v>276841</v>
          </cell>
        </row>
        <row r="2904">
          <cell r="A2904">
            <v>276842</v>
          </cell>
          <cell r="B2904" t="str">
            <v>被覆銅管(L型)</v>
          </cell>
          <cell r="C2904" t="str">
            <v>φ3/4(20)・屋外架空給湯管</v>
          </cell>
          <cell r="D2904" t="str">
            <v>ｍ</v>
          </cell>
          <cell r="E2904">
            <v>5450</v>
          </cell>
          <cell r="F2904" t="str">
            <v>P-125</v>
          </cell>
          <cell r="G2904">
            <v>276842</v>
          </cell>
        </row>
        <row r="2905">
          <cell r="A2905">
            <v>277051</v>
          </cell>
          <cell r="B2905" t="str">
            <v>ガス栓取付</v>
          </cell>
          <cell r="C2905" t="str">
            <v>プロパンガス用・1口カラン</v>
          </cell>
          <cell r="D2905" t="str">
            <v>ヶ所</v>
          </cell>
          <cell r="E2905">
            <v>3020</v>
          </cell>
          <cell r="F2905" t="str">
            <v>P-126</v>
          </cell>
          <cell r="G2905">
            <v>277051</v>
          </cell>
        </row>
        <row r="2906">
          <cell r="A2906">
            <v>277055</v>
          </cell>
          <cell r="B2906" t="str">
            <v>ガス栓取付</v>
          </cell>
          <cell r="C2906" t="str">
            <v>プロパンガス用・2口カラン</v>
          </cell>
          <cell r="D2906" t="str">
            <v>ヶ所</v>
          </cell>
          <cell r="E2906">
            <v>4860</v>
          </cell>
          <cell r="F2906" t="str">
            <v>P-126</v>
          </cell>
          <cell r="G2906">
            <v>277055</v>
          </cell>
        </row>
        <row r="2907">
          <cell r="A2907">
            <v>277101</v>
          </cell>
          <cell r="B2907" t="str">
            <v>ガス管</v>
          </cell>
          <cell r="C2907" t="str">
            <v>プロパンガス用・15A</v>
          </cell>
          <cell r="D2907" t="str">
            <v>ｍ</v>
          </cell>
          <cell r="E2907">
            <v>2040</v>
          </cell>
          <cell r="F2907" t="str">
            <v>P-126</v>
          </cell>
          <cell r="G2907">
            <v>277101</v>
          </cell>
        </row>
        <row r="2908">
          <cell r="A2908">
            <v>277111</v>
          </cell>
          <cell r="B2908" t="str">
            <v>ガス管</v>
          </cell>
          <cell r="C2908" t="str">
            <v>プロパンガス用・20A</v>
          </cell>
          <cell r="D2908" t="str">
            <v>ｍ</v>
          </cell>
          <cell r="E2908">
            <v>2080</v>
          </cell>
          <cell r="F2908" t="str">
            <v>P-126</v>
          </cell>
          <cell r="G2908">
            <v>277111</v>
          </cell>
        </row>
        <row r="2909">
          <cell r="A2909">
            <v>277121</v>
          </cell>
          <cell r="B2909" t="str">
            <v>ガス管</v>
          </cell>
          <cell r="C2909" t="str">
            <v>プロパンガス用・25A</v>
          </cell>
          <cell r="D2909" t="str">
            <v>ｍ</v>
          </cell>
          <cell r="E2909">
            <v>2180</v>
          </cell>
          <cell r="F2909" t="str">
            <v>P-126</v>
          </cell>
          <cell r="G2909">
            <v>277121</v>
          </cell>
        </row>
        <row r="2910">
          <cell r="A2910">
            <v>278005</v>
          </cell>
          <cell r="B2910" t="str">
            <v>流し台</v>
          </cell>
          <cell r="C2910" t="str">
            <v>W105×D55×H80cm</v>
          </cell>
          <cell r="D2910" t="str">
            <v>ヶ所</v>
          </cell>
          <cell r="E2910">
            <v>43000</v>
          </cell>
          <cell r="F2910" t="str">
            <v>P-127</v>
          </cell>
          <cell r="G2910">
            <v>278005</v>
          </cell>
        </row>
        <row r="2911">
          <cell r="A2911">
            <v>278015</v>
          </cell>
          <cell r="B2911" t="str">
            <v>流し台</v>
          </cell>
          <cell r="C2911" t="str">
            <v>W120×D55×H80cm</v>
          </cell>
          <cell r="D2911" t="str">
            <v>ヶ所</v>
          </cell>
          <cell r="E2911">
            <v>46000</v>
          </cell>
          <cell r="F2911" t="str">
            <v>P-127</v>
          </cell>
          <cell r="G2911">
            <v>278015</v>
          </cell>
        </row>
        <row r="2912">
          <cell r="A2912">
            <v>278025</v>
          </cell>
          <cell r="B2912" t="str">
            <v>流し台</v>
          </cell>
          <cell r="C2912" t="str">
            <v>W150×D55×H80cm</v>
          </cell>
          <cell r="D2912" t="str">
            <v>ヶ所</v>
          </cell>
          <cell r="E2912">
            <v>62500</v>
          </cell>
          <cell r="F2912" t="str">
            <v>P-127</v>
          </cell>
          <cell r="G2912">
            <v>278025</v>
          </cell>
        </row>
        <row r="2913">
          <cell r="A2913">
            <v>278035</v>
          </cell>
          <cell r="B2913" t="str">
            <v>流し台</v>
          </cell>
          <cell r="C2913" t="str">
            <v>W180×D55×H80cm</v>
          </cell>
          <cell r="D2913" t="str">
            <v>ヶ所</v>
          </cell>
          <cell r="E2913">
            <v>71900</v>
          </cell>
          <cell r="F2913" t="str">
            <v>P-127</v>
          </cell>
          <cell r="G2913">
            <v>278035</v>
          </cell>
        </row>
        <row r="2914">
          <cell r="A2914">
            <v>278105</v>
          </cell>
          <cell r="B2914" t="str">
            <v>調理台</v>
          </cell>
          <cell r="C2914" t="str">
            <v>W60×D55×H80cm</v>
          </cell>
          <cell r="D2914" t="str">
            <v>ヶ所</v>
          </cell>
          <cell r="E2914">
            <v>24900</v>
          </cell>
          <cell r="F2914" t="str">
            <v>P-127</v>
          </cell>
          <cell r="G2914">
            <v>278105</v>
          </cell>
        </row>
        <row r="2915">
          <cell r="A2915">
            <v>278115</v>
          </cell>
          <cell r="B2915" t="str">
            <v>調理台</v>
          </cell>
          <cell r="C2915" t="str">
            <v>W75×D56×H80cm</v>
          </cell>
          <cell r="D2915" t="str">
            <v>ヶ所</v>
          </cell>
          <cell r="E2915">
            <v>37300</v>
          </cell>
          <cell r="F2915" t="str">
            <v>P-127</v>
          </cell>
          <cell r="G2915">
            <v>278115</v>
          </cell>
        </row>
        <row r="2916">
          <cell r="A2916">
            <v>278125</v>
          </cell>
          <cell r="B2916" t="str">
            <v>調理台</v>
          </cell>
          <cell r="C2916" t="str">
            <v>W90×D60×H85cm</v>
          </cell>
          <cell r="D2916" t="str">
            <v>ヶ所</v>
          </cell>
          <cell r="E2916">
            <v>59600</v>
          </cell>
          <cell r="F2916" t="str">
            <v>P-127</v>
          </cell>
          <cell r="G2916">
            <v>278125</v>
          </cell>
        </row>
        <row r="2917">
          <cell r="A2917">
            <v>278155</v>
          </cell>
          <cell r="B2917" t="str">
            <v>調理台(隅用)</v>
          </cell>
          <cell r="C2917" t="str">
            <v>W75×D56×H80cm</v>
          </cell>
          <cell r="D2917" t="str">
            <v>ヶ所</v>
          </cell>
          <cell r="E2917">
            <v>43300</v>
          </cell>
          <cell r="F2917" t="str">
            <v>P-127</v>
          </cell>
          <cell r="G2917">
            <v>278155</v>
          </cell>
        </row>
        <row r="2918">
          <cell r="A2918">
            <v>278201</v>
          </cell>
          <cell r="B2918" t="str">
            <v>コンロ台</v>
          </cell>
          <cell r="C2918" t="str">
            <v>W70×D54.3×H62.3cm</v>
          </cell>
          <cell r="D2918" t="str">
            <v>ヶ所</v>
          </cell>
          <cell r="E2918">
            <v>28100</v>
          </cell>
          <cell r="F2918" t="str">
            <v>P-127</v>
          </cell>
          <cell r="G2918">
            <v>278201</v>
          </cell>
        </row>
        <row r="2919">
          <cell r="A2919">
            <v>278211</v>
          </cell>
          <cell r="B2919" t="str">
            <v>ガスキャビネット・2口用</v>
          </cell>
          <cell r="C2919" t="str">
            <v>W60×D56×H80cm</v>
          </cell>
          <cell r="D2919" t="str">
            <v>ヶ所</v>
          </cell>
          <cell r="E2919">
            <v>69600</v>
          </cell>
          <cell r="F2919" t="str">
            <v>P-127</v>
          </cell>
          <cell r="G2919">
            <v>278211</v>
          </cell>
        </row>
        <row r="2920">
          <cell r="A2920">
            <v>278221</v>
          </cell>
          <cell r="B2920" t="str">
            <v>ガスキャビネット・3口用</v>
          </cell>
          <cell r="C2920" t="str">
            <v>W60×D56×H80cm</v>
          </cell>
          <cell r="D2920" t="str">
            <v>ヶ所</v>
          </cell>
          <cell r="E2920">
            <v>140200</v>
          </cell>
          <cell r="F2920" t="str">
            <v>P-127</v>
          </cell>
          <cell r="G2920">
            <v>278221</v>
          </cell>
        </row>
        <row r="2921">
          <cell r="A2921">
            <v>278305</v>
          </cell>
          <cell r="B2921" t="str">
            <v>つり戸棚</v>
          </cell>
          <cell r="C2921" t="str">
            <v>W105×D36.7×H50cm</v>
          </cell>
          <cell r="D2921" t="str">
            <v>ヶ所</v>
          </cell>
          <cell r="E2921">
            <v>27000</v>
          </cell>
          <cell r="F2921" t="str">
            <v>P-127</v>
          </cell>
          <cell r="G2921">
            <v>278305</v>
          </cell>
        </row>
        <row r="2922">
          <cell r="A2922">
            <v>278315</v>
          </cell>
          <cell r="B2922" t="str">
            <v>つり戸棚</v>
          </cell>
          <cell r="C2922" t="str">
            <v>W120×D36.7×H50cm</v>
          </cell>
          <cell r="D2922" t="str">
            <v>ヶ所</v>
          </cell>
          <cell r="E2922">
            <v>27900</v>
          </cell>
          <cell r="F2922" t="str">
            <v>P-127</v>
          </cell>
          <cell r="G2922">
            <v>278315</v>
          </cell>
        </row>
        <row r="2923">
          <cell r="A2923">
            <v>278325</v>
          </cell>
          <cell r="B2923" t="str">
            <v>つり戸棚</v>
          </cell>
          <cell r="C2923" t="str">
            <v>W150×D36.7×H50cm</v>
          </cell>
          <cell r="D2923" t="str">
            <v>ヶ所</v>
          </cell>
          <cell r="E2923">
            <v>31600</v>
          </cell>
          <cell r="F2923" t="str">
            <v>P-127</v>
          </cell>
          <cell r="G2923">
            <v>278325</v>
          </cell>
        </row>
        <row r="2924">
          <cell r="A2924">
            <v>278335</v>
          </cell>
          <cell r="B2924" t="str">
            <v>つり戸棚</v>
          </cell>
          <cell r="C2924" t="str">
            <v>W180×D36.7×H50cm</v>
          </cell>
          <cell r="D2924" t="str">
            <v>ヶ所</v>
          </cell>
          <cell r="E2924">
            <v>39900</v>
          </cell>
          <cell r="F2924" t="str">
            <v>P-127</v>
          </cell>
          <cell r="G2924">
            <v>278335</v>
          </cell>
        </row>
        <row r="2925">
          <cell r="A2925">
            <v>278355</v>
          </cell>
          <cell r="B2925" t="str">
            <v>つり戸棚(隅用)</v>
          </cell>
          <cell r="C2925" t="str">
            <v>W75×D38.5×H50cm</v>
          </cell>
          <cell r="D2925" t="str">
            <v>ヶ所</v>
          </cell>
          <cell r="E2925">
            <v>29400</v>
          </cell>
          <cell r="F2925" t="str">
            <v>P-127</v>
          </cell>
          <cell r="G2925">
            <v>278355</v>
          </cell>
        </row>
        <row r="2926">
          <cell r="A2926">
            <v>278375</v>
          </cell>
          <cell r="B2926" t="str">
            <v>つり戸棚・レンジフード用</v>
          </cell>
          <cell r="C2926" t="str">
            <v>W45×D38.5×H50cm</v>
          </cell>
          <cell r="D2926" t="str">
            <v>ヶ所</v>
          </cell>
          <cell r="E2926">
            <v>27400</v>
          </cell>
          <cell r="F2926" t="str">
            <v>P-127</v>
          </cell>
          <cell r="G2926">
            <v>278375</v>
          </cell>
        </row>
        <row r="2927">
          <cell r="A2927">
            <v>278401</v>
          </cell>
          <cell r="B2927" t="str">
            <v>換気扇フード</v>
          </cell>
          <cell r="C2927" t="str">
            <v>台所用</v>
          </cell>
          <cell r="D2927" t="str">
            <v>ヶ所</v>
          </cell>
          <cell r="E2927">
            <v>27300</v>
          </cell>
          <cell r="F2927" t="str">
            <v>P-127</v>
          </cell>
          <cell r="G2927">
            <v>278401</v>
          </cell>
        </row>
        <row r="2928">
          <cell r="A2928">
            <v>278411</v>
          </cell>
          <cell r="B2928" t="str">
            <v>レンジフードファン</v>
          </cell>
          <cell r="C2928" t="str">
            <v>強・弱2段切換</v>
          </cell>
          <cell r="D2928" t="str">
            <v>ヶ所</v>
          </cell>
          <cell r="E2928">
            <v>48000</v>
          </cell>
          <cell r="F2928" t="str">
            <v>P-127</v>
          </cell>
          <cell r="G2928">
            <v>278411</v>
          </cell>
        </row>
        <row r="2929">
          <cell r="A2929">
            <v>278415</v>
          </cell>
          <cell r="B2929" t="str">
            <v>レンジフードファン</v>
          </cell>
          <cell r="C2929" t="str">
            <v>強・中・弱3段切換</v>
          </cell>
          <cell r="D2929" t="str">
            <v>ヶ所</v>
          </cell>
          <cell r="E2929">
            <v>66700</v>
          </cell>
          <cell r="F2929" t="str">
            <v>P-127</v>
          </cell>
          <cell r="G2929">
            <v>278415</v>
          </cell>
        </row>
        <row r="2930">
          <cell r="A2930">
            <v>280001</v>
          </cell>
          <cell r="B2930" t="str">
            <v>屋内排水配管</v>
          </cell>
          <cell r="C2930" t="str">
            <v>硬質塩ビ管・継手・支持金物共</v>
          </cell>
          <cell r="D2930" t="str">
            <v>栓</v>
          </cell>
          <cell r="E2930">
            <v>32200</v>
          </cell>
          <cell r="F2930" t="str">
            <v>P-128</v>
          </cell>
          <cell r="G2930">
            <v>280001</v>
          </cell>
        </row>
        <row r="2931">
          <cell r="A2931">
            <v>280101</v>
          </cell>
          <cell r="B2931" t="str">
            <v>屋内排水配管</v>
          </cell>
          <cell r="C2931" t="str">
            <v>硬質塩ビ管・φ40mm</v>
          </cell>
          <cell r="D2931" t="str">
            <v>ｍ</v>
          </cell>
          <cell r="E2931">
            <v>2350</v>
          </cell>
          <cell r="F2931" t="str">
            <v>P-128</v>
          </cell>
          <cell r="G2931">
            <v>280101</v>
          </cell>
        </row>
        <row r="2932">
          <cell r="A2932">
            <v>280111</v>
          </cell>
          <cell r="B2932" t="str">
            <v>屋内排水配管</v>
          </cell>
          <cell r="C2932" t="str">
            <v>硬質塩ビ管・φ50mm</v>
          </cell>
          <cell r="D2932" t="str">
            <v>ｍ</v>
          </cell>
          <cell r="E2932">
            <v>2870</v>
          </cell>
          <cell r="F2932" t="str">
            <v>P-128</v>
          </cell>
          <cell r="G2932">
            <v>280111</v>
          </cell>
        </row>
        <row r="2933">
          <cell r="A2933">
            <v>280121</v>
          </cell>
          <cell r="B2933" t="str">
            <v>屋内排水配管</v>
          </cell>
          <cell r="C2933" t="str">
            <v>硬質塩ビ管・φ65mm</v>
          </cell>
          <cell r="D2933" t="str">
            <v>ｍ</v>
          </cell>
          <cell r="E2933">
            <v>3780</v>
          </cell>
          <cell r="F2933" t="str">
            <v>P-128</v>
          </cell>
          <cell r="G2933">
            <v>280121</v>
          </cell>
        </row>
        <row r="2934">
          <cell r="A2934">
            <v>280131</v>
          </cell>
          <cell r="B2934" t="str">
            <v>屋内排水配管</v>
          </cell>
          <cell r="C2934" t="str">
            <v>硬質塩ビ管・φ75mm</v>
          </cell>
          <cell r="D2934" t="str">
            <v>ｍ</v>
          </cell>
          <cell r="E2934">
            <v>4660</v>
          </cell>
          <cell r="F2934" t="str">
            <v>P-128</v>
          </cell>
          <cell r="G2934">
            <v>280131</v>
          </cell>
        </row>
        <row r="2935">
          <cell r="A2935">
            <v>280141</v>
          </cell>
          <cell r="B2935" t="str">
            <v>屋内排水配管</v>
          </cell>
          <cell r="C2935" t="str">
            <v>硬質塩ﾋﾞ管・φ100mm</v>
          </cell>
          <cell r="D2935" t="str">
            <v>ｍ</v>
          </cell>
          <cell r="E2935">
            <v>6280</v>
          </cell>
          <cell r="F2935" t="str">
            <v>P-128</v>
          </cell>
          <cell r="G2935">
            <v>280141</v>
          </cell>
        </row>
        <row r="2936">
          <cell r="A2936">
            <v>280151</v>
          </cell>
          <cell r="B2936" t="str">
            <v>屋内排水配管</v>
          </cell>
          <cell r="C2936" t="str">
            <v>硬質塩ビ管・φ125mm</v>
          </cell>
          <cell r="D2936" t="str">
            <v>ｍ</v>
          </cell>
          <cell r="E2936">
            <v>8000</v>
          </cell>
          <cell r="F2936" t="str">
            <v>P-128</v>
          </cell>
          <cell r="G2936">
            <v>280151</v>
          </cell>
        </row>
        <row r="2937">
          <cell r="A2937">
            <v>280161</v>
          </cell>
          <cell r="B2937" t="str">
            <v>屋内排水配管</v>
          </cell>
          <cell r="C2937" t="str">
            <v>硬質塩ビ管・φ150mm</v>
          </cell>
          <cell r="D2937" t="str">
            <v>ｍ</v>
          </cell>
          <cell r="E2937">
            <v>10300</v>
          </cell>
          <cell r="F2937" t="str">
            <v>P-128</v>
          </cell>
          <cell r="G2937">
            <v>280161</v>
          </cell>
        </row>
        <row r="2938">
          <cell r="A2938">
            <v>280171</v>
          </cell>
          <cell r="B2938" t="str">
            <v>屋内排水配管</v>
          </cell>
          <cell r="C2938" t="str">
            <v>硬質塩ビ管・φ200mm</v>
          </cell>
          <cell r="D2938" t="str">
            <v>ｍ</v>
          </cell>
          <cell r="E2938">
            <v>14100</v>
          </cell>
          <cell r="F2938" t="str">
            <v>P-128</v>
          </cell>
          <cell r="G2938">
            <v>280171</v>
          </cell>
        </row>
        <row r="2939">
          <cell r="A2939">
            <v>280201</v>
          </cell>
          <cell r="B2939" t="str">
            <v>屋内排水配管</v>
          </cell>
          <cell r="C2939" t="str">
            <v>塩ビ鋼管・φ50mm</v>
          </cell>
          <cell r="D2939" t="str">
            <v>ｍ</v>
          </cell>
          <cell r="E2939">
            <v>5340</v>
          </cell>
          <cell r="F2939" t="str">
            <v>P-128</v>
          </cell>
          <cell r="G2939">
            <v>280201</v>
          </cell>
        </row>
        <row r="2940">
          <cell r="A2940">
            <v>280211</v>
          </cell>
          <cell r="B2940" t="str">
            <v>屋内排水配管</v>
          </cell>
          <cell r="C2940" t="str">
            <v>塩ビ鋼管・φ65mm</v>
          </cell>
          <cell r="D2940" t="str">
            <v>ｍ</v>
          </cell>
          <cell r="E2940">
            <v>6990</v>
          </cell>
          <cell r="F2940" t="str">
            <v>P-128</v>
          </cell>
          <cell r="G2940">
            <v>280211</v>
          </cell>
        </row>
        <row r="2941">
          <cell r="A2941">
            <v>280221</v>
          </cell>
          <cell r="B2941" t="str">
            <v>屋内排水配管</v>
          </cell>
          <cell r="C2941" t="str">
            <v>塩ビ鋼管・φ80mm</v>
          </cell>
          <cell r="D2941" t="str">
            <v>ｍ</v>
          </cell>
          <cell r="E2941">
            <v>7910</v>
          </cell>
          <cell r="F2941" t="str">
            <v>P-128</v>
          </cell>
          <cell r="G2941">
            <v>280221</v>
          </cell>
        </row>
        <row r="2942">
          <cell r="A2942">
            <v>280231</v>
          </cell>
          <cell r="B2942" t="str">
            <v>屋内排水配管</v>
          </cell>
          <cell r="C2942" t="str">
            <v>塩ビ鋼管・φ100mm</v>
          </cell>
          <cell r="D2942" t="str">
            <v>ｍ</v>
          </cell>
          <cell r="E2942">
            <v>10600</v>
          </cell>
          <cell r="F2942" t="str">
            <v>P-128</v>
          </cell>
          <cell r="G2942">
            <v>280231</v>
          </cell>
        </row>
        <row r="2943">
          <cell r="A2943">
            <v>280241</v>
          </cell>
          <cell r="B2943" t="str">
            <v>屋内排水配管</v>
          </cell>
          <cell r="C2943" t="str">
            <v>塩ビ鋼管・φ125mm</v>
          </cell>
          <cell r="D2943" t="str">
            <v>ｍ</v>
          </cell>
          <cell r="E2943">
            <v>12800</v>
          </cell>
          <cell r="F2943" t="str">
            <v>P-128</v>
          </cell>
          <cell r="G2943">
            <v>280241</v>
          </cell>
        </row>
        <row r="2944">
          <cell r="A2944">
            <v>280301</v>
          </cell>
          <cell r="B2944" t="str">
            <v>屋内排水配管</v>
          </cell>
          <cell r="C2944" t="str">
            <v>炭素鋼鋼管･φ40mm</v>
          </cell>
          <cell r="D2944" t="str">
            <v>ｍ</v>
          </cell>
          <cell r="E2944">
            <v>3760</v>
          </cell>
          <cell r="F2944" t="str">
            <v>P-128</v>
          </cell>
          <cell r="G2944">
            <v>280301</v>
          </cell>
        </row>
        <row r="2945">
          <cell r="A2945">
            <v>280311</v>
          </cell>
          <cell r="B2945" t="str">
            <v>屋内排水配管</v>
          </cell>
          <cell r="C2945" t="str">
            <v>炭素鋼鋼管･φ50mm</v>
          </cell>
          <cell r="D2945" t="str">
            <v>ｍ</v>
          </cell>
          <cell r="E2945">
            <v>4730</v>
          </cell>
          <cell r="F2945" t="str">
            <v>P-128</v>
          </cell>
          <cell r="G2945">
            <v>280311</v>
          </cell>
        </row>
        <row r="2946">
          <cell r="A2946">
            <v>280321</v>
          </cell>
          <cell r="B2946" t="str">
            <v>屋内排水配管</v>
          </cell>
          <cell r="C2946" t="str">
            <v>炭素鋼鋼管･φ65mm</v>
          </cell>
          <cell r="D2946" t="str">
            <v>ｍ</v>
          </cell>
          <cell r="E2946">
            <v>6120</v>
          </cell>
          <cell r="F2946" t="str">
            <v>P-128</v>
          </cell>
          <cell r="G2946">
            <v>280321</v>
          </cell>
        </row>
        <row r="2947">
          <cell r="A2947">
            <v>280331</v>
          </cell>
          <cell r="B2947" t="str">
            <v>屋内排水配管</v>
          </cell>
          <cell r="C2947" t="str">
            <v>炭素鋼鋼管･φ80mm</v>
          </cell>
          <cell r="D2947" t="str">
            <v>ｍ</v>
          </cell>
          <cell r="E2947">
            <v>6890</v>
          </cell>
          <cell r="F2947" t="str">
            <v>P-128</v>
          </cell>
          <cell r="G2947">
            <v>280331</v>
          </cell>
        </row>
        <row r="2948">
          <cell r="A2948">
            <v>280341</v>
          </cell>
          <cell r="B2948" t="str">
            <v>屋内排水配管</v>
          </cell>
          <cell r="C2948" t="str">
            <v>炭素鋼鋼管･φ100mm</v>
          </cell>
          <cell r="D2948" t="str">
            <v>ｍ</v>
          </cell>
          <cell r="E2948">
            <v>9200</v>
          </cell>
          <cell r="F2948" t="str">
            <v>P-128</v>
          </cell>
          <cell r="G2948">
            <v>280341</v>
          </cell>
        </row>
        <row r="2949">
          <cell r="A2949">
            <v>280401</v>
          </cell>
          <cell r="B2949" t="str">
            <v>屋内排水配管</v>
          </cell>
          <cell r="C2949" t="str">
            <v>耐火二層管･φ40mm</v>
          </cell>
          <cell r="D2949" t="str">
            <v>ｍ</v>
          </cell>
          <cell r="E2949">
            <v>3040</v>
          </cell>
          <cell r="F2949" t="str">
            <v>P-128</v>
          </cell>
          <cell r="G2949">
            <v>280401</v>
          </cell>
        </row>
        <row r="2950">
          <cell r="A2950">
            <v>280411</v>
          </cell>
          <cell r="B2950" t="str">
            <v>屋内排水配管</v>
          </cell>
          <cell r="C2950" t="str">
            <v>耐火二層管･φ50mm</v>
          </cell>
          <cell r="D2950" t="str">
            <v>ｍ</v>
          </cell>
          <cell r="E2950">
            <v>3780</v>
          </cell>
          <cell r="F2950" t="str">
            <v>P-128</v>
          </cell>
          <cell r="G2950">
            <v>280411</v>
          </cell>
        </row>
        <row r="2951">
          <cell r="A2951">
            <v>280421</v>
          </cell>
          <cell r="B2951" t="str">
            <v>屋内排水配管</v>
          </cell>
          <cell r="C2951" t="str">
            <v>耐火二層管･φ65mm</v>
          </cell>
          <cell r="D2951" t="str">
            <v>ｍ</v>
          </cell>
          <cell r="E2951">
            <v>5060</v>
          </cell>
          <cell r="F2951" t="str">
            <v>P-128</v>
          </cell>
          <cell r="G2951">
            <v>280421</v>
          </cell>
        </row>
        <row r="2952">
          <cell r="A2952">
            <v>280431</v>
          </cell>
          <cell r="B2952" t="str">
            <v>屋内排水配管</v>
          </cell>
          <cell r="C2952" t="str">
            <v>耐火二層管･φ75mm</v>
          </cell>
          <cell r="D2952" t="str">
            <v>ｍ</v>
          </cell>
          <cell r="E2952">
            <v>6270</v>
          </cell>
          <cell r="F2952" t="str">
            <v>P-128</v>
          </cell>
          <cell r="G2952">
            <v>280431</v>
          </cell>
        </row>
        <row r="2953">
          <cell r="A2953">
            <v>280441</v>
          </cell>
          <cell r="B2953" t="str">
            <v>屋内排水配管</v>
          </cell>
          <cell r="C2953" t="str">
            <v>耐火二層管･φ100mm</v>
          </cell>
          <cell r="D2953" t="str">
            <v>ｍ</v>
          </cell>
          <cell r="E2953">
            <v>8470</v>
          </cell>
          <cell r="F2953" t="str">
            <v>P-128</v>
          </cell>
          <cell r="G2953">
            <v>280441</v>
          </cell>
        </row>
        <row r="2954">
          <cell r="A2954">
            <v>280451</v>
          </cell>
          <cell r="B2954" t="str">
            <v>屋内排水配管</v>
          </cell>
          <cell r="C2954" t="str">
            <v>耐火二層管･φ125mm</v>
          </cell>
          <cell r="D2954" t="str">
            <v>ｍ</v>
          </cell>
          <cell r="E2954">
            <v>11000</v>
          </cell>
          <cell r="F2954" t="str">
            <v>P-128</v>
          </cell>
          <cell r="G2954">
            <v>280451</v>
          </cell>
        </row>
        <row r="2955">
          <cell r="A2955">
            <v>280601</v>
          </cell>
          <cell r="B2955" t="str">
            <v>排水トラップ</v>
          </cell>
          <cell r="C2955" t="str">
            <v>浴室用･φ50mm</v>
          </cell>
          <cell r="D2955" t="str">
            <v>ヶ所</v>
          </cell>
          <cell r="E2955">
            <v>11700</v>
          </cell>
          <cell r="F2955" t="str">
            <v>P-128</v>
          </cell>
          <cell r="G2955">
            <v>280601</v>
          </cell>
        </row>
        <row r="2956">
          <cell r="A2956">
            <v>280611</v>
          </cell>
          <cell r="B2956" t="str">
            <v>排水トラップ</v>
          </cell>
          <cell r="C2956" t="str">
            <v>床排水用･φ50mm</v>
          </cell>
          <cell r="D2956" t="str">
            <v>ヶ所</v>
          </cell>
          <cell r="E2956">
            <v>7460</v>
          </cell>
          <cell r="F2956" t="str">
            <v>P-128</v>
          </cell>
          <cell r="G2956">
            <v>280611</v>
          </cell>
        </row>
        <row r="2957">
          <cell r="A2957">
            <v>280621</v>
          </cell>
          <cell r="B2957" t="str">
            <v>排水トラップ</v>
          </cell>
          <cell r="C2957" t="str">
            <v>洗濯機用･φ50mm</v>
          </cell>
          <cell r="D2957" t="str">
            <v>ヶ所</v>
          </cell>
          <cell r="E2957">
            <v>9510</v>
          </cell>
          <cell r="F2957" t="str">
            <v>P-128</v>
          </cell>
          <cell r="G2957">
            <v>280621</v>
          </cell>
        </row>
        <row r="2958">
          <cell r="A2958">
            <v>280631</v>
          </cell>
          <cell r="B2958" t="str">
            <v>洗濯機パン</v>
          </cell>
          <cell r="C2958" t="str">
            <v>64×64cm・FRP製</v>
          </cell>
          <cell r="D2958" t="str">
            <v>ヶ所</v>
          </cell>
          <cell r="E2958">
            <v>7780</v>
          </cell>
          <cell r="F2958" t="str">
            <v>P-128</v>
          </cell>
          <cell r="G2958">
            <v>280631</v>
          </cell>
        </row>
        <row r="2959">
          <cell r="A2959">
            <v>280634</v>
          </cell>
          <cell r="B2959" t="str">
            <v>洗濯機パン</v>
          </cell>
          <cell r="C2959" t="str">
            <v>80×64cm・FRP製</v>
          </cell>
          <cell r="D2959" t="str">
            <v>ヶ所</v>
          </cell>
          <cell r="E2959">
            <v>8410</v>
          </cell>
          <cell r="F2959" t="str">
            <v>P-128</v>
          </cell>
          <cell r="G2959">
            <v>280634</v>
          </cell>
        </row>
        <row r="2960">
          <cell r="A2960">
            <v>280637</v>
          </cell>
          <cell r="B2960" t="str">
            <v>洗濯機パン</v>
          </cell>
          <cell r="C2960" t="str">
            <v>93×75cm・FRP製</v>
          </cell>
          <cell r="D2960" t="str">
            <v>ヶ所</v>
          </cell>
          <cell r="E2960">
            <v>15300</v>
          </cell>
          <cell r="F2960" t="str">
            <v>P-128</v>
          </cell>
          <cell r="G2960">
            <v>280637</v>
          </cell>
        </row>
        <row r="2961">
          <cell r="A2961">
            <v>281001</v>
          </cell>
          <cell r="B2961" t="str">
            <v>屋内排水配管</v>
          </cell>
          <cell r="C2961" t="str">
            <v>硬質塩ﾋﾞ管・φ50mm</v>
          </cell>
          <cell r="D2961" t="str">
            <v>栓</v>
          </cell>
          <cell r="E2961">
            <v>4870</v>
          </cell>
          <cell r="F2961" t="str">
            <v>P-129</v>
          </cell>
          <cell r="G2961">
            <v>281001</v>
          </cell>
        </row>
        <row r="2962">
          <cell r="A2962">
            <v>281011</v>
          </cell>
          <cell r="B2962" t="str">
            <v>屋内排水配管</v>
          </cell>
          <cell r="C2962" t="str">
            <v>硬質塩ﾋﾞ管・φ65mm</v>
          </cell>
          <cell r="D2962" t="str">
            <v>栓</v>
          </cell>
          <cell r="E2962">
            <v>6420</v>
          </cell>
          <cell r="F2962" t="str">
            <v>P-129</v>
          </cell>
          <cell r="G2962">
            <v>281011</v>
          </cell>
        </row>
        <row r="2963">
          <cell r="A2963">
            <v>281021</v>
          </cell>
          <cell r="B2963" t="str">
            <v>屋内排水配管</v>
          </cell>
          <cell r="C2963" t="str">
            <v>硬質塩ﾋﾞ管・φ75mm</v>
          </cell>
          <cell r="D2963" t="str">
            <v>栓</v>
          </cell>
          <cell r="E2963">
            <v>7920</v>
          </cell>
          <cell r="F2963" t="str">
            <v>P-129</v>
          </cell>
          <cell r="G2963">
            <v>281021</v>
          </cell>
        </row>
        <row r="2964">
          <cell r="A2964">
            <v>281031</v>
          </cell>
          <cell r="B2964" t="str">
            <v>屋内排水配管</v>
          </cell>
          <cell r="C2964" t="str">
            <v>硬質塩ﾋﾞ管・φ100mm</v>
          </cell>
          <cell r="D2964" t="str">
            <v>栓</v>
          </cell>
          <cell r="E2964">
            <v>10600</v>
          </cell>
          <cell r="F2964" t="str">
            <v>P-129</v>
          </cell>
          <cell r="G2964">
            <v>281031</v>
          </cell>
        </row>
        <row r="2965">
          <cell r="A2965">
            <v>281101</v>
          </cell>
          <cell r="B2965" t="str">
            <v>屋内排水配管</v>
          </cell>
          <cell r="C2965" t="str">
            <v>硬ﾋﾞ鋼管・φ50mm</v>
          </cell>
          <cell r="D2965" t="str">
            <v>栓</v>
          </cell>
          <cell r="E2965">
            <v>9070</v>
          </cell>
          <cell r="F2965" t="str">
            <v>P-129</v>
          </cell>
          <cell r="G2965">
            <v>281101</v>
          </cell>
        </row>
        <row r="2966">
          <cell r="A2966">
            <v>281111</v>
          </cell>
          <cell r="B2966" t="str">
            <v>屋内排水配管</v>
          </cell>
          <cell r="C2966" t="str">
            <v>硬ﾋﾞ鋼管・φ65mm</v>
          </cell>
          <cell r="D2966" t="str">
            <v>栓</v>
          </cell>
          <cell r="E2966">
            <v>11800</v>
          </cell>
          <cell r="F2966" t="str">
            <v>P-129</v>
          </cell>
          <cell r="G2966">
            <v>281111</v>
          </cell>
        </row>
        <row r="2967">
          <cell r="A2967">
            <v>281121</v>
          </cell>
          <cell r="B2967" t="str">
            <v>屋内排水配管</v>
          </cell>
          <cell r="C2967" t="str">
            <v>硬ﾋﾞ鋼管・φ80mm</v>
          </cell>
          <cell r="D2967" t="str">
            <v>栓</v>
          </cell>
          <cell r="E2967">
            <v>13400</v>
          </cell>
          <cell r="F2967" t="str">
            <v>P-129</v>
          </cell>
          <cell r="G2967">
            <v>281121</v>
          </cell>
        </row>
        <row r="2968">
          <cell r="A2968">
            <v>281131</v>
          </cell>
          <cell r="B2968" t="str">
            <v>屋内排水配管</v>
          </cell>
          <cell r="C2968" t="str">
            <v>硬ﾋﾞ鋼管・φ100mm</v>
          </cell>
          <cell r="D2968" t="str">
            <v>栓</v>
          </cell>
          <cell r="E2968">
            <v>18000</v>
          </cell>
          <cell r="F2968" t="str">
            <v>P-129</v>
          </cell>
          <cell r="G2968">
            <v>281131</v>
          </cell>
        </row>
        <row r="2969">
          <cell r="A2969">
            <v>282001</v>
          </cell>
          <cell r="B2969" t="str">
            <v>屋外排水配管</v>
          </cell>
          <cell r="C2969" t="str">
            <v>硬質塩ビ管・φ40mm・人力掘・平均深さ45cm</v>
          </cell>
          <cell r="D2969" t="str">
            <v>ｍ</v>
          </cell>
          <cell r="E2969">
            <v>3370</v>
          </cell>
          <cell r="F2969" t="str">
            <v>P-130</v>
          </cell>
          <cell r="G2969">
            <v>282001</v>
          </cell>
        </row>
        <row r="2970">
          <cell r="A2970">
            <v>282005</v>
          </cell>
          <cell r="B2970" t="str">
            <v>屋外排水配管</v>
          </cell>
          <cell r="C2970" t="str">
            <v>硬質塩ビ管・φ50mm・人力掘・平均深さ45cm</v>
          </cell>
          <cell r="D2970" t="str">
            <v>ｍ</v>
          </cell>
          <cell r="E2970">
            <v>3580</v>
          </cell>
          <cell r="F2970" t="str">
            <v>P-130</v>
          </cell>
          <cell r="G2970">
            <v>282005</v>
          </cell>
        </row>
        <row r="2971">
          <cell r="A2971">
            <v>282011</v>
          </cell>
          <cell r="B2971" t="str">
            <v>屋外排水配管</v>
          </cell>
          <cell r="C2971" t="str">
            <v>硬質塩ビ管・φ65mm・人力掘・平均深さ45cm</v>
          </cell>
          <cell r="D2971" t="str">
            <v>ｍ</v>
          </cell>
          <cell r="E2971">
            <v>4040</v>
          </cell>
          <cell r="F2971" t="str">
            <v>P-130</v>
          </cell>
          <cell r="G2971">
            <v>282011</v>
          </cell>
        </row>
        <row r="2972">
          <cell r="A2972">
            <v>282015</v>
          </cell>
          <cell r="B2972" t="str">
            <v>屋外排水配管</v>
          </cell>
          <cell r="C2972" t="str">
            <v>硬質塩ビ管・φ75mm・人力掘・平均深さ45cm</v>
          </cell>
          <cell r="D2972" t="str">
            <v>ｍ</v>
          </cell>
          <cell r="E2972">
            <v>4450</v>
          </cell>
          <cell r="F2972" t="str">
            <v>P-130</v>
          </cell>
          <cell r="G2972">
            <v>282015</v>
          </cell>
        </row>
        <row r="2973">
          <cell r="A2973">
            <v>282021</v>
          </cell>
          <cell r="B2973" t="str">
            <v>屋外排水配管</v>
          </cell>
          <cell r="C2973" t="str">
            <v>硬質塩ビ管・φ100mm・人力掘・平均深さ45cm</v>
          </cell>
          <cell r="D2973" t="str">
            <v>ｍ</v>
          </cell>
          <cell r="E2973">
            <v>7060</v>
          </cell>
          <cell r="F2973" t="str">
            <v>P-130</v>
          </cell>
          <cell r="G2973">
            <v>282021</v>
          </cell>
        </row>
        <row r="2974">
          <cell r="A2974">
            <v>282025</v>
          </cell>
          <cell r="B2974" t="str">
            <v>屋外排水配管</v>
          </cell>
          <cell r="C2974" t="str">
            <v>硬質塩ビ管・φ125mm・人力掘・平均深さ45cm</v>
          </cell>
          <cell r="D2974" t="str">
            <v>ｍ</v>
          </cell>
          <cell r="E2974">
            <v>7960</v>
          </cell>
          <cell r="F2974" t="str">
            <v>P-130</v>
          </cell>
          <cell r="G2974">
            <v>282025</v>
          </cell>
        </row>
        <row r="2975">
          <cell r="A2975">
            <v>282031</v>
          </cell>
          <cell r="B2975" t="str">
            <v>屋外排水配管</v>
          </cell>
          <cell r="C2975" t="str">
            <v>硬質塩ビ管・φ150mm・人力掘・平均深さ45cm</v>
          </cell>
          <cell r="D2975" t="str">
            <v>ｍ</v>
          </cell>
          <cell r="E2975">
            <v>9290</v>
          </cell>
          <cell r="F2975" t="str">
            <v>P-130</v>
          </cell>
          <cell r="G2975">
            <v>282031</v>
          </cell>
        </row>
        <row r="2976">
          <cell r="A2976">
            <v>282035</v>
          </cell>
          <cell r="B2976" t="str">
            <v>屋外排水配管</v>
          </cell>
          <cell r="C2976" t="str">
            <v>硬質塩ビ管・φ200mm・人力掘・平均深さ45cm</v>
          </cell>
          <cell r="D2976" t="str">
            <v>ｍ</v>
          </cell>
          <cell r="E2976">
            <v>11500</v>
          </cell>
          <cell r="F2976" t="str">
            <v>P-130</v>
          </cell>
          <cell r="G2976">
            <v>282035</v>
          </cell>
        </row>
        <row r="2977">
          <cell r="A2977">
            <v>282051</v>
          </cell>
          <cell r="B2977" t="str">
            <v>屋外排水配管</v>
          </cell>
          <cell r="C2977" t="str">
            <v>硬質塩ビ管・φ40mm・機械掘・平均深さ45cm</v>
          </cell>
          <cell r="D2977" t="str">
            <v>ｍ</v>
          </cell>
          <cell r="E2977">
            <v>2050</v>
          </cell>
          <cell r="F2977" t="str">
            <v>P-130</v>
          </cell>
          <cell r="G2977">
            <v>282051</v>
          </cell>
        </row>
        <row r="2978">
          <cell r="A2978">
            <v>282055</v>
          </cell>
          <cell r="B2978" t="str">
            <v>屋外排水配管</v>
          </cell>
          <cell r="C2978" t="str">
            <v>硬質塩ビ管・φ50mm・機械掘・平均深さ45cm</v>
          </cell>
          <cell r="D2978" t="str">
            <v>ｍ</v>
          </cell>
          <cell r="E2978">
            <v>2210</v>
          </cell>
          <cell r="F2978" t="str">
            <v>P-130</v>
          </cell>
          <cell r="G2978">
            <v>282055</v>
          </cell>
        </row>
        <row r="2979">
          <cell r="A2979">
            <v>282061</v>
          </cell>
          <cell r="B2979" t="str">
            <v>屋外排水配管</v>
          </cell>
          <cell r="C2979" t="str">
            <v>硬質塩ビ管・φ65mm・機械掘・平均深さ45cm</v>
          </cell>
          <cell r="D2979" t="str">
            <v>ｍ</v>
          </cell>
          <cell r="E2979">
            <v>2580</v>
          </cell>
          <cell r="F2979" t="str">
            <v>P-130</v>
          </cell>
          <cell r="G2979">
            <v>282061</v>
          </cell>
        </row>
        <row r="2980">
          <cell r="A2980">
            <v>282065</v>
          </cell>
          <cell r="B2980" t="str">
            <v>屋外排水配管</v>
          </cell>
          <cell r="C2980" t="str">
            <v>硬質塩ビ管・φ75mm・機械掘・平均深さ45cm</v>
          </cell>
          <cell r="D2980" t="str">
            <v>ｍ</v>
          </cell>
          <cell r="E2980">
            <v>2930</v>
          </cell>
          <cell r="F2980" t="str">
            <v>P-130</v>
          </cell>
          <cell r="G2980">
            <v>282065</v>
          </cell>
        </row>
        <row r="2981">
          <cell r="A2981">
            <v>282071</v>
          </cell>
          <cell r="B2981" t="str">
            <v>屋外排水配管</v>
          </cell>
          <cell r="C2981" t="str">
            <v>硬質塩ビ管・φ100mm・機械掘・平均深さ45cm</v>
          </cell>
          <cell r="D2981" t="str">
            <v>ｍ</v>
          </cell>
          <cell r="E2981">
            <v>4380</v>
          </cell>
          <cell r="F2981" t="str">
            <v>P-130</v>
          </cell>
          <cell r="G2981">
            <v>282071</v>
          </cell>
        </row>
        <row r="2982">
          <cell r="A2982">
            <v>282075</v>
          </cell>
          <cell r="B2982" t="str">
            <v>屋外排水配管</v>
          </cell>
          <cell r="C2982" t="str">
            <v>硬質塩ビ管・φ125mm・機械掘・平均深さ45cm</v>
          </cell>
          <cell r="D2982" t="str">
            <v>ｍ</v>
          </cell>
          <cell r="E2982">
            <v>5070</v>
          </cell>
          <cell r="F2982" t="str">
            <v>P-130</v>
          </cell>
          <cell r="G2982">
            <v>282075</v>
          </cell>
        </row>
        <row r="2983">
          <cell r="A2983">
            <v>282081</v>
          </cell>
          <cell r="B2983" t="str">
            <v>屋外排水配管</v>
          </cell>
          <cell r="C2983" t="str">
            <v>硬質塩ビ管・φ150mm・機械掘・平均深さ45cm</v>
          </cell>
          <cell r="D2983" t="str">
            <v>ｍ</v>
          </cell>
          <cell r="E2983">
            <v>6190</v>
          </cell>
          <cell r="F2983" t="str">
            <v>P-130</v>
          </cell>
          <cell r="G2983">
            <v>282081</v>
          </cell>
        </row>
        <row r="2984">
          <cell r="A2984">
            <v>282085</v>
          </cell>
          <cell r="B2984" t="str">
            <v>屋外排水配管</v>
          </cell>
          <cell r="C2984" t="str">
            <v>硬質塩ビ管・φ200mm・機械掘・平均深さ45cm</v>
          </cell>
          <cell r="D2984" t="str">
            <v>ｍ</v>
          </cell>
          <cell r="E2984">
            <v>8010</v>
          </cell>
          <cell r="F2984" t="str">
            <v>P-130</v>
          </cell>
          <cell r="G2984">
            <v>282085</v>
          </cell>
        </row>
        <row r="2985">
          <cell r="A2985">
            <v>282101</v>
          </cell>
          <cell r="B2985" t="str">
            <v>屋外排水配管</v>
          </cell>
          <cell r="C2985" t="str">
            <v>ヒューム管・φ150mm・人力掘・平均深さ45cm</v>
          </cell>
          <cell r="D2985" t="str">
            <v>ｍ</v>
          </cell>
          <cell r="E2985">
            <v>10800</v>
          </cell>
          <cell r="F2985" t="str">
            <v>P-130</v>
          </cell>
          <cell r="G2985">
            <v>282101</v>
          </cell>
        </row>
        <row r="2986">
          <cell r="A2986">
            <v>282105</v>
          </cell>
          <cell r="B2986" t="str">
            <v>屋外排水配管</v>
          </cell>
          <cell r="C2986" t="str">
            <v>ヒューム管・φ200mm・人力掘・平均深さ45cm</v>
          </cell>
          <cell r="D2986" t="str">
            <v>ｍ</v>
          </cell>
          <cell r="E2986">
            <v>12100</v>
          </cell>
          <cell r="F2986" t="str">
            <v>P-130</v>
          </cell>
          <cell r="G2986">
            <v>282105</v>
          </cell>
        </row>
        <row r="2987">
          <cell r="A2987">
            <v>282111</v>
          </cell>
          <cell r="B2987" t="str">
            <v>屋外排水配管</v>
          </cell>
          <cell r="C2987" t="str">
            <v>ヒューム管・φ250mm・人力掘・平均深さ45cm</v>
          </cell>
          <cell r="D2987" t="str">
            <v>ｍ</v>
          </cell>
          <cell r="E2987">
            <v>13800</v>
          </cell>
          <cell r="F2987" t="str">
            <v>P-130</v>
          </cell>
          <cell r="G2987">
            <v>282111</v>
          </cell>
        </row>
        <row r="2988">
          <cell r="A2988">
            <v>282115</v>
          </cell>
          <cell r="B2988" t="str">
            <v>屋外排水配管</v>
          </cell>
          <cell r="C2988" t="str">
            <v>ヒューム管・φ300mm・人力掘・平均深さ45cm</v>
          </cell>
          <cell r="D2988" t="str">
            <v>ｍ</v>
          </cell>
          <cell r="E2988">
            <v>15900</v>
          </cell>
          <cell r="F2988" t="str">
            <v>P-130</v>
          </cell>
          <cell r="G2988">
            <v>282115</v>
          </cell>
        </row>
        <row r="2989">
          <cell r="A2989">
            <v>282121</v>
          </cell>
          <cell r="B2989" t="str">
            <v>屋外排水配管</v>
          </cell>
          <cell r="C2989" t="str">
            <v>ヒューム管・φ150mm・機械掘・平均深さ45cm</v>
          </cell>
          <cell r="D2989" t="str">
            <v>ｍ</v>
          </cell>
          <cell r="E2989">
            <v>7780</v>
          </cell>
          <cell r="F2989" t="str">
            <v>P-130</v>
          </cell>
          <cell r="G2989">
            <v>282121</v>
          </cell>
        </row>
        <row r="2990">
          <cell r="A2990">
            <v>282125</v>
          </cell>
          <cell r="B2990" t="str">
            <v>屋外排水配管</v>
          </cell>
          <cell r="C2990" t="str">
            <v>ヒューム管・φ200mm・機械掘・平均深さ45cm</v>
          </cell>
          <cell r="D2990" t="str">
            <v>ｍ</v>
          </cell>
          <cell r="E2990">
            <v>8570</v>
          </cell>
          <cell r="F2990" t="str">
            <v>P-130</v>
          </cell>
          <cell r="G2990">
            <v>282125</v>
          </cell>
        </row>
        <row r="2991">
          <cell r="A2991">
            <v>282131</v>
          </cell>
          <cell r="B2991" t="str">
            <v>屋外排水配管</v>
          </cell>
          <cell r="C2991" t="str">
            <v>ヒューム管・φ250mm・機械掘・平均深さ45cm</v>
          </cell>
          <cell r="D2991" t="str">
            <v>ｍ</v>
          </cell>
          <cell r="E2991">
            <v>9770</v>
          </cell>
          <cell r="F2991" t="str">
            <v>P-130</v>
          </cell>
          <cell r="G2991">
            <v>282131</v>
          </cell>
        </row>
        <row r="2992">
          <cell r="A2992">
            <v>282135</v>
          </cell>
          <cell r="B2992" t="str">
            <v>屋外排水配管</v>
          </cell>
          <cell r="C2992" t="str">
            <v>ヒューム管・φ300mm・機械掘・平均深さ45cm</v>
          </cell>
          <cell r="D2992" t="str">
            <v>ｍ</v>
          </cell>
          <cell r="E2992">
            <v>11300</v>
          </cell>
          <cell r="F2992" t="str">
            <v>P-130</v>
          </cell>
          <cell r="G2992">
            <v>282135</v>
          </cell>
        </row>
        <row r="2993">
          <cell r="A2993">
            <v>282141</v>
          </cell>
          <cell r="B2993" t="str">
            <v>屋外排水配管</v>
          </cell>
          <cell r="C2993" t="str">
            <v>陶管・φ100mm・人力掘・平均深さ45cm</v>
          </cell>
          <cell r="D2993" t="str">
            <v>ｍ</v>
          </cell>
          <cell r="E2993">
            <v>8830</v>
          </cell>
          <cell r="F2993" t="str">
            <v>P-130</v>
          </cell>
          <cell r="G2993">
            <v>282141</v>
          </cell>
        </row>
        <row r="2994">
          <cell r="A2994">
            <v>282145</v>
          </cell>
          <cell r="B2994" t="str">
            <v>屋外排水配管</v>
          </cell>
          <cell r="C2994" t="str">
            <v>陶管・φ150mm・人力掘・平均深さ45cm</v>
          </cell>
          <cell r="D2994" t="str">
            <v>ｍ</v>
          </cell>
          <cell r="E2994">
            <v>10200</v>
          </cell>
          <cell r="F2994" t="str">
            <v>P-130</v>
          </cell>
          <cell r="G2994">
            <v>282145</v>
          </cell>
        </row>
        <row r="2995">
          <cell r="A2995">
            <v>282151</v>
          </cell>
          <cell r="B2995" t="str">
            <v>屋外排水配管</v>
          </cell>
          <cell r="C2995" t="str">
            <v>陶管・φ200mm・人力掘・平均深さ45cm</v>
          </cell>
          <cell r="D2995" t="str">
            <v>ｍ</v>
          </cell>
          <cell r="E2995">
            <v>13300</v>
          </cell>
          <cell r="F2995" t="str">
            <v>P-130</v>
          </cell>
          <cell r="G2995">
            <v>282151</v>
          </cell>
        </row>
        <row r="2996">
          <cell r="A2996">
            <v>282155</v>
          </cell>
          <cell r="B2996" t="str">
            <v>屋外排水配管</v>
          </cell>
          <cell r="C2996" t="str">
            <v>陶管・φ250mm・人力掘・平均深さ45cm</v>
          </cell>
          <cell r="D2996" t="str">
            <v>ｍ</v>
          </cell>
          <cell r="E2996">
            <v>16100</v>
          </cell>
          <cell r="F2996" t="str">
            <v>P-130</v>
          </cell>
          <cell r="G2996">
            <v>282155</v>
          </cell>
        </row>
        <row r="2997">
          <cell r="A2997">
            <v>282161</v>
          </cell>
          <cell r="B2997" t="str">
            <v>屋外排水配管</v>
          </cell>
          <cell r="C2997" t="str">
            <v>陶管・φ300mm・人力掘・平均深さ45cm</v>
          </cell>
          <cell r="D2997" t="str">
            <v>ｍ</v>
          </cell>
          <cell r="E2997">
            <v>19200</v>
          </cell>
          <cell r="F2997" t="str">
            <v>P-130</v>
          </cell>
          <cell r="G2997">
            <v>282161</v>
          </cell>
        </row>
        <row r="2998">
          <cell r="A2998">
            <v>282171</v>
          </cell>
          <cell r="B2998" t="str">
            <v>屋外排水配管</v>
          </cell>
          <cell r="C2998" t="str">
            <v>陶管・φ100mm・機械堀・平均深さ45cm</v>
          </cell>
          <cell r="D2998" t="str">
            <v>ｍ</v>
          </cell>
          <cell r="E2998">
            <v>6150</v>
          </cell>
          <cell r="F2998" t="str">
            <v>P-130</v>
          </cell>
          <cell r="G2998">
            <v>282171</v>
          </cell>
        </row>
        <row r="2999">
          <cell r="A2999">
            <v>282175</v>
          </cell>
          <cell r="B2999" t="str">
            <v>屋外排水配管</v>
          </cell>
          <cell r="C2999" t="str">
            <v>陶管・φ150mm・機械堀・平均深さ45cm</v>
          </cell>
          <cell r="D2999" t="str">
            <v>ｍ</v>
          </cell>
          <cell r="E2999">
            <v>7190</v>
          </cell>
          <cell r="F2999" t="str">
            <v>P-130</v>
          </cell>
          <cell r="G2999">
            <v>282175</v>
          </cell>
        </row>
        <row r="3000">
          <cell r="A3000">
            <v>282181</v>
          </cell>
          <cell r="B3000" t="str">
            <v>屋外排水配管</v>
          </cell>
          <cell r="C3000" t="str">
            <v>陶管・φ200mm・機械掘・平均深さ45cm</v>
          </cell>
          <cell r="D3000" t="str">
            <v>ｍ</v>
          </cell>
          <cell r="E3000">
            <v>9770</v>
          </cell>
          <cell r="F3000" t="str">
            <v>P-130</v>
          </cell>
          <cell r="G3000">
            <v>282181</v>
          </cell>
        </row>
        <row r="3001">
          <cell r="A3001">
            <v>282185</v>
          </cell>
          <cell r="B3001" t="str">
            <v>屋外排水配管</v>
          </cell>
          <cell r="C3001" t="str">
            <v>陶管・φ250mm・機械掘・平均深さ45cm</v>
          </cell>
          <cell r="D3001" t="str">
            <v>ｍ</v>
          </cell>
          <cell r="E3001">
            <v>12000</v>
          </cell>
          <cell r="F3001" t="str">
            <v>P-130</v>
          </cell>
          <cell r="G3001">
            <v>282185</v>
          </cell>
        </row>
        <row r="3002">
          <cell r="A3002">
            <v>282191</v>
          </cell>
          <cell r="B3002" t="str">
            <v>屋外排水配管</v>
          </cell>
          <cell r="C3002" t="str">
            <v>陶管・φ300mm・機械掘・平均深さ45cm</v>
          </cell>
          <cell r="D3002" t="str">
            <v>ｍ</v>
          </cell>
          <cell r="E3002">
            <v>14600</v>
          </cell>
          <cell r="F3002" t="str">
            <v>P-130</v>
          </cell>
          <cell r="G3002">
            <v>282191</v>
          </cell>
        </row>
        <row r="3003">
          <cell r="A3003">
            <v>282201</v>
          </cell>
          <cell r="B3003" t="str">
            <v>コンクリート側溝[蓋無]</v>
          </cell>
          <cell r="C3003" t="str">
            <v>現場打･W15×H15cm･人力堀</v>
          </cell>
          <cell r="D3003" t="str">
            <v>ｍ</v>
          </cell>
          <cell r="E3003">
            <v>6940</v>
          </cell>
          <cell r="F3003" t="str">
            <v>P-130</v>
          </cell>
          <cell r="G3003">
            <v>282201</v>
          </cell>
        </row>
        <row r="3004">
          <cell r="A3004">
            <v>282202</v>
          </cell>
          <cell r="B3004" t="str">
            <v>コンクリート側溝[蓋付]</v>
          </cell>
          <cell r="C3004" t="str">
            <v>現場打･W15×H15cm･人力堀</v>
          </cell>
          <cell r="D3004" t="str">
            <v>ｍ</v>
          </cell>
          <cell r="E3004">
            <v>7970</v>
          </cell>
          <cell r="F3004" t="str">
            <v>P-130</v>
          </cell>
          <cell r="G3004">
            <v>282202</v>
          </cell>
        </row>
        <row r="3005">
          <cell r="A3005">
            <v>282203</v>
          </cell>
          <cell r="B3005" t="str">
            <v>コンクリート側溝[蓋無]</v>
          </cell>
          <cell r="C3005" t="str">
            <v>現場打･W20×H15cm･人力堀</v>
          </cell>
          <cell r="D3005" t="str">
            <v>ｍ</v>
          </cell>
          <cell r="E3005">
            <v>7370</v>
          </cell>
          <cell r="F3005" t="str">
            <v>P-130</v>
          </cell>
          <cell r="G3005">
            <v>282203</v>
          </cell>
        </row>
        <row r="3006">
          <cell r="A3006">
            <v>282204</v>
          </cell>
          <cell r="B3006" t="str">
            <v>コンクリート側溝[蓋付]</v>
          </cell>
          <cell r="C3006" t="str">
            <v>現場打･W20×H15cm･人力堀</v>
          </cell>
          <cell r="D3006" t="str">
            <v>ｍ</v>
          </cell>
          <cell r="E3006">
            <v>8730</v>
          </cell>
          <cell r="F3006" t="str">
            <v>P-130</v>
          </cell>
          <cell r="G3006">
            <v>282204</v>
          </cell>
        </row>
        <row r="3007">
          <cell r="A3007">
            <v>282205</v>
          </cell>
          <cell r="B3007" t="str">
            <v>コンクリート側溝[蓋無]</v>
          </cell>
          <cell r="C3007" t="str">
            <v>現場打･W20×H20cm･人力堀</v>
          </cell>
          <cell r="D3007" t="str">
            <v>ｍ</v>
          </cell>
          <cell r="E3007">
            <v>8620</v>
          </cell>
          <cell r="F3007" t="str">
            <v>P-130</v>
          </cell>
          <cell r="G3007">
            <v>282205</v>
          </cell>
        </row>
        <row r="3008">
          <cell r="A3008">
            <v>282206</v>
          </cell>
          <cell r="B3008" t="str">
            <v>コンクリート側溝[蓋付]</v>
          </cell>
          <cell r="C3008" t="str">
            <v>現場打･W20×H20cm･人力堀</v>
          </cell>
          <cell r="D3008" t="str">
            <v>ｍ</v>
          </cell>
          <cell r="E3008">
            <v>9980</v>
          </cell>
          <cell r="F3008" t="str">
            <v>P-130</v>
          </cell>
          <cell r="G3008">
            <v>282206</v>
          </cell>
        </row>
        <row r="3009">
          <cell r="A3009">
            <v>282207</v>
          </cell>
          <cell r="B3009" t="str">
            <v>コンクリート側溝[蓋無]</v>
          </cell>
          <cell r="C3009" t="str">
            <v>現場打･W25×H20cm･人力堀</v>
          </cell>
          <cell r="D3009" t="str">
            <v>ｍ</v>
          </cell>
          <cell r="E3009">
            <v>8830</v>
          </cell>
          <cell r="F3009" t="str">
            <v>P-130</v>
          </cell>
          <cell r="G3009">
            <v>282207</v>
          </cell>
        </row>
        <row r="3010">
          <cell r="A3010">
            <v>282208</v>
          </cell>
          <cell r="B3010" t="str">
            <v>コンクリート側溝[蓋付]</v>
          </cell>
          <cell r="C3010" t="str">
            <v>現場打･W25×H20cm･人力堀</v>
          </cell>
          <cell r="D3010" t="str">
            <v>ｍ</v>
          </cell>
          <cell r="E3010">
            <v>10500</v>
          </cell>
          <cell r="F3010" t="str">
            <v>P-130</v>
          </cell>
          <cell r="G3010">
            <v>282208</v>
          </cell>
        </row>
        <row r="3011">
          <cell r="A3011">
            <v>282211</v>
          </cell>
          <cell r="B3011" t="str">
            <v>コンクリート側溝[蓋無]</v>
          </cell>
          <cell r="C3011" t="str">
            <v>現場打･W30×H30cm･人力堀</v>
          </cell>
          <cell r="D3011" t="str">
            <v>ｍ</v>
          </cell>
          <cell r="E3011">
            <v>11600</v>
          </cell>
          <cell r="F3011" t="str">
            <v>P-130</v>
          </cell>
          <cell r="G3011">
            <v>282211</v>
          </cell>
        </row>
        <row r="3012">
          <cell r="A3012">
            <v>282212</v>
          </cell>
          <cell r="B3012" t="str">
            <v>コンクリート側溝[蓋付]</v>
          </cell>
          <cell r="C3012" t="str">
            <v>現場打･W30×H30cm･人力堀</v>
          </cell>
          <cell r="D3012" t="str">
            <v>ｍ</v>
          </cell>
          <cell r="E3012">
            <v>13900</v>
          </cell>
          <cell r="F3012" t="str">
            <v>P-130</v>
          </cell>
          <cell r="G3012">
            <v>282212</v>
          </cell>
        </row>
        <row r="3013">
          <cell r="A3013">
            <v>282215</v>
          </cell>
          <cell r="B3013" t="str">
            <v>コンクリート側溝[蓋無]</v>
          </cell>
          <cell r="C3013" t="str">
            <v>現場打･W30×H40cm･人力堀</v>
          </cell>
          <cell r="D3013" t="str">
            <v>ｍ</v>
          </cell>
          <cell r="E3013">
            <v>14300</v>
          </cell>
          <cell r="F3013" t="str">
            <v>P-130</v>
          </cell>
          <cell r="G3013">
            <v>282215</v>
          </cell>
        </row>
        <row r="3014">
          <cell r="A3014">
            <v>282216</v>
          </cell>
          <cell r="B3014" t="str">
            <v>コンクリート側溝[蓋付]</v>
          </cell>
          <cell r="C3014" t="str">
            <v>現場打･W30×H40cm･人力堀</v>
          </cell>
          <cell r="D3014" t="str">
            <v>ｍ</v>
          </cell>
          <cell r="E3014">
            <v>16600</v>
          </cell>
          <cell r="F3014" t="str">
            <v>P-130</v>
          </cell>
          <cell r="G3014">
            <v>282216</v>
          </cell>
        </row>
        <row r="3015">
          <cell r="A3015">
            <v>282221</v>
          </cell>
          <cell r="B3015" t="str">
            <v>コンクリート側溝[蓋無]</v>
          </cell>
          <cell r="C3015" t="str">
            <v>現場打･W30×H50cm･人力堀</v>
          </cell>
          <cell r="D3015" t="str">
            <v>ｍ</v>
          </cell>
          <cell r="E3015">
            <v>16900</v>
          </cell>
          <cell r="F3015" t="str">
            <v>P-130</v>
          </cell>
          <cell r="G3015">
            <v>282221</v>
          </cell>
        </row>
        <row r="3016">
          <cell r="A3016">
            <v>282222</v>
          </cell>
          <cell r="B3016" t="str">
            <v>コンクリート側溝[蓋付]</v>
          </cell>
          <cell r="C3016" t="str">
            <v>現場打･W30×H50cm･人力堀</v>
          </cell>
          <cell r="D3016" t="str">
            <v>ｍ</v>
          </cell>
          <cell r="E3016">
            <v>19200</v>
          </cell>
          <cell r="F3016" t="str">
            <v>P-130</v>
          </cell>
          <cell r="G3016">
            <v>282222</v>
          </cell>
        </row>
        <row r="3017">
          <cell r="A3017">
            <v>282225</v>
          </cell>
          <cell r="B3017" t="str">
            <v>コンクリート側溝[蓋無]</v>
          </cell>
          <cell r="C3017" t="str">
            <v>現場打･W40×H40cm･人力堀</v>
          </cell>
          <cell r="D3017" t="str">
            <v>ｍ</v>
          </cell>
          <cell r="E3017">
            <v>15100</v>
          </cell>
          <cell r="F3017" t="str">
            <v>P-131</v>
          </cell>
          <cell r="G3017">
            <v>282225</v>
          </cell>
        </row>
        <row r="3018">
          <cell r="A3018">
            <v>282226</v>
          </cell>
          <cell r="B3018" t="str">
            <v>コンクリート側溝[蓋付]</v>
          </cell>
          <cell r="C3018" t="str">
            <v>現場打･W40×H40cm･人力堀</v>
          </cell>
          <cell r="D3018" t="str">
            <v>ｍ</v>
          </cell>
          <cell r="E3018">
            <v>18300</v>
          </cell>
          <cell r="F3018" t="str">
            <v>P-131</v>
          </cell>
          <cell r="G3018">
            <v>282226</v>
          </cell>
        </row>
        <row r="3019">
          <cell r="A3019">
            <v>282231</v>
          </cell>
          <cell r="B3019" t="str">
            <v>コンクリート側溝[蓋無]</v>
          </cell>
          <cell r="C3019" t="str">
            <v>現場打･W40×H50cm･人力堀</v>
          </cell>
          <cell r="D3019" t="str">
            <v>ｍ</v>
          </cell>
          <cell r="E3019">
            <v>17800</v>
          </cell>
          <cell r="F3019" t="str">
            <v>P-131</v>
          </cell>
          <cell r="G3019">
            <v>282231</v>
          </cell>
        </row>
        <row r="3020">
          <cell r="A3020">
            <v>282232</v>
          </cell>
          <cell r="B3020" t="str">
            <v>コンクリート側溝[蓋付]</v>
          </cell>
          <cell r="C3020" t="str">
            <v>現場打･W40×H50cm･人力堀</v>
          </cell>
          <cell r="D3020" t="str">
            <v>ｍ</v>
          </cell>
          <cell r="E3020">
            <v>21000</v>
          </cell>
          <cell r="F3020" t="str">
            <v>P-131</v>
          </cell>
          <cell r="G3020">
            <v>282232</v>
          </cell>
        </row>
        <row r="3021">
          <cell r="A3021">
            <v>282235</v>
          </cell>
          <cell r="B3021" t="str">
            <v>コンクリート側溝[蓋無]</v>
          </cell>
          <cell r="C3021" t="str">
            <v>現場打･W40×H60cm･人力堀</v>
          </cell>
          <cell r="D3021" t="str">
            <v>ｍ</v>
          </cell>
          <cell r="E3021">
            <v>20500</v>
          </cell>
          <cell r="F3021" t="str">
            <v>P-131</v>
          </cell>
          <cell r="G3021">
            <v>282235</v>
          </cell>
        </row>
        <row r="3022">
          <cell r="A3022">
            <v>282236</v>
          </cell>
          <cell r="B3022" t="str">
            <v>コンクリート側溝[蓋付]</v>
          </cell>
          <cell r="C3022" t="str">
            <v>現場打･W40×H60cm･人力堀</v>
          </cell>
          <cell r="D3022" t="str">
            <v>ｍ</v>
          </cell>
          <cell r="E3022">
            <v>23700</v>
          </cell>
          <cell r="F3022" t="str">
            <v>P-131</v>
          </cell>
          <cell r="G3022">
            <v>282236</v>
          </cell>
        </row>
        <row r="3023">
          <cell r="A3023">
            <v>282251</v>
          </cell>
          <cell r="B3023" t="str">
            <v>コンクリート側溝[蓋無]</v>
          </cell>
          <cell r="C3023" t="str">
            <v>現場打･W15×H15cm･機械堀</v>
          </cell>
          <cell r="D3023" t="str">
            <v>ｍ</v>
          </cell>
          <cell r="E3023">
            <v>5200</v>
          </cell>
          <cell r="F3023" t="str">
            <v>P-131</v>
          </cell>
          <cell r="G3023">
            <v>282251</v>
          </cell>
        </row>
        <row r="3024">
          <cell r="A3024">
            <v>282252</v>
          </cell>
          <cell r="B3024" t="str">
            <v>コンクリート側溝[蓋付]</v>
          </cell>
          <cell r="C3024" t="str">
            <v>現場打･W15×H15cm･機械堀</v>
          </cell>
          <cell r="D3024" t="str">
            <v>ｍ</v>
          </cell>
          <cell r="E3024">
            <v>6230</v>
          </cell>
          <cell r="F3024" t="str">
            <v>P-131</v>
          </cell>
          <cell r="G3024">
            <v>282252</v>
          </cell>
        </row>
        <row r="3025">
          <cell r="A3025">
            <v>282253</v>
          </cell>
          <cell r="B3025" t="str">
            <v>コンクリート側溝[蓋無]</v>
          </cell>
          <cell r="C3025" t="str">
            <v>現場打･W20×H15cm･機械堀</v>
          </cell>
          <cell r="D3025" t="str">
            <v>ｍ</v>
          </cell>
          <cell r="E3025">
            <v>5480</v>
          </cell>
          <cell r="F3025" t="str">
            <v>P-131</v>
          </cell>
          <cell r="G3025">
            <v>282253</v>
          </cell>
        </row>
        <row r="3026">
          <cell r="A3026">
            <v>282254</v>
          </cell>
          <cell r="B3026" t="str">
            <v>コンクリート側溝[蓋付]</v>
          </cell>
          <cell r="C3026" t="str">
            <v>現場打･W20×H15cm･機械堀</v>
          </cell>
          <cell r="D3026" t="str">
            <v>ｍ</v>
          </cell>
          <cell r="E3026">
            <v>6840</v>
          </cell>
          <cell r="F3026" t="str">
            <v>P-131</v>
          </cell>
          <cell r="G3026">
            <v>282254</v>
          </cell>
        </row>
        <row r="3027">
          <cell r="A3027">
            <v>282255</v>
          </cell>
          <cell r="B3027" t="str">
            <v>コンクリート側溝[蓋無]</v>
          </cell>
          <cell r="C3027" t="str">
            <v>現場打･W20×H20cm･機械堀</v>
          </cell>
          <cell r="D3027" t="str">
            <v>ｍ</v>
          </cell>
          <cell r="E3027">
            <v>6410</v>
          </cell>
          <cell r="F3027" t="str">
            <v>P-131</v>
          </cell>
          <cell r="G3027">
            <v>282255</v>
          </cell>
        </row>
        <row r="3028">
          <cell r="A3028">
            <v>282256</v>
          </cell>
          <cell r="B3028" t="str">
            <v>コンクリート側溝[蓋付]</v>
          </cell>
          <cell r="C3028" t="str">
            <v>現場打･W20×H20cm･機械堀</v>
          </cell>
          <cell r="D3028" t="str">
            <v>ｍ</v>
          </cell>
          <cell r="E3028">
            <v>7770</v>
          </cell>
          <cell r="F3028" t="str">
            <v>P-131</v>
          </cell>
          <cell r="G3028">
            <v>282256</v>
          </cell>
        </row>
        <row r="3029">
          <cell r="A3029">
            <v>282257</v>
          </cell>
          <cell r="B3029" t="str">
            <v>コンクリート側溝[蓋無]</v>
          </cell>
          <cell r="C3029" t="str">
            <v>現場打･W25×H20cm･機械堀</v>
          </cell>
          <cell r="D3029" t="str">
            <v>ｍ</v>
          </cell>
          <cell r="E3029">
            <v>6490</v>
          </cell>
          <cell r="F3029" t="str">
            <v>P-131</v>
          </cell>
          <cell r="G3029">
            <v>282257</v>
          </cell>
        </row>
        <row r="3030">
          <cell r="A3030">
            <v>282258</v>
          </cell>
          <cell r="B3030" t="str">
            <v>コンクリート側溝[蓋付]</v>
          </cell>
          <cell r="C3030" t="str">
            <v>現場打･W25×H20cm･機械堀</v>
          </cell>
          <cell r="D3030" t="str">
            <v>ｍ</v>
          </cell>
          <cell r="E3030">
            <v>8220</v>
          </cell>
          <cell r="F3030" t="str">
            <v>P-131</v>
          </cell>
          <cell r="G3030">
            <v>282258</v>
          </cell>
        </row>
        <row r="3031">
          <cell r="A3031">
            <v>282261</v>
          </cell>
          <cell r="B3031" t="str">
            <v>コンクリート側溝[蓋無]</v>
          </cell>
          <cell r="C3031" t="str">
            <v>現場打･W30×H30cm･機械堀</v>
          </cell>
          <cell r="D3031" t="str">
            <v>ｍ</v>
          </cell>
          <cell r="E3031">
            <v>8530</v>
          </cell>
          <cell r="F3031" t="str">
            <v>P-131</v>
          </cell>
          <cell r="G3031">
            <v>282261</v>
          </cell>
        </row>
        <row r="3032">
          <cell r="A3032">
            <v>282262</v>
          </cell>
          <cell r="B3032" t="str">
            <v>コンクリート側溝[蓋付]</v>
          </cell>
          <cell r="C3032" t="str">
            <v>現場打･W30×H30cm･機械堀</v>
          </cell>
          <cell r="D3032" t="str">
            <v>ｍ</v>
          </cell>
          <cell r="E3032">
            <v>10900</v>
          </cell>
          <cell r="F3032" t="str">
            <v>P-131</v>
          </cell>
          <cell r="G3032">
            <v>282262</v>
          </cell>
        </row>
        <row r="3033">
          <cell r="A3033">
            <v>282265</v>
          </cell>
          <cell r="B3033" t="str">
            <v>コンクリート側溝[蓋無]</v>
          </cell>
          <cell r="C3033" t="str">
            <v>現場打･W30×H40cm･機械堀</v>
          </cell>
          <cell r="D3033" t="str">
            <v>ｍ</v>
          </cell>
          <cell r="E3033">
            <v>10400</v>
          </cell>
          <cell r="F3033" t="str">
            <v>P-131</v>
          </cell>
          <cell r="G3033">
            <v>282265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 "/>
      <sheetName val="仕訳書  (ﾕｰﾃｨﾘﾃｨｰ)"/>
      <sheetName val="主要機器ﾘｽﾄ"/>
      <sheetName val="構内高圧配電線路"/>
      <sheetName val="構内低圧配電線路"/>
      <sheetName val="構内通信線路"/>
      <sheetName val="海上輸送費"/>
      <sheetName val="複合"/>
      <sheetName val="内訳A4W"/>
      <sheetName val="機械複合単価"/>
      <sheetName val="単価表"/>
      <sheetName val="基礎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2">
          <cell r="AA12">
            <v>16200</v>
          </cell>
        </row>
        <row r="15">
          <cell r="AA15">
            <v>930</v>
          </cell>
        </row>
        <row r="24">
          <cell r="AA24">
            <v>234000</v>
          </cell>
        </row>
        <row r="31">
          <cell r="AA31">
            <v>75400</v>
          </cell>
        </row>
        <row r="33">
          <cell r="AA33">
            <v>447000</v>
          </cell>
        </row>
        <row r="35">
          <cell r="AA35">
            <v>179000</v>
          </cell>
        </row>
        <row r="37">
          <cell r="AA37">
            <v>6730</v>
          </cell>
        </row>
        <row r="38">
          <cell r="AA38">
            <v>5660</v>
          </cell>
        </row>
        <row r="39">
          <cell r="AA39">
            <v>30400</v>
          </cell>
        </row>
        <row r="46">
          <cell r="AA46">
            <v>3250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  <sheetName val="集計表"/>
      <sheetName val="土工"/>
      <sheetName val="ｺﾝｸﾘｰﾄ"/>
      <sheetName val="CB"/>
      <sheetName val="木建"/>
      <sheetName val="金建"/>
      <sheetName val="木"/>
      <sheetName val="内装"/>
      <sheetName val="一般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998">
          <cell r="BC1998" t="str">
            <v>{R}{?}~{R}{?}~{R}{?}{R 12}{L 10}{BRANCH SAGYOU-2}~</v>
          </cell>
          <cell r="BL1998" t="str">
            <v>{?}~{R 3}{?}~{R 3}{?}~{R 2}{?}~{R 2}{?}~{D}{L 30}{R}{D 6}{U 6}{?}~{R}{MENUBRANCH 面積}~</v>
          </cell>
        </row>
      </sheetData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仕訳書"/>
      <sheetName val="1器具"/>
      <sheetName val="2給水"/>
      <sheetName val="3中水"/>
      <sheetName val="4排水"/>
      <sheetName val="5給湯"/>
      <sheetName val="6ガス"/>
      <sheetName val="7消火"/>
      <sheetName val="8_9換気"/>
      <sheetName val="10昇降機"/>
      <sheetName val="←→"/>
      <sheetName val="複単"/>
      <sheetName val="給湯銅管"/>
      <sheetName val="ダクト塗装"/>
      <sheetName val="EV比較"/>
      <sheetName val="掛率算定"/>
      <sheetName val="←→ (2)"/>
      <sheetName val="衛生集"/>
      <sheetName val="上水内集"/>
      <sheetName val="上水内拾"/>
      <sheetName val="上水外集"/>
      <sheetName val="上水外拾"/>
      <sheetName val="中水内集"/>
      <sheetName val="中水内拾"/>
      <sheetName val="中水外集"/>
      <sheetName val="中水外拾"/>
      <sheetName val="中水土工"/>
      <sheetName val="排水内集"/>
      <sheetName val="排水内拾"/>
      <sheetName val="排水外集"/>
      <sheetName val="排水外拾"/>
      <sheetName val="排水土工"/>
      <sheetName val="給湯集"/>
      <sheetName val="給湯拾"/>
      <sheetName val="ガス集"/>
      <sheetName val="ガス内拾"/>
      <sheetName val="消火集"/>
      <sheetName val="消火拾"/>
      <sheetName val="換気機器集計"/>
      <sheetName val="換集計"/>
      <sheetName val="1F円形ダ拾"/>
      <sheetName val="1F矩形ダ拾"/>
      <sheetName val="1FBOX拾"/>
      <sheetName val="1F部材"/>
      <sheetName val="2F円形ダ拾"/>
      <sheetName val="2F矩形ダ拾"/>
      <sheetName val="2FBOX拾"/>
      <sheetName val="2F部材"/>
      <sheetName val="3F円形ダ拾"/>
      <sheetName val="3F矩形ダ拾"/>
      <sheetName val="3FBOX拾"/>
      <sheetName val="3F部材"/>
    </sheetNames>
    <definedNames>
      <definedName name="_xlbgnm.a10" refersTo="#REF!" sheetId="12"/>
      <definedName name="_xlbgnm.a11" refersTo="#REF!" sheetId="12"/>
      <definedName name="_xlbgnm.A111" refersTo="#REF!" sheetId="12"/>
      <definedName name="_xlbgnm.a12" refersTo="#REF!" sheetId="12"/>
      <definedName name="_xlbgnm.a13" refersTo="#REF!" sheetId="12"/>
      <definedName name="_xlbgnm.a14" refersTo="#REF!" sheetId="12"/>
      <definedName name="_xlbgnm.a2" refersTo="#REF!" sheetId="12"/>
      <definedName name="_xlbgnm.a3" refersTo="#REF!" sheetId="12"/>
      <definedName name="_xlbgnm.a4" refersTo="#REF!" sheetId="12"/>
      <definedName name="_xlbgnm.a5" refersTo="#REF!" sheetId="12"/>
      <definedName name="_xlbgnm.a6" refersTo="#REF!" sheetId="12"/>
      <definedName name="_xlbgnm.a7" refersTo="#REF!" sheetId="12"/>
      <definedName name="_xlbgnm.a8" refersTo="#REF!" sheetId="12"/>
      <definedName name="_xlbgnm.a9" refersTo="#REF!" sheetId="12"/>
      <definedName name="_xlbgnm.f1" refersTo="#REF!" sheetId="12"/>
      <definedName name="_xlbgnm.f10" refersTo="#REF!" sheetId="12"/>
      <definedName name="_xlbgnm.f11" refersTo="#REF!" sheetId="12"/>
      <definedName name="_xlbgnm.f12" refersTo="#REF!" sheetId="12"/>
      <definedName name="_xlbgnm.f13" refersTo="#REF!" sheetId="12"/>
      <definedName name="_xlbgnm.f14" refersTo="#REF!" sheetId="12"/>
      <definedName name="_xlbgnm.f15" refersTo="#REF!" sheetId="12"/>
      <definedName name="_xlbgnm.f2" refersTo="#REF!" sheetId="12"/>
      <definedName name="_xlbgnm.f3" refersTo="#REF!" sheetId="12"/>
      <definedName name="_xlbgnm.f4" refersTo="#REF!" sheetId="12"/>
      <definedName name="_xlbgnm.f5" refersTo="#REF!" sheetId="12"/>
      <definedName name="_xlbgnm.f6" refersTo="#REF!" sheetId="12"/>
      <definedName name="_xlbgnm.f7" refersTo="#REF!" sheetId="12"/>
      <definedName name="_xlbgnm.f8" refersTo="#REF!" sheetId="12"/>
      <definedName name="_xlbgnm.f9" refersTo="#REF!" sheetId="12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（１期）"/>
      <sheetName val="１直接仮設"/>
      <sheetName val="2土"/>
      <sheetName val="3地業"/>
      <sheetName val="4ｺﾝｸﾘｰﾄ"/>
      <sheetName val="5型枠"/>
      <sheetName val="6鉄筋"/>
      <sheetName val="7既製ｺﾝｸﾘｰﾄ"/>
      <sheetName val="8防水"/>
      <sheetName val="9石"/>
      <sheetName val="10ﾀｲﾙ"/>
      <sheetName val="11木"/>
      <sheetName val="12金属"/>
      <sheetName val="13左官"/>
      <sheetName val="14木建"/>
      <sheetName val="15金建"/>
      <sheetName val="16ｶﾞﾗｽ"/>
      <sheetName val="17塗装"/>
      <sheetName val="18内外装"/>
      <sheetName val="19仕上ﾕﾆｯﾄ"/>
      <sheetName val="2０パーゴラ"/>
      <sheetName val="2１外構"/>
      <sheetName val="代価表"/>
      <sheetName val="木建代価"/>
      <sheetName val="見積比較表 (建具)"/>
      <sheetName val="見積比較表"/>
      <sheetName val="見積業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仕訳書"/>
      <sheetName val="内訳書 (1)"/>
      <sheetName val="内訳書(2)"/>
      <sheetName val="代価表１"/>
      <sheetName val="代価表(変更)"/>
      <sheetName val="複合(電灯1)"/>
      <sheetName val="複合(変更)"/>
      <sheetName val="7.外集"/>
      <sheetName val="7.外拾"/>
      <sheetName val="7.外集 (変更)"/>
      <sheetName val="7.外拾 (変更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川構内"/>
    </sheetNames>
    <definedNames>
      <definedName name="Module18.並べ替え"/>
    </defined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件調書 "/>
      <sheetName val="工作物調書"/>
      <sheetName val="立竹木調書"/>
      <sheetName val="動産調書"/>
      <sheetName val="単価表"/>
      <sheetName val="根回単価抽出"/>
      <sheetName val="樹高単価抽出"/>
      <sheetName val="索引表"/>
      <sheetName val="五十音"/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入力"/>
      <sheetName val="仮設"/>
      <sheetName val="統計値(RC.CB)"/>
      <sheetName val="躯体"/>
      <sheetName val="外部床"/>
      <sheetName val="外部壁"/>
      <sheetName val="外部天井"/>
      <sheetName val="内部床"/>
      <sheetName val="内部壁"/>
      <sheetName val="内部天井"/>
      <sheetName val="解体"/>
      <sheetName val="発生材"/>
      <sheetName val="統計表(RC.CB)"/>
      <sheetName val="Sheet6"/>
      <sheetName val="結果ｼｰﾄ"/>
      <sheetName val="当初諸経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01"/>
      <sheetName val="代価表02"/>
      <sheetName val="代価表03"/>
      <sheetName val="代価表04"/>
      <sheetName val="索引表"/>
      <sheetName val="①"/>
      <sheetName val="代価一覧表"/>
      <sheetName val="代価表１"/>
      <sheetName val="代価表３"/>
      <sheetName val="代価表Ａ"/>
      <sheetName val="代価表５"/>
      <sheetName val="代価表７"/>
      <sheetName val="代価表８"/>
      <sheetName val="代価表９"/>
      <sheetName val="代価表１５"/>
      <sheetName val="代価表１８"/>
      <sheetName val="代価"/>
      <sheetName val="統括集計表"/>
      <sheetName val="代価表４"/>
      <sheetName val="代価表６"/>
      <sheetName val="単価表"/>
      <sheetName val="代価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B2" t="str">
            <v>代    価    一    覧    表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  <sheetName val="集計表"/>
      <sheetName val="土工"/>
      <sheetName val="ｺﾝｸﾘｰﾄ"/>
      <sheetName val="CB"/>
      <sheetName val="木建"/>
      <sheetName val="金建"/>
      <sheetName val="木"/>
      <sheetName val="内装"/>
      <sheetName val="一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仮設"/>
      <sheetName val="ﾗｼﾞｴﾀｰ"/>
      <sheetName val="ﾗｼﾞｴﾀｰ鉄筋"/>
      <sheetName val="内訳（ラジエーター）計算式無し"/>
      <sheetName val="内訳（ﾗｼﾞｴﾀｰ）"/>
      <sheetName val="内訳（変圧器）計算式無し"/>
      <sheetName val="内訳（変圧器）"/>
      <sheetName val="変圧器鉄筋"/>
      <sheetName val="変圧器"/>
      <sheetName val="内訳書の計算式無し"/>
      <sheetName val="内訳書"/>
      <sheetName val="人件費"/>
      <sheetName val="代価表"/>
      <sheetName val="全集計"/>
      <sheetName val="集計表"/>
      <sheetName val="仮設"/>
      <sheetName val="土"/>
      <sheetName val="地業 "/>
      <sheetName val="ｺﾝ･型枠"/>
      <sheetName val="鉄筋"/>
      <sheetName val="CB"/>
      <sheetName val="金属"/>
      <sheetName val="防水"/>
      <sheetName val="左官"/>
      <sheetName val="塗装"/>
      <sheetName val="内外装"/>
      <sheetName val="解体撤去"/>
      <sheetName val="内訳書(機械） (2)"/>
      <sheetName val="内訳書(機械） (3)"/>
      <sheetName val="内訳書(機械）"/>
      <sheetName val="代価表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代価表  "/>
      <sheetName val="86工作物仕訳書"/>
      <sheetName val="86工作物内訳・集計"/>
      <sheetName val="86立木 "/>
      <sheetName val="86動産"/>
      <sheetName val="86見積り比較表 "/>
      <sheetName val="細目内訳"/>
      <sheetName val="立木調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単価表"/>
      <sheetName val="特記事項"/>
      <sheetName val="工法検討"/>
      <sheetName val="居住者調査"/>
      <sheetName val="建令調査"/>
      <sheetName val="物件確認調書表紙"/>
      <sheetName val="物件確認調書P-1～"/>
      <sheetName val="木"/>
      <sheetName val="ﾁｪｯｸｼｰﾄ"/>
      <sheetName val="担当者名簿"/>
      <sheetName val="協議書"/>
      <sheetName val="物件目録"/>
      <sheetName val="聞取調書"/>
      <sheetName val="単価設定記録簿"/>
      <sheetName val="工事工程表"/>
      <sheetName val="標準工期 (2)"/>
      <sheetName val="入力"/>
      <sheetName val="算定(新)"/>
      <sheetName val="総括"/>
      <sheetName val="物算調"/>
      <sheetName val="共通仮設･諸経費率"/>
      <sheetName val="建諸算"/>
      <sheetName val="動"/>
      <sheetName val="仮"/>
      <sheetName val="雑"/>
      <sheetName val="登記(表示)"/>
      <sheetName val="登記(滅失)"/>
      <sheetName val="消"/>
      <sheetName val="消②"/>
      <sheetName val="一"/>
      <sheetName val="物件目録 (2)"/>
      <sheetName val="工作物"/>
      <sheetName val="代価"/>
      <sheetName val="業者見積"/>
      <sheetName val="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  <sheetName val="体系"/>
      <sheetName val="複合単価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拾い計算書"/>
      <sheetName val="数量集計表"/>
      <sheetName val="内訳書(元)"/>
      <sheetName val="複合単価"/>
      <sheetName val="代価表"/>
      <sheetName val="内訳書（種苗、餌料）"/>
      <sheetName val="電気複合単価"/>
      <sheetName val="電気複合単価 (2)"/>
      <sheetName val="仕訳(種苗稚貝施設) "/>
      <sheetName val="仕訳(ﾄｺﾌﾞｼ養殖施設)  "/>
      <sheetName val="仕訳(餌料施設)  "/>
      <sheetName val="仕訳(餌料施設)   (2)"/>
      <sheetName val="電気複合単価 (3)"/>
    </sheetNames>
    <sheetDataSet>
      <sheetData sheetId="0" refreshError="1">
        <row r="8">
          <cell r="Y8">
            <v>0</v>
          </cell>
        </row>
        <row r="9">
          <cell r="Y9">
            <v>0</v>
          </cell>
        </row>
        <row r="10">
          <cell r="Y10">
            <v>23.5</v>
          </cell>
        </row>
        <row r="11">
          <cell r="Y11">
            <v>36.5</v>
          </cell>
        </row>
        <row r="12">
          <cell r="Y12">
            <v>14.5</v>
          </cell>
        </row>
        <row r="13">
          <cell r="Y13">
            <v>36.5</v>
          </cell>
        </row>
        <row r="14">
          <cell r="Y14">
            <v>16.5</v>
          </cell>
        </row>
        <row r="15">
          <cell r="Y15">
            <v>15</v>
          </cell>
        </row>
        <row r="16">
          <cell r="Y16">
            <v>10</v>
          </cell>
        </row>
        <row r="17">
          <cell r="Y17">
            <v>7.5</v>
          </cell>
        </row>
        <row r="18">
          <cell r="Y18">
            <v>36.5</v>
          </cell>
        </row>
        <row r="19">
          <cell r="Y19">
            <v>7</v>
          </cell>
        </row>
        <row r="20">
          <cell r="Y20">
            <v>0</v>
          </cell>
        </row>
        <row r="21">
          <cell r="Y21">
            <v>11.5</v>
          </cell>
        </row>
        <row r="22">
          <cell r="Y22">
            <v>12</v>
          </cell>
        </row>
        <row r="23">
          <cell r="Y23">
            <v>3</v>
          </cell>
        </row>
        <row r="24">
          <cell r="Y24">
            <v>4</v>
          </cell>
        </row>
        <row r="25">
          <cell r="Y25">
            <v>4.5</v>
          </cell>
        </row>
        <row r="26">
          <cell r="Y26">
            <v>12</v>
          </cell>
        </row>
        <row r="27">
          <cell r="Y27">
            <v>10</v>
          </cell>
        </row>
        <row r="28">
          <cell r="Y28">
            <v>36.5</v>
          </cell>
        </row>
        <row r="29">
          <cell r="Y29">
            <v>36.5</v>
          </cell>
        </row>
        <row r="30">
          <cell r="Y30">
            <v>36.5</v>
          </cell>
        </row>
        <row r="31">
          <cell r="Y31">
            <v>0</v>
          </cell>
        </row>
        <row r="32">
          <cell r="Y32">
            <v>2</v>
          </cell>
        </row>
        <row r="33">
          <cell r="Y33">
            <v>2</v>
          </cell>
        </row>
        <row r="34">
          <cell r="Y34">
            <v>3</v>
          </cell>
        </row>
        <row r="35">
          <cell r="Y35">
            <v>0</v>
          </cell>
        </row>
        <row r="36">
          <cell r="Y36">
            <v>1</v>
          </cell>
        </row>
        <row r="37">
          <cell r="Y37">
            <v>1</v>
          </cell>
        </row>
        <row r="38">
          <cell r="Y38">
            <v>0</v>
          </cell>
        </row>
        <row r="39">
          <cell r="Y39">
            <v>1</v>
          </cell>
        </row>
        <row r="40">
          <cell r="Y40">
            <v>2</v>
          </cell>
        </row>
        <row r="41">
          <cell r="Y41">
            <v>2</v>
          </cell>
        </row>
        <row r="42">
          <cell r="Y42">
            <v>2</v>
          </cell>
        </row>
        <row r="43">
          <cell r="Y43">
            <v>2</v>
          </cell>
        </row>
        <row r="44">
          <cell r="Y44">
            <v>6</v>
          </cell>
        </row>
        <row r="45">
          <cell r="Y45">
            <v>0</v>
          </cell>
        </row>
        <row r="46">
          <cell r="Y46">
            <v>0</v>
          </cell>
        </row>
        <row r="47">
          <cell r="Y47">
            <v>1</v>
          </cell>
        </row>
        <row r="48">
          <cell r="Y48">
            <v>15</v>
          </cell>
        </row>
        <row r="49">
          <cell r="Y49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6代価表  "/>
      <sheetName val="86工作物仕訳書"/>
      <sheetName val="86工作物内訳・集計"/>
      <sheetName val="86立木 "/>
      <sheetName val="86動産"/>
      <sheetName val="86見積り比較表 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内訳"/>
      <sheetName val="数量調書"/>
    </sheetNames>
    <sheetDataSet>
      <sheetData sheetId="0"/>
      <sheetData sheetId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内訳"/>
      <sheetName val="代価  "/>
      <sheetName val="見積比較 "/>
      <sheetName val="コン型枠"/>
      <sheetName val="鉄筋"/>
      <sheetName val="外装拾い"/>
      <sheetName val="左官工事"/>
      <sheetName val="内装床"/>
      <sheetName val="内装壁"/>
      <sheetName val="木造作材"/>
      <sheetName val="木構造材"/>
      <sheetName val="建具"/>
      <sheetName val="木建金具"/>
      <sheetName val="86動産"/>
      <sheetName val="内訳（空調）"/>
      <sheetName val="基礎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 t="str">
            <v xml:space="preserve">  </v>
          </cell>
          <cell r="D4" t="str">
            <v>コンクリート</v>
          </cell>
          <cell r="E4" t="str">
            <v xml:space="preserve">  </v>
          </cell>
          <cell r="F4" t="str">
            <v xml:space="preserve">  </v>
          </cell>
          <cell r="G4" t="str">
            <v xml:space="preserve">  </v>
          </cell>
          <cell r="H4" t="str">
            <v>型</v>
          </cell>
          <cell r="I4" t="str">
            <v>枠</v>
          </cell>
          <cell r="J4" t="str">
            <v>型</v>
          </cell>
          <cell r="K4" t="str">
            <v>型</v>
          </cell>
          <cell r="L4" t="str">
            <v>枠</v>
          </cell>
          <cell r="M4" t="str">
            <v>枠</v>
          </cell>
          <cell r="N4" t="str">
            <v>枠</v>
          </cell>
        </row>
        <row r="5">
          <cell r="N5" t="str">
            <v>基礎</v>
          </cell>
          <cell r="O5" t="str">
            <v>普通合板</v>
          </cell>
          <cell r="P5" t="str">
            <v>打放合板</v>
          </cell>
        </row>
        <row r="6">
          <cell r="B6" t="str">
            <v>位置</v>
          </cell>
          <cell r="C6" t="str">
            <v>W</v>
          </cell>
          <cell r="D6" t="str">
            <v>L</v>
          </cell>
          <cell r="E6" t="str">
            <v>D</v>
          </cell>
          <cell r="F6" t="str">
            <v>ヶ所</v>
          </cell>
          <cell r="G6" t="str">
            <v>計</v>
          </cell>
          <cell r="H6" t="str">
            <v>位置</v>
          </cell>
          <cell r="I6" t="str">
            <v>種別</v>
          </cell>
          <cell r="J6" t="str">
            <v>W</v>
          </cell>
          <cell r="K6" t="str">
            <v>L</v>
          </cell>
          <cell r="L6" t="str">
            <v>面</v>
          </cell>
          <cell r="M6" t="str">
            <v>ヶ所</v>
          </cell>
          <cell r="N6" t="str">
            <v>A</v>
          </cell>
          <cell r="O6" t="str">
            <v>B</v>
          </cell>
          <cell r="P6" t="str">
            <v>C</v>
          </cell>
          <cell r="Q6" t="str">
            <v>D</v>
          </cell>
        </row>
        <row r="8">
          <cell r="B8" t="str">
            <v>（壁）</v>
          </cell>
          <cell r="C8" t="str">
            <v>工業実習室躯体拾い図参照</v>
          </cell>
          <cell r="D8" t="str">
            <v>（壁）</v>
          </cell>
          <cell r="E8" t="str">
            <v>工業実習室躯体拾い図参照</v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</row>
        <row r="9">
          <cell r="D9" t="str">
            <v>4.00-1.105</v>
          </cell>
        </row>
        <row r="10">
          <cell r="B10" t="str">
            <v>イ</v>
          </cell>
          <cell r="C10">
            <v>3.95</v>
          </cell>
          <cell r="D10">
            <v>2.9</v>
          </cell>
          <cell r="E10">
            <v>0.18</v>
          </cell>
          <cell r="F10">
            <v>5</v>
          </cell>
          <cell r="G10">
            <v>10.31</v>
          </cell>
          <cell r="H10" t="str">
            <v>イ</v>
          </cell>
          <cell r="I10" t="str">
            <v>B</v>
          </cell>
          <cell r="J10">
            <v>3.95</v>
          </cell>
          <cell r="K10">
            <v>2.9</v>
          </cell>
          <cell r="L10">
            <v>2</v>
          </cell>
          <cell r="M10">
            <v>5</v>
          </cell>
          <cell r="N10" t="str">
            <v/>
          </cell>
          <cell r="O10">
            <v>114.55</v>
          </cell>
          <cell r="P10" t="str">
            <v/>
          </cell>
          <cell r="Q10" t="str">
            <v/>
          </cell>
        </row>
        <row r="12">
          <cell r="B12" t="str">
            <v>AW9</v>
          </cell>
          <cell r="C12">
            <v>-1.67</v>
          </cell>
          <cell r="D12">
            <v>1.2</v>
          </cell>
          <cell r="E12">
            <v>0.18</v>
          </cell>
          <cell r="F12">
            <v>1</v>
          </cell>
          <cell r="G12">
            <v>-0.36</v>
          </cell>
          <cell r="H12" t="str">
            <v>AW9</v>
          </cell>
          <cell r="I12" t="str">
            <v>B</v>
          </cell>
          <cell r="J12">
            <v>-1.67</v>
          </cell>
          <cell r="K12">
            <v>1.2</v>
          </cell>
          <cell r="L12">
            <v>2</v>
          </cell>
          <cell r="M12">
            <v>1</v>
          </cell>
          <cell r="N12" t="str">
            <v/>
          </cell>
          <cell r="O12">
            <v>-4.01</v>
          </cell>
          <cell r="P12" t="str">
            <v/>
          </cell>
          <cell r="Q12" t="str">
            <v/>
          </cell>
        </row>
        <row r="14">
          <cell r="B14" t="str">
            <v>AE2</v>
          </cell>
          <cell r="C14">
            <v>-1.67</v>
          </cell>
          <cell r="D14">
            <v>2.83</v>
          </cell>
          <cell r="E14">
            <v>0.18</v>
          </cell>
          <cell r="F14">
            <v>1</v>
          </cell>
          <cell r="G14">
            <v>-0.85</v>
          </cell>
          <cell r="H14" t="str">
            <v>AE2</v>
          </cell>
          <cell r="I14" t="str">
            <v>B</v>
          </cell>
          <cell r="J14">
            <v>-1.67</v>
          </cell>
          <cell r="K14">
            <v>2.83</v>
          </cell>
          <cell r="L14">
            <v>2</v>
          </cell>
          <cell r="M14">
            <v>1</v>
          </cell>
          <cell r="N14" t="str">
            <v/>
          </cell>
          <cell r="O14">
            <v>-9.4499999999999993</v>
          </cell>
          <cell r="P14" t="str">
            <v/>
          </cell>
          <cell r="Q14" t="str">
            <v/>
          </cell>
        </row>
        <row r="16">
          <cell r="B16" t="str">
            <v>AW8</v>
          </cell>
          <cell r="C16">
            <v>-3.85</v>
          </cell>
          <cell r="D16">
            <v>1.88</v>
          </cell>
          <cell r="E16">
            <v>0.18</v>
          </cell>
          <cell r="F16">
            <v>1</v>
          </cell>
          <cell r="G16">
            <v>-1.3</v>
          </cell>
          <cell r="H16" t="str">
            <v>AW8</v>
          </cell>
          <cell r="I16" t="str">
            <v>B</v>
          </cell>
          <cell r="J16">
            <v>-3.85</v>
          </cell>
          <cell r="K16">
            <v>1.88</v>
          </cell>
          <cell r="L16">
            <v>2</v>
          </cell>
          <cell r="M16">
            <v>1</v>
          </cell>
          <cell r="N16" t="str">
            <v/>
          </cell>
          <cell r="O16">
            <v>-14.48</v>
          </cell>
          <cell r="P16" t="str">
            <v/>
          </cell>
          <cell r="Q16" t="str">
            <v/>
          </cell>
        </row>
        <row r="18">
          <cell r="B18" t="str">
            <v>AE1</v>
          </cell>
          <cell r="C18">
            <v>-1.7</v>
          </cell>
          <cell r="D18">
            <v>2.83</v>
          </cell>
          <cell r="E18">
            <v>0.18</v>
          </cell>
          <cell r="F18">
            <v>2</v>
          </cell>
          <cell r="G18">
            <v>-1.73</v>
          </cell>
          <cell r="H18" t="str">
            <v>AE1</v>
          </cell>
          <cell r="I18" t="str">
            <v>B</v>
          </cell>
          <cell r="J18">
            <v>-1.7</v>
          </cell>
          <cell r="K18">
            <v>2.83</v>
          </cell>
          <cell r="L18">
            <v>2</v>
          </cell>
          <cell r="M18">
            <v>2</v>
          </cell>
          <cell r="N18" t="str">
            <v/>
          </cell>
          <cell r="O18">
            <v>-19.239999999999998</v>
          </cell>
          <cell r="P18" t="str">
            <v/>
          </cell>
          <cell r="Q18" t="str">
            <v/>
          </cell>
        </row>
        <row r="20">
          <cell r="B20" t="str">
            <v>AW7</v>
          </cell>
          <cell r="C20">
            <v>-1.1599999999999999</v>
          </cell>
          <cell r="D20">
            <v>1.2</v>
          </cell>
          <cell r="E20">
            <v>0.18</v>
          </cell>
          <cell r="F20">
            <v>1</v>
          </cell>
          <cell r="G20">
            <v>-0.25</v>
          </cell>
          <cell r="H20" t="str">
            <v>AW7</v>
          </cell>
          <cell r="I20" t="str">
            <v>B</v>
          </cell>
          <cell r="J20">
            <v>-1.1599999999999999</v>
          </cell>
          <cell r="K20">
            <v>1.2</v>
          </cell>
          <cell r="L20">
            <v>2</v>
          </cell>
          <cell r="M20">
            <v>1</v>
          </cell>
          <cell r="N20" t="str">
            <v/>
          </cell>
          <cell r="O20">
            <v>-2.78</v>
          </cell>
          <cell r="P20" t="str">
            <v/>
          </cell>
          <cell r="Q20" t="str">
            <v/>
          </cell>
        </row>
        <row r="22">
          <cell r="B22" t="str">
            <v>AW2</v>
          </cell>
          <cell r="C22">
            <v>-3.85</v>
          </cell>
          <cell r="D22">
            <v>1.88</v>
          </cell>
          <cell r="E22">
            <v>0.18</v>
          </cell>
          <cell r="F22">
            <v>1</v>
          </cell>
          <cell r="G22">
            <v>-1.3</v>
          </cell>
          <cell r="H22" t="str">
            <v>AW2</v>
          </cell>
          <cell r="I22" t="str">
            <v>B</v>
          </cell>
          <cell r="J22">
            <v>-3.85</v>
          </cell>
          <cell r="K22">
            <v>1.88</v>
          </cell>
          <cell r="L22">
            <v>2</v>
          </cell>
          <cell r="M22">
            <v>1</v>
          </cell>
          <cell r="N22" t="str">
            <v/>
          </cell>
          <cell r="O22">
            <v>-14.48</v>
          </cell>
          <cell r="P22" t="str">
            <v/>
          </cell>
          <cell r="Q22" t="str">
            <v/>
          </cell>
        </row>
        <row r="24">
          <cell r="B24" t="str">
            <v>AW3</v>
          </cell>
          <cell r="C24">
            <v>-1.18</v>
          </cell>
          <cell r="D24">
            <v>1.88</v>
          </cell>
          <cell r="E24">
            <v>0.18</v>
          </cell>
          <cell r="F24">
            <v>1</v>
          </cell>
          <cell r="G24">
            <v>-0.4</v>
          </cell>
          <cell r="H24" t="str">
            <v>AW3</v>
          </cell>
          <cell r="I24" t="str">
            <v>B</v>
          </cell>
          <cell r="J24">
            <v>-1.18</v>
          </cell>
          <cell r="K24">
            <v>1.88</v>
          </cell>
          <cell r="L24">
            <v>2</v>
          </cell>
          <cell r="M24">
            <v>1</v>
          </cell>
          <cell r="N24" t="str">
            <v/>
          </cell>
          <cell r="O24">
            <v>-4.4400000000000004</v>
          </cell>
          <cell r="P24" t="str">
            <v/>
          </cell>
          <cell r="Q24" t="str">
            <v/>
          </cell>
        </row>
        <row r="26">
          <cell r="B26" t="str">
            <v>ロ</v>
          </cell>
          <cell r="C26">
            <v>3.75</v>
          </cell>
          <cell r="D26">
            <v>2.9</v>
          </cell>
          <cell r="E26">
            <v>0.18</v>
          </cell>
          <cell r="F26">
            <v>2</v>
          </cell>
          <cell r="G26">
            <v>3.92</v>
          </cell>
          <cell r="H26" t="str">
            <v>ロ</v>
          </cell>
          <cell r="I26" t="str">
            <v>B</v>
          </cell>
          <cell r="J26">
            <v>3.75</v>
          </cell>
          <cell r="K26">
            <v>2.9</v>
          </cell>
          <cell r="L26">
            <v>2</v>
          </cell>
          <cell r="M26">
            <v>2</v>
          </cell>
          <cell r="N26" t="str">
            <v/>
          </cell>
          <cell r="O26">
            <v>43.5</v>
          </cell>
          <cell r="P26" t="str">
            <v/>
          </cell>
          <cell r="Q26" t="str">
            <v/>
          </cell>
        </row>
        <row r="28">
          <cell r="B28" t="str">
            <v>AW4</v>
          </cell>
          <cell r="C28">
            <v>-3.65</v>
          </cell>
          <cell r="D28">
            <v>1.88</v>
          </cell>
          <cell r="E28">
            <v>0.18</v>
          </cell>
          <cell r="F28">
            <v>1</v>
          </cell>
          <cell r="G28">
            <v>-1.24</v>
          </cell>
          <cell r="H28" t="str">
            <v>AW4</v>
          </cell>
          <cell r="I28" t="str">
            <v>B</v>
          </cell>
          <cell r="J28">
            <v>-3.65</v>
          </cell>
          <cell r="K28">
            <v>1.88</v>
          </cell>
          <cell r="L28">
            <v>2</v>
          </cell>
          <cell r="M28">
            <v>1</v>
          </cell>
          <cell r="N28" t="str">
            <v/>
          </cell>
          <cell r="O28">
            <v>-13.72</v>
          </cell>
          <cell r="P28" t="str">
            <v/>
          </cell>
          <cell r="Q28" t="str">
            <v/>
          </cell>
        </row>
        <row r="30">
          <cell r="B30" t="str">
            <v>AW6</v>
          </cell>
          <cell r="C30">
            <v>-3.65</v>
          </cell>
          <cell r="D30">
            <v>1.2</v>
          </cell>
          <cell r="E30">
            <v>0.18</v>
          </cell>
          <cell r="F30">
            <v>1</v>
          </cell>
          <cell r="G30">
            <v>-0.79</v>
          </cell>
          <cell r="H30" t="str">
            <v>AW6</v>
          </cell>
          <cell r="I30" t="str">
            <v>B</v>
          </cell>
          <cell r="J30">
            <v>-3.65</v>
          </cell>
          <cell r="K30">
            <v>1.2</v>
          </cell>
          <cell r="L30">
            <v>2</v>
          </cell>
          <cell r="M30">
            <v>1</v>
          </cell>
          <cell r="N30" t="str">
            <v/>
          </cell>
          <cell r="O30">
            <v>-8.76</v>
          </cell>
          <cell r="P30" t="str">
            <v/>
          </cell>
          <cell r="Q30" t="str">
            <v/>
          </cell>
        </row>
        <row r="32">
          <cell r="B32" t="str">
            <v>ハ</v>
          </cell>
          <cell r="C32">
            <v>1.95</v>
          </cell>
          <cell r="D32">
            <v>2.9</v>
          </cell>
          <cell r="E32">
            <v>0.18</v>
          </cell>
          <cell r="F32">
            <v>1</v>
          </cell>
          <cell r="G32">
            <v>1.02</v>
          </cell>
          <cell r="H32" t="str">
            <v>ハ</v>
          </cell>
          <cell r="I32" t="str">
            <v>B</v>
          </cell>
          <cell r="J32">
            <v>1.95</v>
          </cell>
          <cell r="K32">
            <v>2.9</v>
          </cell>
          <cell r="L32">
            <v>2</v>
          </cell>
          <cell r="M32">
            <v>1</v>
          </cell>
          <cell r="N32" t="str">
            <v/>
          </cell>
          <cell r="O32">
            <v>11.31</v>
          </cell>
          <cell r="P32" t="str">
            <v/>
          </cell>
          <cell r="Q32" t="str">
            <v/>
          </cell>
        </row>
        <row r="34">
          <cell r="B34" t="str">
            <v>AW1</v>
          </cell>
          <cell r="C34">
            <v>-1.7</v>
          </cell>
          <cell r="D34">
            <v>1.88</v>
          </cell>
          <cell r="E34">
            <v>0.18</v>
          </cell>
          <cell r="F34">
            <v>1</v>
          </cell>
          <cell r="G34">
            <v>-0.57999999999999996</v>
          </cell>
          <cell r="H34" t="str">
            <v>AW1</v>
          </cell>
          <cell r="I34" t="str">
            <v>B</v>
          </cell>
          <cell r="J34">
            <v>-1.7</v>
          </cell>
          <cell r="K34">
            <v>1.88</v>
          </cell>
          <cell r="L34">
            <v>2</v>
          </cell>
          <cell r="M34">
            <v>1</v>
          </cell>
          <cell r="N34" t="str">
            <v/>
          </cell>
          <cell r="O34">
            <v>-6.39</v>
          </cell>
          <cell r="P34" t="str">
            <v/>
          </cell>
          <cell r="Q34" t="str">
            <v/>
          </cell>
        </row>
        <row r="35">
          <cell r="D35" t="str">
            <v>4.00-0.15</v>
          </cell>
        </row>
        <row r="36">
          <cell r="B36" t="str">
            <v>ニ</v>
          </cell>
          <cell r="C36">
            <v>1.98</v>
          </cell>
          <cell r="D36">
            <v>3.85</v>
          </cell>
          <cell r="E36">
            <v>0.18</v>
          </cell>
          <cell r="F36">
            <v>1</v>
          </cell>
          <cell r="G36">
            <v>1.37</v>
          </cell>
          <cell r="H36" t="str">
            <v>ニ</v>
          </cell>
          <cell r="I36" t="str">
            <v>B</v>
          </cell>
          <cell r="J36">
            <v>1.98</v>
          </cell>
          <cell r="K36">
            <v>3.85</v>
          </cell>
          <cell r="L36">
            <v>2</v>
          </cell>
          <cell r="M36">
            <v>1</v>
          </cell>
          <cell r="N36" t="str">
            <v/>
          </cell>
          <cell r="O36">
            <v>15.25</v>
          </cell>
          <cell r="P36" t="str">
            <v/>
          </cell>
          <cell r="Q36" t="str">
            <v/>
          </cell>
        </row>
        <row r="38">
          <cell r="B38" t="str">
            <v>AD1</v>
          </cell>
          <cell r="C38">
            <v>-1.74</v>
          </cell>
          <cell r="D38">
            <v>2.83</v>
          </cell>
          <cell r="E38">
            <v>0.18</v>
          </cell>
          <cell r="F38">
            <v>1</v>
          </cell>
          <cell r="G38">
            <v>-0.89</v>
          </cell>
          <cell r="H38" t="str">
            <v>AD1</v>
          </cell>
          <cell r="I38" t="str">
            <v>B</v>
          </cell>
          <cell r="J38">
            <v>-1.74</v>
          </cell>
          <cell r="K38">
            <v>2.83</v>
          </cell>
          <cell r="L38">
            <v>2</v>
          </cell>
          <cell r="M38">
            <v>1</v>
          </cell>
          <cell r="N38" t="str">
            <v/>
          </cell>
          <cell r="O38">
            <v>-9.85</v>
          </cell>
          <cell r="P38" t="str">
            <v/>
          </cell>
          <cell r="Q38" t="str">
            <v/>
          </cell>
        </row>
        <row r="40">
          <cell r="B40" t="str">
            <v>ホ</v>
          </cell>
          <cell r="C40">
            <v>2.35</v>
          </cell>
          <cell r="D40">
            <v>3.85</v>
          </cell>
          <cell r="E40">
            <v>0.18</v>
          </cell>
          <cell r="F40">
            <v>1</v>
          </cell>
          <cell r="G40">
            <v>1.63</v>
          </cell>
          <cell r="H40" t="str">
            <v>ホ</v>
          </cell>
          <cell r="I40" t="str">
            <v>B</v>
          </cell>
          <cell r="J40">
            <v>2.35</v>
          </cell>
          <cell r="K40">
            <v>3.85</v>
          </cell>
          <cell r="L40">
            <v>2</v>
          </cell>
          <cell r="M40">
            <v>1</v>
          </cell>
          <cell r="N40" t="str">
            <v/>
          </cell>
          <cell r="O40">
            <v>18.100000000000001</v>
          </cell>
          <cell r="P40" t="str">
            <v/>
          </cell>
          <cell r="Q40" t="str">
            <v/>
          </cell>
        </row>
        <row r="42">
          <cell r="B42" t="str">
            <v>ヘ</v>
          </cell>
          <cell r="C42">
            <v>6.5</v>
          </cell>
          <cell r="D42">
            <v>2.9</v>
          </cell>
          <cell r="E42">
            <v>0.18</v>
          </cell>
          <cell r="F42">
            <v>1</v>
          </cell>
          <cell r="G42">
            <v>3.39</v>
          </cell>
          <cell r="H42" t="str">
            <v>ヘ</v>
          </cell>
          <cell r="I42" t="str">
            <v>B</v>
          </cell>
          <cell r="J42">
            <v>6.5</v>
          </cell>
          <cell r="K42">
            <v>2.9</v>
          </cell>
          <cell r="L42">
            <v>2</v>
          </cell>
          <cell r="M42">
            <v>1</v>
          </cell>
          <cell r="N42" t="str">
            <v/>
          </cell>
          <cell r="O42">
            <v>37.700000000000003</v>
          </cell>
          <cell r="P42" t="str">
            <v/>
          </cell>
          <cell r="Q42" t="str">
            <v/>
          </cell>
        </row>
        <row r="44">
          <cell r="B44" t="str">
            <v>AW5</v>
          </cell>
          <cell r="C44">
            <v>-5.51</v>
          </cell>
          <cell r="D44">
            <v>1.88</v>
          </cell>
          <cell r="E44">
            <v>0.18</v>
          </cell>
          <cell r="F44">
            <v>1</v>
          </cell>
          <cell r="G44">
            <v>-1.86</v>
          </cell>
          <cell r="H44" t="str">
            <v>AW5</v>
          </cell>
          <cell r="I44" t="str">
            <v>B</v>
          </cell>
          <cell r="J44">
            <v>-5.51</v>
          </cell>
          <cell r="K44">
            <v>1.88</v>
          </cell>
          <cell r="L44">
            <v>2</v>
          </cell>
          <cell r="M44">
            <v>1</v>
          </cell>
          <cell r="N44" t="str">
            <v/>
          </cell>
          <cell r="O44">
            <v>-20.72</v>
          </cell>
          <cell r="P44" t="str">
            <v/>
          </cell>
          <cell r="Q44" t="str">
            <v/>
          </cell>
        </row>
        <row r="45">
          <cell r="J45" t="str">
            <v>0.35+0.2+0.55+0.2</v>
          </cell>
        </row>
        <row r="46">
          <cell r="B46" t="str">
            <v>ト</v>
          </cell>
          <cell r="C46">
            <v>0.55000000000000004</v>
          </cell>
          <cell r="D46">
            <v>2.9</v>
          </cell>
          <cell r="E46">
            <v>0.2</v>
          </cell>
          <cell r="F46">
            <v>1</v>
          </cell>
          <cell r="G46">
            <v>0.32</v>
          </cell>
          <cell r="H46" t="str">
            <v>ト</v>
          </cell>
          <cell r="I46" t="str">
            <v>B</v>
          </cell>
          <cell r="J46">
            <v>1.3</v>
          </cell>
          <cell r="K46">
            <v>2.9</v>
          </cell>
          <cell r="L46">
            <v>1</v>
          </cell>
          <cell r="M46">
            <v>1</v>
          </cell>
          <cell r="N46" t="str">
            <v/>
          </cell>
          <cell r="O46">
            <v>3.77</v>
          </cell>
          <cell r="P46" t="str">
            <v/>
          </cell>
          <cell r="Q46" t="str">
            <v/>
          </cell>
        </row>
        <row r="47">
          <cell r="J47" t="str">
            <v>0.15+0.55+0.15</v>
          </cell>
        </row>
        <row r="48">
          <cell r="B48" t="str">
            <v>チ</v>
          </cell>
          <cell r="C48">
            <v>0.55000000000000004</v>
          </cell>
          <cell r="D48">
            <v>2.9</v>
          </cell>
          <cell r="E48">
            <v>0.15</v>
          </cell>
          <cell r="F48">
            <v>1</v>
          </cell>
          <cell r="G48">
            <v>0.24</v>
          </cell>
          <cell r="H48" t="str">
            <v>チ</v>
          </cell>
          <cell r="I48" t="str">
            <v>B</v>
          </cell>
          <cell r="J48">
            <v>0.85000000000000009</v>
          </cell>
          <cell r="K48">
            <v>2.9</v>
          </cell>
          <cell r="L48">
            <v>1</v>
          </cell>
          <cell r="M48">
            <v>1</v>
          </cell>
          <cell r="N48" t="str">
            <v/>
          </cell>
          <cell r="O48">
            <v>2.4700000000000002</v>
          </cell>
          <cell r="P48" t="str">
            <v/>
          </cell>
          <cell r="Q48" t="str">
            <v/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</row>
        <row r="52">
          <cell r="G52">
            <v>0</v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</row>
        <row r="53">
          <cell r="B53" t="str">
            <v>小計</v>
          </cell>
          <cell r="C53">
            <v>10.650000000000004</v>
          </cell>
          <cell r="D53">
            <v>0</v>
          </cell>
          <cell r="E53">
            <v>118.33</v>
          </cell>
          <cell r="F53">
            <v>0</v>
          </cell>
          <cell r="G53">
            <v>0</v>
          </cell>
          <cell r="H53">
            <v>0</v>
          </cell>
          <cell r="I53">
            <v>118.33</v>
          </cell>
          <cell r="J53">
            <v>0</v>
          </cell>
          <cell r="K53">
            <v>0</v>
          </cell>
          <cell r="L53">
            <v>0</v>
          </cell>
          <cell r="M53">
            <v>118.33</v>
          </cell>
          <cell r="N53">
            <v>0</v>
          </cell>
          <cell r="O53">
            <v>118.33</v>
          </cell>
          <cell r="P53">
            <v>0</v>
          </cell>
          <cell r="Q53">
            <v>0</v>
          </cell>
        </row>
        <row r="54">
          <cell r="B54" t="str">
            <v>累計</v>
          </cell>
          <cell r="C54">
            <v>10.650000000000004</v>
          </cell>
          <cell r="D54">
            <v>0</v>
          </cell>
          <cell r="E54">
            <v>118.33</v>
          </cell>
          <cell r="F54">
            <v>0</v>
          </cell>
          <cell r="G54">
            <v>0</v>
          </cell>
          <cell r="H54">
            <v>0</v>
          </cell>
          <cell r="I54">
            <v>118.33</v>
          </cell>
          <cell r="J54">
            <v>0</v>
          </cell>
          <cell r="K54">
            <v>0</v>
          </cell>
          <cell r="L54">
            <v>0</v>
          </cell>
          <cell r="M54">
            <v>118.33</v>
          </cell>
          <cell r="N54">
            <v>0</v>
          </cell>
          <cell r="O54">
            <v>118.33</v>
          </cell>
          <cell r="P54">
            <v>0</v>
          </cell>
          <cell r="Q54">
            <v>0</v>
          </cell>
        </row>
        <row r="91">
          <cell r="G91">
            <v>0</v>
          </cell>
          <cell r="H91" t="str">
            <v>立上り内面</v>
          </cell>
          <cell r="I91" t="str">
            <v>C</v>
          </cell>
          <cell r="J91">
            <v>0.5</v>
          </cell>
          <cell r="K91">
            <v>0.15</v>
          </cell>
          <cell r="L91">
            <v>1</v>
          </cell>
          <cell r="M91">
            <v>2</v>
          </cell>
          <cell r="N91" t="str">
            <v/>
          </cell>
          <cell r="O91" t="str">
            <v/>
          </cell>
          <cell r="P91">
            <v>0.15</v>
          </cell>
          <cell r="Q91" t="str">
            <v/>
          </cell>
        </row>
        <row r="93">
          <cell r="G93">
            <v>0</v>
          </cell>
          <cell r="H93" t="str">
            <v>C</v>
          </cell>
          <cell r="I93">
            <v>1.8</v>
          </cell>
          <cell r="J93">
            <v>0.15</v>
          </cell>
          <cell r="K93">
            <v>1</v>
          </cell>
          <cell r="L93">
            <v>2</v>
          </cell>
          <cell r="M93" t="str">
            <v/>
          </cell>
          <cell r="N93" t="str">
            <v/>
          </cell>
          <cell r="O93">
            <v>0.54</v>
          </cell>
          <cell r="P93" t="str">
            <v/>
          </cell>
          <cell r="Q93" t="str">
            <v/>
          </cell>
        </row>
        <row r="95">
          <cell r="B95" t="str">
            <v xml:space="preserve"> ※ 足洗Ａ</v>
          </cell>
          <cell r="C95" t="str">
            <v>工業実習室躯体拾い図参照</v>
          </cell>
          <cell r="D95" t="str">
            <v xml:space="preserve"> ※ 足洗Ａ</v>
          </cell>
          <cell r="E95" t="str">
            <v>工業実習室躯体拾い図参照</v>
          </cell>
          <cell r="F95">
            <v>0</v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>
            <v>0</v>
          </cell>
          <cell r="L95" t="str">
            <v/>
          </cell>
          <cell r="M95">
            <v>0</v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</row>
        <row r="97">
          <cell r="B97" t="str">
            <v>床版</v>
          </cell>
          <cell r="C97">
            <v>0.7</v>
          </cell>
          <cell r="D97">
            <v>0.6</v>
          </cell>
          <cell r="E97">
            <v>0.1</v>
          </cell>
          <cell r="F97">
            <v>1</v>
          </cell>
          <cell r="G97">
            <v>0.04</v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</row>
        <row r="99">
          <cell r="B99" t="str">
            <v>立上り</v>
          </cell>
          <cell r="C99">
            <v>0.5</v>
          </cell>
          <cell r="D99">
            <v>0.15</v>
          </cell>
          <cell r="E99">
            <v>0.1</v>
          </cell>
          <cell r="F99">
            <v>2</v>
          </cell>
          <cell r="G99">
            <v>0.02</v>
          </cell>
          <cell r="H99" t="str">
            <v>立上り外面</v>
          </cell>
          <cell r="I99" t="str">
            <v>C</v>
          </cell>
          <cell r="J99">
            <v>0.6</v>
          </cell>
          <cell r="K99">
            <v>0.25</v>
          </cell>
          <cell r="L99">
            <v>1</v>
          </cell>
          <cell r="M99">
            <v>2</v>
          </cell>
          <cell r="N99" t="str">
            <v/>
          </cell>
          <cell r="O99" t="str">
            <v/>
          </cell>
          <cell r="P99">
            <v>0.3</v>
          </cell>
          <cell r="Q99" t="str">
            <v/>
          </cell>
        </row>
        <row r="101">
          <cell r="C101">
            <v>0.7</v>
          </cell>
          <cell r="D101">
            <v>0.15</v>
          </cell>
          <cell r="E101">
            <v>0.1</v>
          </cell>
          <cell r="F101">
            <v>1</v>
          </cell>
          <cell r="G101">
            <v>0.01</v>
          </cell>
          <cell r="H101">
            <v>0</v>
          </cell>
          <cell r="I101" t="str">
            <v>C</v>
          </cell>
          <cell r="J101">
            <v>0.7</v>
          </cell>
          <cell r="K101">
            <v>0.15</v>
          </cell>
          <cell r="L101">
            <v>1</v>
          </cell>
          <cell r="M101">
            <v>1</v>
          </cell>
          <cell r="N101" t="str">
            <v/>
          </cell>
          <cell r="O101" t="str">
            <v/>
          </cell>
          <cell r="P101">
            <v>0.11</v>
          </cell>
          <cell r="Q101" t="str">
            <v/>
          </cell>
        </row>
        <row r="103">
          <cell r="G103">
            <v>0</v>
          </cell>
          <cell r="H103" t="str">
            <v>立上り内面</v>
          </cell>
          <cell r="I103" t="str">
            <v>C</v>
          </cell>
          <cell r="J103">
            <v>0.5</v>
          </cell>
          <cell r="K103">
            <v>0.15</v>
          </cell>
          <cell r="L103">
            <v>1</v>
          </cell>
          <cell r="M103">
            <v>3</v>
          </cell>
          <cell r="N103" t="str">
            <v/>
          </cell>
          <cell r="O103" t="str">
            <v/>
          </cell>
          <cell r="P103">
            <v>0.23</v>
          </cell>
          <cell r="Q103" t="str">
            <v/>
          </cell>
        </row>
        <row r="105">
          <cell r="G105">
            <v>0</v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</row>
        <row r="106">
          <cell r="B106" t="str">
            <v>小計</v>
          </cell>
          <cell r="C106">
            <v>1.5900000000000003</v>
          </cell>
          <cell r="D106">
            <v>0</v>
          </cell>
          <cell r="E106">
            <v>3.1499999999999995</v>
          </cell>
          <cell r="F106">
            <v>4.5000000000000009</v>
          </cell>
          <cell r="G106">
            <v>0</v>
          </cell>
          <cell r="H106">
            <v>0</v>
          </cell>
          <cell r="I106">
            <v>3.1499999999999995</v>
          </cell>
          <cell r="J106">
            <v>4.5000000000000009</v>
          </cell>
          <cell r="K106">
            <v>0</v>
          </cell>
          <cell r="L106">
            <v>0</v>
          </cell>
          <cell r="M106">
            <v>3.1499999999999995</v>
          </cell>
          <cell r="N106">
            <v>0</v>
          </cell>
          <cell r="O106">
            <v>3.1499999999999995</v>
          </cell>
          <cell r="P106">
            <v>4.5000000000000009</v>
          </cell>
          <cell r="Q106">
            <v>0</v>
          </cell>
        </row>
        <row r="107">
          <cell r="B107" t="str">
            <v>累計</v>
          </cell>
          <cell r="C107">
            <v>12.240000000000004</v>
          </cell>
          <cell r="D107">
            <v>0</v>
          </cell>
          <cell r="E107">
            <v>121.48</v>
          </cell>
          <cell r="F107">
            <v>4.5000000000000009</v>
          </cell>
          <cell r="G107">
            <v>0</v>
          </cell>
          <cell r="H107">
            <v>0</v>
          </cell>
          <cell r="I107">
            <v>121.48</v>
          </cell>
          <cell r="J107">
            <v>4.5000000000000009</v>
          </cell>
          <cell r="K107">
            <v>0</v>
          </cell>
          <cell r="L107">
            <v>0</v>
          </cell>
          <cell r="M107">
            <v>121.48</v>
          </cell>
          <cell r="N107">
            <v>0</v>
          </cell>
          <cell r="O107">
            <v>121.48</v>
          </cell>
          <cell r="P107">
            <v>4.5000000000000009</v>
          </cell>
          <cell r="Q107">
            <v>0</v>
          </cell>
        </row>
        <row r="108">
          <cell r="B108" t="str">
            <v xml:space="preserve">                                        コンクリート・型枠数量積算書</v>
          </cell>
          <cell r="C108" t="str">
            <v>№</v>
          </cell>
          <cell r="D108">
            <v>3</v>
          </cell>
          <cell r="E108" t="str">
            <v>№</v>
          </cell>
          <cell r="F108">
            <v>3</v>
          </cell>
          <cell r="G108" t="str">
            <v>№</v>
          </cell>
          <cell r="H108">
            <v>3</v>
          </cell>
          <cell r="I108" t="str">
            <v>№</v>
          </cell>
          <cell r="J108">
            <v>3</v>
          </cell>
          <cell r="K108" t="str">
            <v>№</v>
          </cell>
          <cell r="L108">
            <v>3</v>
          </cell>
        </row>
        <row r="110">
          <cell r="C110" t="str">
            <v xml:space="preserve">  </v>
          </cell>
          <cell r="D110" t="str">
            <v>コンクリート</v>
          </cell>
          <cell r="E110" t="str">
            <v xml:space="preserve">  </v>
          </cell>
          <cell r="F110" t="str">
            <v xml:space="preserve">  </v>
          </cell>
          <cell r="G110" t="str">
            <v xml:space="preserve">  </v>
          </cell>
          <cell r="H110" t="str">
            <v>型</v>
          </cell>
          <cell r="I110" t="str">
            <v>枠</v>
          </cell>
          <cell r="J110" t="str">
            <v>型</v>
          </cell>
          <cell r="K110" t="str">
            <v>型</v>
          </cell>
          <cell r="L110" t="str">
            <v>枠</v>
          </cell>
          <cell r="M110" t="str">
            <v>枠</v>
          </cell>
          <cell r="N110" t="str">
            <v>枠</v>
          </cell>
        </row>
        <row r="111">
          <cell r="N111" t="str">
            <v>基礎</v>
          </cell>
          <cell r="O111" t="str">
            <v>普通合板</v>
          </cell>
          <cell r="P111" t="str">
            <v>打放合板</v>
          </cell>
        </row>
        <row r="112">
          <cell r="B112" t="str">
            <v>位置</v>
          </cell>
          <cell r="C112" t="str">
            <v>W</v>
          </cell>
          <cell r="D112" t="str">
            <v>L</v>
          </cell>
          <cell r="E112" t="str">
            <v>D</v>
          </cell>
          <cell r="F112" t="str">
            <v>ヶ所</v>
          </cell>
          <cell r="G112" t="str">
            <v>計</v>
          </cell>
          <cell r="H112" t="str">
            <v>位置</v>
          </cell>
          <cell r="I112" t="str">
            <v>種別</v>
          </cell>
          <cell r="J112" t="str">
            <v>W</v>
          </cell>
          <cell r="K112" t="str">
            <v>L</v>
          </cell>
          <cell r="L112" t="str">
            <v>面</v>
          </cell>
          <cell r="M112" t="str">
            <v>ヶ所</v>
          </cell>
          <cell r="N112" t="str">
            <v>A</v>
          </cell>
          <cell r="O112" t="str">
            <v>B</v>
          </cell>
          <cell r="P112" t="str">
            <v>C</v>
          </cell>
          <cell r="Q112" t="str">
            <v>D</v>
          </cell>
        </row>
        <row r="114">
          <cell r="B114" t="str">
            <v xml:space="preserve"> ※ 手洗Ｂ</v>
          </cell>
          <cell r="C114" t="str">
            <v>工業実習室躯体拾い図参照</v>
          </cell>
          <cell r="D114" t="str">
            <v xml:space="preserve"> ※ 手洗Ｂ</v>
          </cell>
          <cell r="E114" t="str">
            <v>工業実習室躯体拾い図参照</v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</row>
        <row r="116">
          <cell r="B116" t="str">
            <v>配管バック</v>
          </cell>
          <cell r="C116">
            <v>2</v>
          </cell>
          <cell r="D116">
            <v>1</v>
          </cell>
          <cell r="E116">
            <v>0.1</v>
          </cell>
          <cell r="F116">
            <v>1</v>
          </cell>
          <cell r="G116">
            <v>0.2</v>
          </cell>
          <cell r="H116" t="str">
            <v>配管バック</v>
          </cell>
          <cell r="I116" t="str">
            <v>C</v>
          </cell>
          <cell r="J116">
            <v>2</v>
          </cell>
          <cell r="K116">
            <v>1</v>
          </cell>
          <cell r="L116">
            <v>1</v>
          </cell>
          <cell r="M116">
            <v>1</v>
          </cell>
          <cell r="N116" t="str">
            <v/>
          </cell>
          <cell r="O116" t="str">
            <v/>
          </cell>
          <cell r="P116">
            <v>2</v>
          </cell>
          <cell r="Q116" t="str">
            <v/>
          </cell>
        </row>
        <row r="118">
          <cell r="B118" t="str">
            <v>床版</v>
          </cell>
          <cell r="C118">
            <v>2</v>
          </cell>
          <cell r="D118">
            <v>0.6</v>
          </cell>
          <cell r="E118">
            <v>0.1</v>
          </cell>
          <cell r="F118">
            <v>1</v>
          </cell>
          <cell r="G118">
            <v>0.12</v>
          </cell>
          <cell r="H118" t="str">
            <v>C</v>
          </cell>
          <cell r="I118">
            <v>0.1</v>
          </cell>
          <cell r="J118">
            <v>1</v>
          </cell>
          <cell r="K118">
            <v>1</v>
          </cell>
          <cell r="L118">
            <v>1</v>
          </cell>
          <cell r="M118" t="str">
            <v/>
          </cell>
          <cell r="N118" t="str">
            <v/>
          </cell>
          <cell r="O118">
            <v>0.1</v>
          </cell>
          <cell r="P118" t="str">
            <v/>
          </cell>
          <cell r="Q118" t="str">
            <v/>
          </cell>
        </row>
        <row r="120">
          <cell r="B120" t="str">
            <v>立上り</v>
          </cell>
          <cell r="C120">
            <v>0.5</v>
          </cell>
          <cell r="D120">
            <v>0.15</v>
          </cell>
          <cell r="E120">
            <v>0.1</v>
          </cell>
          <cell r="F120">
            <v>2</v>
          </cell>
          <cell r="G120">
            <v>0.02</v>
          </cell>
          <cell r="H120" t="str">
            <v>床版</v>
          </cell>
          <cell r="I120" t="str">
            <v>B</v>
          </cell>
          <cell r="J120">
            <v>2</v>
          </cell>
          <cell r="K120">
            <v>0.6</v>
          </cell>
          <cell r="L120">
            <v>1</v>
          </cell>
          <cell r="M120">
            <v>1</v>
          </cell>
          <cell r="N120" t="str">
            <v/>
          </cell>
          <cell r="O120">
            <v>1.2</v>
          </cell>
          <cell r="P120" t="str">
            <v/>
          </cell>
          <cell r="Q120" t="str">
            <v/>
          </cell>
        </row>
        <row r="122">
          <cell r="C122">
            <v>2</v>
          </cell>
          <cell r="D122">
            <v>0.15</v>
          </cell>
          <cell r="E122">
            <v>0.1</v>
          </cell>
          <cell r="F122">
            <v>1</v>
          </cell>
          <cell r="G122">
            <v>0.03</v>
          </cell>
          <cell r="H122" t="str">
            <v>立上り外面</v>
          </cell>
          <cell r="I122" t="str">
            <v>C</v>
          </cell>
          <cell r="J122">
            <v>0.08</v>
          </cell>
          <cell r="K122">
            <v>0.25</v>
          </cell>
          <cell r="L122">
            <v>1</v>
          </cell>
          <cell r="M122">
            <v>1</v>
          </cell>
          <cell r="N122" t="str">
            <v/>
          </cell>
          <cell r="O122" t="str">
            <v/>
          </cell>
          <cell r="P122">
            <v>0.02</v>
          </cell>
          <cell r="Q122" t="str">
            <v/>
          </cell>
        </row>
        <row r="124">
          <cell r="G124">
            <v>0</v>
          </cell>
          <cell r="H124">
            <v>0</v>
          </cell>
          <cell r="I124" t="str">
            <v>C</v>
          </cell>
          <cell r="J124">
            <v>0.6</v>
          </cell>
          <cell r="K124">
            <v>0.25</v>
          </cell>
          <cell r="L124">
            <v>1</v>
          </cell>
          <cell r="M124">
            <v>1</v>
          </cell>
          <cell r="N124" t="str">
            <v/>
          </cell>
          <cell r="O124" t="str">
            <v/>
          </cell>
          <cell r="P124">
            <v>0.15</v>
          </cell>
          <cell r="Q124" t="str">
            <v/>
          </cell>
        </row>
        <row r="126">
          <cell r="G126">
            <v>0</v>
          </cell>
          <cell r="H126" t="str">
            <v>C</v>
          </cell>
          <cell r="I126">
            <v>2</v>
          </cell>
          <cell r="J126">
            <v>0.15</v>
          </cell>
          <cell r="K126">
            <v>1</v>
          </cell>
          <cell r="L126">
            <v>1</v>
          </cell>
          <cell r="M126" t="str">
            <v/>
          </cell>
          <cell r="N126" t="str">
            <v/>
          </cell>
          <cell r="O126">
            <v>0.3</v>
          </cell>
          <cell r="P126" t="str">
            <v/>
          </cell>
          <cell r="Q126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  <sheetName val="集計表"/>
      <sheetName val="土工"/>
      <sheetName val="ｺﾝｸﾘｰﾄ"/>
      <sheetName val="鉄筋集計"/>
      <sheetName val="鉄筋"/>
      <sheetName val="CB"/>
      <sheetName val="金建"/>
      <sheetName val="内装"/>
      <sheetName val="一般"/>
      <sheetName val="仕訳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8"/>
      <sheetName val="データ表"/>
      <sheetName val="居住"/>
      <sheetName val="移転工法"/>
      <sheetName val="補償金"/>
      <sheetName val="登記"/>
      <sheetName val="建物"/>
      <sheetName val="工移転"/>
      <sheetName val="工調査"/>
      <sheetName val="別紙内訳"/>
      <sheetName val="代価表 "/>
      <sheetName val="工拾書"/>
      <sheetName val="動産移旧"/>
      <sheetName val="動産移新"/>
      <sheetName val="動-調査(1)"/>
      <sheetName val="動-調査(2)"/>
      <sheetName val="立竹木"/>
      <sheetName val="立木調"/>
      <sheetName val="仮住居"/>
      <sheetName val="借家人（新）1"/>
      <sheetName val="借家人（新）2"/>
      <sheetName val="借家人（旧）"/>
      <sheetName val="家賃減"/>
      <sheetName val="移転雑"/>
      <sheetName val="消費税"/>
      <sheetName val="立竹木名称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  <sheetName val="内訳A4W"/>
      <sheetName val="複合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仕訳（県）"/>
      <sheetName val="仕訳（解体）"/>
      <sheetName val="内訳"/>
      <sheetName val="代価"/>
      <sheetName val="集計"/>
      <sheetName val="工作物"/>
      <sheetName val="代価 (工)"/>
      <sheetName val="数量計算 "/>
      <sheetName val="比較表"/>
      <sheetName val="単価"/>
      <sheetName val="Sheet6"/>
      <sheetName val="内訳（軽量S）新城啓作"/>
      <sheetName val="立木調"/>
      <sheetName val="内訳（軽量S）新城啓作.xls"/>
      <sheetName val="金建代価"/>
      <sheetName val="%E5%86%85%E8%A8%B3%EF%BC%88%E8%"/>
    </sheetNames>
    <definedNames>
      <definedName name="SYO_1"/>
      <definedName name="SYO_2"/>
      <definedName name="SYO_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代価"/>
      <sheetName val="幹線集計"/>
      <sheetName val="火報集計"/>
      <sheetName val="幹線数量"/>
      <sheetName val="音響集計"/>
      <sheetName val="弱電集計"/>
      <sheetName val="ｺﾝ集計"/>
      <sheetName val="電灯集計"/>
      <sheetName val="内訳"/>
      <sheetName val="仕訳"/>
      <sheetName val="複合"/>
      <sheetName val="電灯数量"/>
      <sheetName val="ｺﾝ数量"/>
      <sheetName val="弱電数量"/>
      <sheetName val="音響数量"/>
      <sheetName val="火報数量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体仕訳書"/>
      <sheetName val="H17単価"/>
      <sheetName val="代価表"/>
      <sheetName val="既製ｺﾝｸﾘｰﾄ工事"/>
      <sheetName val="石工事 "/>
      <sheetName val="墓庭工事"/>
      <sheetName val="Sheet2"/>
      <sheetName val="Sheet3"/>
      <sheetName val="見積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地権者別"/>
      <sheetName val="Sheet1"/>
      <sheetName val="Sheet2"/>
      <sheetName val="Sheet3"/>
      <sheetName val="Sheet4"/>
      <sheetName val="Sheet5"/>
      <sheetName val="配管数拾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様式"/>
      <sheetName val="外部集計"/>
      <sheetName val="外部数量"/>
      <sheetName val="内部集計"/>
      <sheetName val="内部数量（床）"/>
      <sheetName val="内部数量（壁）"/>
      <sheetName val="内部数量（天井）"/>
      <sheetName val="木建"/>
      <sheetName val="金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入力"/>
      <sheetName val="Sheet1"/>
      <sheetName val="数量表"/>
    </sheetNames>
    <sheetDataSet>
      <sheetData sheetId="0">
        <row r="2">
          <cell r="D2">
            <v>1</v>
          </cell>
          <cell r="I2">
            <v>22</v>
          </cell>
        </row>
        <row r="3">
          <cell r="D3">
            <v>1.5</v>
          </cell>
        </row>
        <row r="5">
          <cell r="I5">
            <v>1</v>
          </cell>
        </row>
        <row r="11">
          <cell r="C11">
            <v>2.5</v>
          </cell>
        </row>
        <row r="17">
          <cell r="P17">
            <v>19</v>
          </cell>
        </row>
        <row r="30">
          <cell r="K30">
            <v>22905</v>
          </cell>
        </row>
        <row r="37">
          <cell r="H37">
            <v>15900</v>
          </cell>
        </row>
        <row r="48">
          <cell r="C48">
            <v>135.38200000000001</v>
          </cell>
        </row>
        <row r="54">
          <cell r="K54">
            <v>6335</v>
          </cell>
        </row>
        <row r="78">
          <cell r="K78">
            <v>19659</v>
          </cell>
        </row>
        <row r="102">
          <cell r="K102">
            <v>36504</v>
          </cell>
        </row>
        <row r="126">
          <cell r="K126">
            <v>40946</v>
          </cell>
        </row>
        <row r="246">
          <cell r="K246">
            <v>388800</v>
          </cell>
        </row>
        <row r="270">
          <cell r="K270">
            <v>23349</v>
          </cell>
        </row>
      </sheetData>
      <sheetData sheetId="1"/>
      <sheetData sheetId="2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画面"/>
      <sheetName val="明細書"/>
      <sheetName val="体系"/>
      <sheetName val="地権者別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費計算書 "/>
      <sheetName val="率計算書"/>
      <sheetName val="明細書（１）"/>
      <sheetName val="単価一覧 "/>
      <sheetName val="単価表"/>
      <sheetName val="数量総括"/>
      <sheetName val="数量"/>
      <sheetName val="土量"/>
      <sheetName val="数量調書"/>
      <sheetName val="数量調書 (2)"/>
      <sheetName val="建て込損料"/>
      <sheetName val="見積依頼書"/>
      <sheetName val="仕訳書（１期）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拾い書(換気設備）機器設備"/>
      <sheetName val="ﾀﾞｸﾄ計算 (換気設備)"/>
      <sheetName val="数量拾い書(換気設備)機器・ﾀﾞｸﾄ設備"/>
      <sheetName val="数量拾い書 (3)"/>
      <sheetName val="集計表(換気設備）"/>
      <sheetName val="集計表 (2)"/>
      <sheetName val="機械複合単価"/>
      <sheetName val="電気複合単価"/>
      <sheetName val="機械工事"/>
      <sheetName val="代価一覧表"/>
      <sheetName val="明細書（１）"/>
      <sheetName val="数量調書"/>
      <sheetName val="科目別（庁舎本館）"/>
      <sheetName val="H12単価"/>
      <sheetName val="集計表"/>
      <sheetName val="床仕上計算"/>
      <sheetName val="建物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ｱｲｿﾒ"/>
      <sheetName val="管路掘削"/>
      <sheetName val="受信柱基礎"/>
      <sheetName val="拾出表(1)"/>
      <sheetName val="拾出表 (2)"/>
      <sheetName val="拾出表 (3)"/>
      <sheetName val="集計表(1)"/>
      <sheetName val="集計表 (2)"/>
      <sheetName val="総括表"/>
      <sheetName val="総括表 (2)"/>
      <sheetName val="総括表 (3)"/>
      <sheetName val="代価表(ｹｰﾌﾞﾙ)"/>
      <sheetName val="代価表(配管)"/>
      <sheetName val="代価表(接続工)"/>
      <sheetName val="代価表(通信付帯工)"/>
      <sheetName val="代価表(避雷針工)"/>
      <sheetName val="代価表(建柱工)"/>
      <sheetName val="代価表(土工)"/>
      <sheetName val="代価表(機器据付工)"/>
      <sheetName val="積算数量表"/>
      <sheetName val="積算表"/>
    </sheetNames>
    <sheetDataSet>
      <sheetData sheetId="0"/>
      <sheetData sheetId="1"/>
      <sheetData sheetId="2"/>
      <sheetData sheetId="3">
        <row r="1">
          <cell r="C1" t="str">
            <v>[数量拾い出し表]</v>
          </cell>
          <cell r="T1" t="str">
            <v>別紙－５</v>
          </cell>
        </row>
        <row r="2">
          <cell r="C2" t="str">
            <v>工種：配線工</v>
          </cell>
          <cell r="G2" t="str">
            <v>設備名：ラジオ再放送設備</v>
          </cell>
          <cell r="J2" t="str">
            <v>施工場所：厳原トンネル</v>
          </cell>
          <cell r="P2" t="str">
            <v>作業：設置</v>
          </cell>
          <cell r="T2" t="str">
            <v>（１／３）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5)管路掘削"/>
      <sheetName val="受信柱基礎"/>
      <sheetName val="(6)ﾊﾝﾄﾞﾎｰﾙ(CF-SD1)"/>
      <sheetName val="表示板基礎"/>
      <sheetName val="拾出表(1)"/>
      <sheetName val="拾出表 (2)"/>
      <sheetName val="拾出表 (3)"/>
      <sheetName val="拾出表 (4)"/>
      <sheetName val="拾出表 (5)"/>
      <sheetName val="集計表(1)"/>
      <sheetName val="集計表 (5)"/>
      <sheetName val="集計表 (6)"/>
      <sheetName val="集計表 (4)"/>
      <sheetName val="集計表 (7)"/>
      <sheetName val="総括表"/>
      <sheetName val="総括表 (2)"/>
      <sheetName val="総括表 (5)"/>
      <sheetName val="総括表 (3)"/>
      <sheetName val="Module1"/>
      <sheetName val="Module1 (2)"/>
      <sheetName val="Module1 (3)"/>
      <sheetName val="印刷マクロ"/>
    </sheetNames>
    <sheetDataSet>
      <sheetData sheetId="0"/>
      <sheetData sheetId="1"/>
      <sheetData sheetId="2"/>
      <sheetData sheetId="3"/>
      <sheetData sheetId="4">
        <row r="1">
          <cell r="C1" t="str">
            <v>[数量拾い出し表]</v>
          </cell>
          <cell r="T1" t="str">
            <v>別紙－５</v>
          </cell>
        </row>
        <row r="2">
          <cell r="C2" t="str">
            <v>工種：配線工</v>
          </cell>
          <cell r="G2" t="str">
            <v>設備名：ラジオ再放送設備</v>
          </cell>
          <cell r="J2" t="str">
            <v>施工場所：日出ﾊﾞｲﾊﾟｽ</v>
          </cell>
          <cell r="P2" t="str">
            <v>作業：設置</v>
          </cell>
          <cell r="T2" t="str">
            <v>（１／５）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緒言"/>
      <sheetName val="内訳目次"/>
      <sheetName val="仕訳書"/>
      <sheetName val="内訳（空調）"/>
      <sheetName val="低減率"/>
      <sheetName val="複合（空調）"/>
      <sheetName val="SUSダクト"/>
      <sheetName val="たわみ継手"/>
      <sheetName val="複合(配管)"/>
      <sheetName val="SUSﾗｯｷﾝｸﾞ"/>
      <sheetName val="搬入費（空調）"/>
      <sheetName val="搬入費（換気）"/>
      <sheetName val="物価資料"/>
      <sheetName val="ﾋｰﾄﾎﾟﾝﾌﾟ"/>
      <sheetName val="空調ﾎﾟﾝﾌﾟ"/>
      <sheetName val="クッションタンク"/>
      <sheetName val="膨張タンク"/>
      <sheetName val="エア抜ヘッダー"/>
      <sheetName val="エアハン"/>
      <sheetName val="ファンコイル"/>
      <sheetName val="パッケージ"/>
      <sheetName val="換気扇"/>
      <sheetName val="ダクト付属品"/>
      <sheetName val="瞬間流量計"/>
      <sheetName val="定流量弁"/>
      <sheetName val="SUS屋外フード"/>
      <sheetName val="排水金具"/>
      <sheetName val="自動制御"/>
      <sheetName val="内訳書"/>
      <sheetName val="本工事費内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諸経費"/>
      <sheetName val="総合計"/>
      <sheetName val="工事価格"/>
      <sheetName val="現場仕訳書"/>
      <sheetName val="仕訳書"/>
      <sheetName val="直接仮設"/>
      <sheetName val="土工事"/>
      <sheetName val="ｺﾝｸﾘｰﾄ "/>
      <sheetName val="型枠"/>
      <sheetName val="鉄筋"/>
      <sheetName val="既製ｺﾝｸﾘｰﾄ"/>
      <sheetName val="防水工事"/>
      <sheetName val="石工事"/>
      <sheetName val="タイル工事"/>
      <sheetName val="木工事"/>
      <sheetName val="金属工事"/>
      <sheetName val="左官工事"/>
      <sheetName val="木製建具"/>
      <sheetName val="金属製建具"/>
      <sheetName val="金属製建具 (2)"/>
      <sheetName val="ガラス"/>
      <sheetName val="塗装工事"/>
      <sheetName val="内外装工事"/>
      <sheetName val="仕上げユニット"/>
      <sheetName val="構内舗装"/>
      <sheetName val="代価表2-1"/>
      <sheetName val="代価表3-1,2"/>
      <sheetName val="代価表3-3,4"/>
      <sheetName val="代価表3-5,6"/>
      <sheetName val="代価表3-7,8"/>
      <sheetName val="代価表7-1"/>
      <sheetName val="代価表13-1,2 "/>
      <sheetName val="代価表13-3,4"/>
      <sheetName val="代価表17-1"/>
      <sheetName val="代価表19-1,2"/>
      <sheetName val="代価表19-3,4"/>
      <sheetName val="代価表19-5,6"/>
      <sheetName val="代価表19-7,8"/>
      <sheetName val="代価表19-9,10"/>
      <sheetName val="代価表19-11,12"/>
      <sheetName val="代価表19-13,14"/>
      <sheetName val="代価表19-15"/>
      <sheetName val="代価表4-1,2"/>
      <sheetName val="労務単価"/>
      <sheetName val="代価表5-1"/>
      <sheetName val="内訳（空調）"/>
      <sheetName val="仕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C3" t="str">
            <v>直接仮設工事</v>
          </cell>
        </row>
        <row r="32">
          <cell r="I32">
            <v>10173436</v>
          </cell>
        </row>
      </sheetData>
      <sheetData sheetId="6" refreshError="1">
        <row r="3">
          <cell r="C3" t="str">
            <v>土工事</v>
          </cell>
        </row>
      </sheetData>
      <sheetData sheetId="7" refreshError="1">
        <row r="3">
          <cell r="C3" t="str">
            <v>ｺﾝｸﾘｰﾄ工事</v>
          </cell>
        </row>
        <row r="32">
          <cell r="I32">
            <v>15561886</v>
          </cell>
        </row>
      </sheetData>
      <sheetData sheetId="8" refreshError="1">
        <row r="3">
          <cell r="C3" t="str">
            <v>型枠工事</v>
          </cell>
        </row>
      </sheetData>
      <sheetData sheetId="9" refreshError="1">
        <row r="3">
          <cell r="C3" t="str">
            <v>鉄筋工事</v>
          </cell>
        </row>
      </sheetData>
      <sheetData sheetId="10" refreshError="1">
        <row r="3">
          <cell r="C3" t="str">
            <v>既製ｺﾝｸﾘｰﾄ工事</v>
          </cell>
        </row>
      </sheetData>
      <sheetData sheetId="11" refreshError="1">
        <row r="3">
          <cell r="C3" t="str">
            <v>防水工事</v>
          </cell>
        </row>
      </sheetData>
      <sheetData sheetId="12" refreshError="1">
        <row r="3">
          <cell r="C3" t="str">
            <v>石工事</v>
          </cell>
        </row>
      </sheetData>
      <sheetData sheetId="13" refreshError="1">
        <row r="3">
          <cell r="C3" t="str">
            <v>タイル工事</v>
          </cell>
        </row>
      </sheetData>
      <sheetData sheetId="14" refreshError="1">
        <row r="3">
          <cell r="C3" t="str">
            <v>木工事</v>
          </cell>
        </row>
        <row r="32">
          <cell r="I32">
            <v>1791080</v>
          </cell>
        </row>
      </sheetData>
      <sheetData sheetId="15" refreshError="1">
        <row r="3">
          <cell r="C3" t="str">
            <v>金属工事</v>
          </cell>
        </row>
        <row r="32">
          <cell r="I32">
            <v>5624030</v>
          </cell>
        </row>
      </sheetData>
      <sheetData sheetId="16" refreshError="1">
        <row r="3">
          <cell r="C3" t="str">
            <v>左官工事</v>
          </cell>
        </row>
        <row r="32">
          <cell r="I32">
            <v>4352016</v>
          </cell>
        </row>
      </sheetData>
      <sheetData sheetId="17" refreshError="1">
        <row r="3">
          <cell r="C3" t="str">
            <v>木製建具工事</v>
          </cell>
        </row>
        <row r="32">
          <cell r="I32">
            <v>417800</v>
          </cell>
        </row>
      </sheetData>
      <sheetData sheetId="18" refreshError="1">
        <row r="3">
          <cell r="C3" t="str">
            <v>金属製建具工事</v>
          </cell>
        </row>
      </sheetData>
      <sheetData sheetId="19" refreshError="1"/>
      <sheetData sheetId="20" refreshError="1">
        <row r="3">
          <cell r="C3" t="str">
            <v>ガラス工事</v>
          </cell>
        </row>
        <row r="32">
          <cell r="I32">
            <v>1657744</v>
          </cell>
        </row>
      </sheetData>
      <sheetData sheetId="21" refreshError="1">
        <row r="3">
          <cell r="C3" t="str">
            <v>塗装工事</v>
          </cell>
        </row>
      </sheetData>
      <sheetData sheetId="22" refreshError="1">
        <row r="3">
          <cell r="C3" t="str">
            <v>内外装工事</v>
          </cell>
        </row>
        <row r="32">
          <cell r="I32">
            <v>6517798</v>
          </cell>
        </row>
      </sheetData>
      <sheetData sheetId="23" refreshError="1">
        <row r="3">
          <cell r="C3" t="str">
            <v>仕上ユニット</v>
          </cell>
        </row>
        <row r="33">
          <cell r="I33">
            <v>7821900</v>
          </cell>
        </row>
      </sheetData>
      <sheetData sheetId="24" refreshError="1"/>
      <sheetData sheetId="25" refreshError="1">
        <row r="15">
          <cell r="K15">
            <v>510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5">
          <cell r="K15">
            <v>2710</v>
          </cell>
        </row>
        <row r="31">
          <cell r="K31">
            <v>4100</v>
          </cell>
        </row>
      </sheetData>
      <sheetData sheetId="34" refreshError="1">
        <row r="16">
          <cell r="K16">
            <v>7370</v>
          </cell>
        </row>
      </sheetData>
      <sheetData sheetId="35" refreshError="1">
        <row r="31">
          <cell r="K31">
            <v>3500</v>
          </cell>
        </row>
      </sheetData>
      <sheetData sheetId="36" refreshError="1"/>
      <sheetData sheetId="37" refreshError="1"/>
      <sheetData sheetId="38" refreshError="1"/>
      <sheetData sheetId="39" refreshError="1">
        <row r="15">
          <cell r="K15">
            <v>1470</v>
          </cell>
        </row>
      </sheetData>
      <sheetData sheetId="40" refreshError="1"/>
      <sheetData sheetId="41" refreshError="1"/>
      <sheetData sheetId="42" refreshError="1"/>
      <sheetData sheetId="43" refreshError="1">
        <row r="3">
          <cell r="B3">
            <v>33600</v>
          </cell>
        </row>
      </sheetData>
      <sheetData sheetId="44" refreshError="1"/>
      <sheetData sheetId="45" refreshError="1"/>
      <sheetData sheetId="46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数量拾い(消火設備）機器設備"/>
      <sheetName val="数量拾い (消火設備)配管設備"/>
      <sheetName val="数量拾い (消火設備)配管設備 (2)"/>
      <sheetName val="数量拾い (消火設備)配管設備(B2F）"/>
      <sheetName val="数量拾い (消火設備)配管設備(B1F)"/>
      <sheetName val="数量拾い (消火設備)配管設備(B1F）1"/>
      <sheetName val="数量拾い (消火設備)配管設備(1F)"/>
      <sheetName val="数量拾い (消火設備)配管設備(1F)(1)"/>
      <sheetName val="数量拾い (8)"/>
      <sheetName val="集計表"/>
      <sheetName val="集計表 (2)"/>
      <sheetName val="集計表 (3)"/>
      <sheetName val="集計表 (4)"/>
      <sheetName val="内訳A4W"/>
      <sheetName val="機械複合単価"/>
      <sheetName val="代価表 (機械設備工事)"/>
      <sheetName val="電気複合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仮設Ａ"/>
      <sheetName val="土工Ａ"/>
      <sheetName val="ｺﾝｸﾘｰﾄＡ"/>
      <sheetName val="型枠Ａ"/>
      <sheetName val="鉄筋Ａ"/>
      <sheetName val="既成Ａ"/>
      <sheetName val="防水Ａ"/>
      <sheetName val="木工Ａ"/>
      <sheetName val="金属Ａ"/>
      <sheetName val="左官Ａ"/>
      <sheetName val="金建Ａ"/>
      <sheetName val="ｶﾞﾗｽＡ"/>
      <sheetName val="塗装Ａ"/>
      <sheetName val="内装Ａ"/>
      <sheetName val="内訳A4W"/>
      <sheetName val="鏡"/>
      <sheetName val="代価表19-3,4"/>
      <sheetName val="ガラス"/>
      <sheetName val="代価表17-1"/>
      <sheetName val="ｺﾝｸﾘｰﾄ "/>
      <sheetName val="代価表19-11,12"/>
      <sheetName val="直接仮設"/>
      <sheetName val="金属工事"/>
      <sheetName val="石工事"/>
      <sheetName val="型枠"/>
      <sheetName val="構内舗装"/>
      <sheetName val="仕上げユニット"/>
      <sheetName val="既製ｺﾝｸﾘｰﾄ"/>
      <sheetName val="タイル工事"/>
      <sheetName val="木工事"/>
      <sheetName val="金属製建具"/>
      <sheetName val="左官工事"/>
      <sheetName val="木製建具"/>
      <sheetName val="塗装工事"/>
      <sheetName val="内外装工事"/>
      <sheetName val="労務単価"/>
      <sheetName val="代価表19-1,2"/>
      <sheetName val="土工事"/>
      <sheetName val="防水工事"/>
      <sheetName val="代価表2-1"/>
      <sheetName val="鉄筋"/>
    </sheetNames>
    <sheetDataSet>
      <sheetData sheetId="0" refreshError="1">
        <row r="32">
          <cell r="I32">
            <v>3558400</v>
          </cell>
        </row>
      </sheetData>
      <sheetData sheetId="1" refreshError="1">
        <row r="32">
          <cell r="I32">
            <v>1302261</v>
          </cell>
        </row>
      </sheetData>
      <sheetData sheetId="2" refreshError="1">
        <row r="32">
          <cell r="I32">
            <v>6412331</v>
          </cell>
        </row>
      </sheetData>
      <sheetData sheetId="3" refreshError="1">
        <row r="32">
          <cell r="I32">
            <v>16028550</v>
          </cell>
        </row>
      </sheetData>
      <sheetData sheetId="4" refreshError="1">
        <row r="32">
          <cell r="I32">
            <v>5316056</v>
          </cell>
        </row>
      </sheetData>
      <sheetData sheetId="5" refreshError="1">
        <row r="32">
          <cell r="I32">
            <v>429840</v>
          </cell>
        </row>
      </sheetData>
      <sheetData sheetId="6" refreshError="1">
        <row r="32">
          <cell r="I32">
            <v>205440</v>
          </cell>
        </row>
      </sheetData>
      <sheetData sheetId="7" refreshError="1">
        <row r="32">
          <cell r="I32">
            <v>168480</v>
          </cell>
        </row>
      </sheetData>
      <sheetData sheetId="8" refreshError="1">
        <row r="32">
          <cell r="I32">
            <v>159740</v>
          </cell>
        </row>
      </sheetData>
      <sheetData sheetId="9" refreshError="1">
        <row r="32">
          <cell r="I32">
            <v>1008400</v>
          </cell>
        </row>
      </sheetData>
      <sheetData sheetId="10" refreshError="1">
        <row r="32">
          <cell r="I32">
            <v>6442220</v>
          </cell>
        </row>
      </sheetData>
      <sheetData sheetId="11" refreshError="1">
        <row r="32">
          <cell r="I32">
            <v>304171</v>
          </cell>
        </row>
      </sheetData>
      <sheetData sheetId="12" refreshError="1">
        <row r="32">
          <cell r="I32">
            <v>4366000</v>
          </cell>
        </row>
      </sheetData>
      <sheetData sheetId="13" refreshError="1">
        <row r="32">
          <cell r="I32">
            <v>369490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参考)単価設定表"/>
      <sheetName val="（参考）内訳"/>
      <sheetName val="代価"/>
      <sheetName val="代価表-A"/>
      <sheetName val="代価表-B"/>
      <sheetName val="代価表-C"/>
      <sheetName val="代価表-D"/>
      <sheetName val="代価表-E"/>
      <sheetName val="代価-F"/>
    </sheetNames>
    <sheetDataSet>
      <sheetData sheetId="0"/>
      <sheetData sheetId="1">
        <row r="2">
          <cell r="B2" t="str">
            <v>内      訳      書</v>
          </cell>
        </row>
        <row r="3">
          <cell r="B3" t="str">
            <v>No.</v>
          </cell>
          <cell r="C3" t="str">
            <v>名      称</v>
          </cell>
          <cell r="D3" t="str">
            <v>品  質  規  格</v>
          </cell>
          <cell r="E3" t="str">
            <v>数  量</v>
          </cell>
          <cell r="F3" t="str">
            <v>単位</v>
          </cell>
          <cell r="G3" t="str">
            <v>単  価</v>
          </cell>
          <cell r="H3" t="str">
            <v>金  額</v>
          </cell>
          <cell r="I3" t="str">
            <v>備    考</v>
          </cell>
        </row>
        <row r="5">
          <cell r="B5">
            <v>1</v>
          </cell>
          <cell r="C5" t="str">
            <v>直接仮設</v>
          </cell>
          <cell r="H5">
            <v>0</v>
          </cell>
        </row>
        <row r="6">
          <cell r="D6" t="str">
            <v>　建築面積</v>
          </cell>
        </row>
        <row r="7">
          <cell r="C7" t="str">
            <v>やりかた</v>
          </cell>
          <cell r="D7" t="str">
            <v>　一般</v>
          </cell>
          <cell r="E7">
            <v>3428</v>
          </cell>
          <cell r="F7" t="str">
            <v>㎡</v>
          </cell>
          <cell r="G7">
            <v>460</v>
          </cell>
          <cell r="H7">
            <v>1576880</v>
          </cell>
          <cell r="I7" t="str">
            <v>県営単</v>
          </cell>
        </row>
        <row r="8">
          <cell r="D8" t="str">
            <v>　延べ面積</v>
          </cell>
        </row>
        <row r="9">
          <cell r="C9" t="str">
            <v>墨出し</v>
          </cell>
          <cell r="D9" t="str">
            <v>　一般</v>
          </cell>
          <cell r="E9">
            <v>15360</v>
          </cell>
          <cell r="F9" t="str">
            <v>㎡</v>
          </cell>
          <cell r="G9">
            <v>1370</v>
          </cell>
          <cell r="H9">
            <v>21043200</v>
          </cell>
          <cell r="I9" t="str">
            <v>県営単</v>
          </cell>
        </row>
        <row r="10">
          <cell r="D10" t="str">
            <v>　延べ面積</v>
          </cell>
        </row>
        <row r="11">
          <cell r="C11" t="str">
            <v>養生</v>
          </cell>
          <cell r="D11" t="str">
            <v>　一般</v>
          </cell>
          <cell r="E11">
            <v>15360</v>
          </cell>
          <cell r="F11" t="str">
            <v>㎡</v>
          </cell>
          <cell r="G11">
            <v>750</v>
          </cell>
          <cell r="H11">
            <v>11520000</v>
          </cell>
          <cell r="I11" t="str">
            <v>県営単</v>
          </cell>
        </row>
        <row r="12">
          <cell r="D12" t="str">
            <v>　延べ面積</v>
          </cell>
        </row>
        <row r="13">
          <cell r="C13" t="str">
            <v>整理清掃</v>
          </cell>
          <cell r="D13" t="str">
            <v>　一般</v>
          </cell>
          <cell r="E13">
            <v>15360</v>
          </cell>
          <cell r="F13" t="str">
            <v>㎡</v>
          </cell>
          <cell r="G13">
            <v>2620</v>
          </cell>
          <cell r="H13">
            <v>40243200</v>
          </cell>
          <cell r="I13" t="str">
            <v>県営単</v>
          </cell>
        </row>
        <row r="14">
          <cell r="D14" t="str">
            <v>　900枠</v>
          </cell>
        </row>
        <row r="15">
          <cell r="C15" t="str">
            <v>外部足場</v>
          </cell>
          <cell r="D15" t="str">
            <v>　220日(7階建)</v>
          </cell>
          <cell r="E15">
            <v>10448</v>
          </cell>
          <cell r="F15" t="str">
            <v>㎡</v>
          </cell>
          <cell r="G15">
            <v>3240</v>
          </cell>
          <cell r="H15">
            <v>33851520</v>
          </cell>
          <cell r="I15" t="str">
            <v>県営単</v>
          </cell>
        </row>
        <row r="16">
          <cell r="D16" t="str">
            <v>　延べ面積</v>
          </cell>
        </row>
        <row r="17">
          <cell r="C17" t="str">
            <v>内部足場</v>
          </cell>
          <cell r="D17" t="str">
            <v>　脚立足場</v>
          </cell>
          <cell r="E17">
            <v>14711</v>
          </cell>
          <cell r="F17" t="str">
            <v>㎡</v>
          </cell>
          <cell r="G17">
            <v>570</v>
          </cell>
          <cell r="H17">
            <v>8385270</v>
          </cell>
          <cell r="I17" t="str">
            <v>県営単</v>
          </cell>
        </row>
        <row r="18">
          <cell r="D18" t="str">
            <v>　階高7.4～9.1</v>
          </cell>
        </row>
        <row r="19">
          <cell r="C19" t="str">
            <v>躯体支保工</v>
          </cell>
          <cell r="D19" t="str">
            <v>　枠組3段</v>
          </cell>
          <cell r="E19">
            <v>506</v>
          </cell>
          <cell r="F19" t="str">
            <v>㎡</v>
          </cell>
          <cell r="G19" t="e">
            <v>#REF!</v>
          </cell>
          <cell r="H19" t="e">
            <v>#REF!</v>
          </cell>
          <cell r="I19" t="str">
            <v>代価表　仮-1</v>
          </cell>
        </row>
        <row r="20">
          <cell r="D20" t="str">
            <v>　階高10.8～12.5</v>
          </cell>
        </row>
        <row r="21">
          <cell r="C21" t="str">
            <v>　　〃</v>
          </cell>
          <cell r="D21" t="str">
            <v>　枠組5段</v>
          </cell>
          <cell r="E21">
            <v>125</v>
          </cell>
          <cell r="F21" t="str">
            <v>㎡</v>
          </cell>
          <cell r="G21" t="e">
            <v>#REF!</v>
          </cell>
          <cell r="H21" t="e">
            <v>#REF!</v>
          </cell>
          <cell r="I21" t="str">
            <v>代価表　仮-2</v>
          </cell>
        </row>
        <row r="23">
          <cell r="C23" t="str">
            <v>鉄骨足場</v>
          </cell>
          <cell r="E23">
            <v>4865</v>
          </cell>
          <cell r="F23" t="str">
            <v>m</v>
          </cell>
          <cell r="G23">
            <v>780</v>
          </cell>
          <cell r="H23">
            <v>3794700</v>
          </cell>
        </row>
        <row r="25">
          <cell r="C25" t="str">
            <v>養生シート</v>
          </cell>
          <cell r="D25" t="str">
            <v>　7階建</v>
          </cell>
          <cell r="E25">
            <v>10097</v>
          </cell>
          <cell r="F25" t="str">
            <v>㎡</v>
          </cell>
          <cell r="G25">
            <v>360</v>
          </cell>
          <cell r="H25">
            <v>3634920</v>
          </cell>
        </row>
        <row r="27">
          <cell r="C27" t="str">
            <v>安全ネット張り</v>
          </cell>
          <cell r="D27" t="str">
            <v>　水平張り</v>
          </cell>
          <cell r="E27">
            <v>6392</v>
          </cell>
          <cell r="F27" t="str">
            <v>㎡</v>
          </cell>
          <cell r="G27">
            <v>360</v>
          </cell>
          <cell r="H27">
            <v>2301120</v>
          </cell>
        </row>
        <row r="29">
          <cell r="C29" t="str">
            <v>枠組安全手すり</v>
          </cell>
          <cell r="D29" t="str">
            <v>　70日</v>
          </cell>
          <cell r="E29">
            <v>579</v>
          </cell>
          <cell r="F29" t="str">
            <v>m</v>
          </cell>
          <cell r="G29">
            <v>850</v>
          </cell>
          <cell r="H29">
            <v>492150</v>
          </cell>
          <cell r="I29" t="str">
            <v>県営単</v>
          </cell>
        </row>
        <row r="30">
          <cell r="D30" t="str">
            <v>　900枠</v>
          </cell>
        </row>
        <row r="31">
          <cell r="C31" t="str">
            <v>仮設材運搬費</v>
          </cell>
          <cell r="D31" t="str">
            <v>　枠組本足場</v>
          </cell>
          <cell r="E31">
            <v>10448</v>
          </cell>
          <cell r="F31" t="str">
            <v>㎡</v>
          </cell>
          <cell r="G31">
            <v>80</v>
          </cell>
          <cell r="H31">
            <v>835840</v>
          </cell>
          <cell r="I31" t="str">
            <v>県営単</v>
          </cell>
        </row>
        <row r="33">
          <cell r="C33" t="str">
            <v>　　　　〃</v>
          </cell>
          <cell r="D33" t="str">
            <v>　脚立足場</v>
          </cell>
          <cell r="E33">
            <v>15360</v>
          </cell>
          <cell r="F33" t="str">
            <v>㎡</v>
          </cell>
          <cell r="G33">
            <v>9.1999999999999993</v>
          </cell>
          <cell r="H33">
            <v>141312</v>
          </cell>
          <cell r="I33" t="str">
            <v>県営単</v>
          </cell>
        </row>
        <row r="35">
          <cell r="C35" t="str">
            <v>　　　　〃</v>
          </cell>
          <cell r="D35" t="str">
            <v>枠組安全手すり</v>
          </cell>
          <cell r="E35">
            <v>579</v>
          </cell>
          <cell r="F35" t="str">
            <v>m</v>
          </cell>
          <cell r="G35">
            <v>20</v>
          </cell>
          <cell r="H35">
            <v>11580</v>
          </cell>
          <cell r="I35" t="str">
            <v>県営単</v>
          </cell>
        </row>
        <row r="37">
          <cell r="H37">
            <v>0</v>
          </cell>
        </row>
        <row r="39">
          <cell r="H39">
            <v>0</v>
          </cell>
        </row>
        <row r="41">
          <cell r="H41">
            <v>0</v>
          </cell>
        </row>
        <row r="43">
          <cell r="H43">
            <v>0</v>
          </cell>
        </row>
        <row r="45">
          <cell r="H45">
            <v>0</v>
          </cell>
        </row>
        <row r="47">
          <cell r="H47">
            <v>0</v>
          </cell>
        </row>
        <row r="49">
          <cell r="H49">
            <v>0</v>
          </cell>
        </row>
        <row r="51">
          <cell r="H51">
            <v>0</v>
          </cell>
        </row>
        <row r="53">
          <cell r="H53">
            <v>0</v>
          </cell>
        </row>
        <row r="54">
          <cell r="C54" t="str">
            <v>小　　　　　計</v>
          </cell>
          <cell r="H54" t="e">
            <v>#REF!</v>
          </cell>
        </row>
        <row r="55">
          <cell r="H55" t="e">
            <v>#REF!</v>
          </cell>
        </row>
        <row r="59">
          <cell r="B59" t="str">
            <v>内      訳      書</v>
          </cell>
        </row>
        <row r="60">
          <cell r="B60" t="str">
            <v>No.</v>
          </cell>
          <cell r="C60" t="str">
            <v>名      称</v>
          </cell>
          <cell r="D60" t="str">
            <v>品  質  規  格</v>
          </cell>
          <cell r="E60" t="str">
            <v>数  量</v>
          </cell>
          <cell r="F60" t="str">
            <v>単位</v>
          </cell>
          <cell r="G60" t="str">
            <v>単  価</v>
          </cell>
          <cell r="H60" t="str">
            <v>金  額</v>
          </cell>
          <cell r="I60" t="str">
            <v>備    考</v>
          </cell>
        </row>
        <row r="62">
          <cell r="B62">
            <v>2</v>
          </cell>
          <cell r="C62" t="str">
            <v>土工事</v>
          </cell>
          <cell r="H62">
            <v>0</v>
          </cell>
        </row>
        <row r="64">
          <cell r="C64" t="str">
            <v>　根切　　坪堀及び布堀</v>
          </cell>
          <cell r="D64" t="str">
            <v>　ﾊﾞｯｸﾎｳ0.6m3</v>
          </cell>
          <cell r="E64">
            <v>7873</v>
          </cell>
          <cell r="F64" t="str">
            <v>m3</v>
          </cell>
          <cell r="G64">
            <v>1060</v>
          </cell>
          <cell r="H64">
            <v>8345380</v>
          </cell>
          <cell r="I64" t="str">
            <v>県営単</v>
          </cell>
        </row>
        <row r="66">
          <cell r="C66" t="str">
            <v>　床付け</v>
          </cell>
          <cell r="E66">
            <v>1615</v>
          </cell>
          <cell r="F66" t="str">
            <v>㎡</v>
          </cell>
          <cell r="G66">
            <v>500</v>
          </cell>
          <cell r="H66">
            <v>807500</v>
          </cell>
          <cell r="I66" t="str">
            <v>県営単</v>
          </cell>
        </row>
        <row r="68">
          <cell r="C68" t="str">
            <v>　杭間ざらい</v>
          </cell>
          <cell r="E68">
            <v>288</v>
          </cell>
          <cell r="F68" t="str">
            <v>本</v>
          </cell>
          <cell r="G68">
            <v>2010</v>
          </cell>
          <cell r="H68">
            <v>578880</v>
          </cell>
          <cell r="I68" t="str">
            <v>県営単</v>
          </cell>
        </row>
        <row r="69">
          <cell r="D69" t="str">
            <v>　0.6m3</v>
          </cell>
        </row>
        <row r="70">
          <cell r="C70" t="str">
            <v>　埋め戻し</v>
          </cell>
          <cell r="D70" t="str">
            <v>　坪布堀部</v>
          </cell>
          <cell r="E70">
            <v>4543</v>
          </cell>
          <cell r="F70" t="str">
            <v>m3</v>
          </cell>
          <cell r="G70">
            <v>1680</v>
          </cell>
          <cell r="H70">
            <v>7632240</v>
          </cell>
          <cell r="I70" t="str">
            <v>県営単</v>
          </cell>
        </row>
        <row r="72">
          <cell r="C72" t="str">
            <v>　盛り土</v>
          </cell>
          <cell r="D72" t="str">
            <v>　建物内部0.6m3</v>
          </cell>
          <cell r="E72">
            <v>1850</v>
          </cell>
          <cell r="F72" t="str">
            <v>m3</v>
          </cell>
          <cell r="G72">
            <v>1680</v>
          </cell>
          <cell r="H72">
            <v>3108000</v>
          </cell>
          <cell r="I72" t="str">
            <v>県営単</v>
          </cell>
        </row>
        <row r="74">
          <cell r="C74" t="str">
            <v>　砂利地業</v>
          </cell>
          <cell r="D74" t="str">
            <v>ｸﾗｯｼｬｰﾗﾝ,切込砕石</v>
          </cell>
          <cell r="E74">
            <v>373</v>
          </cell>
          <cell r="F74" t="str">
            <v>m3</v>
          </cell>
          <cell r="G74">
            <v>7770</v>
          </cell>
          <cell r="H74">
            <v>2898210</v>
          </cell>
          <cell r="I74" t="str">
            <v>県営単</v>
          </cell>
        </row>
        <row r="76">
          <cell r="C76" t="str">
            <v>　ﾎﾟﾘｴﾁﾚﾝﾌｨﾙﾑ敷き</v>
          </cell>
          <cell r="D76" t="str">
            <v>　厚0.15mm</v>
          </cell>
          <cell r="E76">
            <v>1753</v>
          </cell>
          <cell r="F76" t="str">
            <v>㎡</v>
          </cell>
          <cell r="G76">
            <v>270</v>
          </cell>
          <cell r="H76">
            <v>473310</v>
          </cell>
          <cell r="I76" t="str">
            <v>県営単</v>
          </cell>
        </row>
        <row r="78">
          <cell r="C78" t="str">
            <v>　土工機械運搬費</v>
          </cell>
          <cell r="D78" t="str">
            <v>　ﾊﾞｯｸﾎｳ0.6m3</v>
          </cell>
          <cell r="F78" t="str">
            <v>一式</v>
          </cell>
          <cell r="H78" t="e">
            <v>#REF!</v>
          </cell>
          <cell r="I78" t="str">
            <v>代価表　土-1</v>
          </cell>
        </row>
        <row r="84">
          <cell r="H84">
            <v>0</v>
          </cell>
        </row>
        <row r="90">
          <cell r="H90">
            <v>0</v>
          </cell>
        </row>
        <row r="92">
          <cell r="H92">
            <v>0</v>
          </cell>
        </row>
        <row r="94">
          <cell r="H94">
            <v>0</v>
          </cell>
        </row>
        <row r="96">
          <cell r="H96">
            <v>0</v>
          </cell>
        </row>
        <row r="98">
          <cell r="H98">
            <v>0</v>
          </cell>
        </row>
        <row r="100">
          <cell r="H100">
            <v>0</v>
          </cell>
        </row>
        <row r="102">
          <cell r="H102">
            <v>0</v>
          </cell>
        </row>
        <row r="104">
          <cell r="H104">
            <v>0</v>
          </cell>
        </row>
        <row r="106">
          <cell r="H106">
            <v>0</v>
          </cell>
        </row>
        <row r="108">
          <cell r="H108">
            <v>0</v>
          </cell>
        </row>
        <row r="110">
          <cell r="H110">
            <v>0</v>
          </cell>
        </row>
        <row r="111">
          <cell r="C111" t="str">
            <v>小　　　　　計</v>
          </cell>
          <cell r="H111" t="e">
            <v>#REF!</v>
          </cell>
        </row>
        <row r="112">
          <cell r="H112" t="e">
            <v>#REF!</v>
          </cell>
        </row>
        <row r="116">
          <cell r="B116" t="str">
            <v>内      訳      書</v>
          </cell>
        </row>
        <row r="117">
          <cell r="B117" t="str">
            <v>No.</v>
          </cell>
          <cell r="C117" t="str">
            <v>名      称</v>
          </cell>
          <cell r="D117" t="str">
            <v>品  質  規  格</v>
          </cell>
          <cell r="E117" t="str">
            <v>数  量</v>
          </cell>
          <cell r="F117" t="str">
            <v>単位</v>
          </cell>
          <cell r="G117" t="str">
            <v>単  価</v>
          </cell>
          <cell r="H117" t="str">
            <v>金  額</v>
          </cell>
          <cell r="I117" t="str">
            <v>備    考</v>
          </cell>
        </row>
        <row r="119">
          <cell r="B119">
            <v>3</v>
          </cell>
          <cell r="C119" t="str">
            <v>コンクリート工事</v>
          </cell>
          <cell r="H119">
            <v>0</v>
          </cell>
        </row>
        <row r="120">
          <cell r="C120" t="str">
            <v>杭</v>
          </cell>
        </row>
        <row r="121">
          <cell r="C121" t="str">
            <v>資材費　試験杭</v>
          </cell>
          <cell r="H121">
            <v>0</v>
          </cell>
        </row>
        <row r="123">
          <cell r="C123" t="str">
            <v>　C種PHC杭φ600</v>
          </cell>
          <cell r="D123" t="str">
            <v>　φ600　L=12m</v>
          </cell>
          <cell r="E123">
            <v>1</v>
          </cell>
          <cell r="F123" t="str">
            <v>本</v>
          </cell>
          <cell r="G123">
            <v>185000</v>
          </cell>
          <cell r="H123">
            <v>185000</v>
          </cell>
          <cell r="I123" t="str">
            <v>物価ｐ107</v>
          </cell>
          <cell r="K123" t="str">
            <v>資料ｐ99</v>
          </cell>
        </row>
        <row r="125">
          <cell r="C125" t="str">
            <v>　　　　　〃</v>
          </cell>
          <cell r="D125" t="str">
            <v>　φ600　L=13m</v>
          </cell>
          <cell r="E125">
            <v>4</v>
          </cell>
          <cell r="F125" t="str">
            <v>本</v>
          </cell>
          <cell r="G125">
            <v>196000</v>
          </cell>
          <cell r="H125">
            <v>784000</v>
          </cell>
          <cell r="I125" t="str">
            <v>　　〃　　　　　〃</v>
          </cell>
        </row>
        <row r="127">
          <cell r="C127" t="str">
            <v>資材費　本杭</v>
          </cell>
          <cell r="H127">
            <v>0</v>
          </cell>
        </row>
        <row r="129">
          <cell r="C129" t="str">
            <v>　A種PHC杭φ600</v>
          </cell>
          <cell r="D129" t="str">
            <v>　φ600　L=10m</v>
          </cell>
          <cell r="E129">
            <v>1</v>
          </cell>
          <cell r="F129" t="str">
            <v>本</v>
          </cell>
          <cell r="G129">
            <v>118000</v>
          </cell>
          <cell r="H129">
            <v>118000</v>
          </cell>
          <cell r="I129" t="str">
            <v>　　〃　　　　　〃</v>
          </cell>
        </row>
        <row r="131">
          <cell r="C131" t="str">
            <v>　　　　　〃</v>
          </cell>
          <cell r="D131" t="str">
            <v>　φ600　L=11m</v>
          </cell>
          <cell r="E131">
            <v>5</v>
          </cell>
          <cell r="F131" t="str">
            <v>本</v>
          </cell>
          <cell r="G131">
            <v>126000</v>
          </cell>
          <cell r="H131">
            <v>630000</v>
          </cell>
          <cell r="I131" t="str">
            <v>　　〃　　　　　〃</v>
          </cell>
        </row>
        <row r="133">
          <cell r="C133" t="str">
            <v>　C種PHC杭φ600</v>
          </cell>
          <cell r="D133" t="str">
            <v>　φ600　L=10m</v>
          </cell>
          <cell r="E133">
            <v>74</v>
          </cell>
          <cell r="F133" t="str">
            <v>本</v>
          </cell>
          <cell r="G133">
            <v>161000</v>
          </cell>
          <cell r="H133">
            <v>11914000</v>
          </cell>
          <cell r="I133" t="str">
            <v>　　〃　　　　　〃</v>
          </cell>
        </row>
        <row r="135">
          <cell r="C135" t="str">
            <v>　　　　　〃</v>
          </cell>
          <cell r="D135" t="str">
            <v>　φ600　L=11m</v>
          </cell>
          <cell r="E135">
            <v>173</v>
          </cell>
          <cell r="F135" t="str">
            <v>本</v>
          </cell>
          <cell r="G135">
            <v>173000</v>
          </cell>
          <cell r="H135">
            <v>29929000</v>
          </cell>
          <cell r="I135" t="str">
            <v>　　〃　　　　　〃</v>
          </cell>
        </row>
        <row r="137">
          <cell r="C137" t="str">
            <v>　　　　　〃</v>
          </cell>
          <cell r="D137" t="str">
            <v>　φ600　L=12m</v>
          </cell>
          <cell r="E137">
            <v>30</v>
          </cell>
          <cell r="F137" t="str">
            <v>本</v>
          </cell>
          <cell r="G137">
            <v>185000</v>
          </cell>
          <cell r="H137">
            <v>5550000</v>
          </cell>
          <cell r="I137" t="str">
            <v>　　〃　　　　　〃</v>
          </cell>
        </row>
        <row r="139">
          <cell r="C139" t="str">
            <v>杭運搬費</v>
          </cell>
          <cell r="F139" t="str">
            <v>一式</v>
          </cell>
          <cell r="H139">
            <v>2724840</v>
          </cell>
        </row>
        <row r="141">
          <cell r="C141" t="str">
            <v>杭降ろしレッカー代</v>
          </cell>
          <cell r="E141">
            <v>15</v>
          </cell>
          <cell r="F141" t="str">
            <v>日</v>
          </cell>
          <cell r="G141">
            <v>58000</v>
          </cell>
          <cell r="H141">
            <v>870000</v>
          </cell>
        </row>
        <row r="142">
          <cell r="C142" t="str">
            <v>施工費</v>
          </cell>
        </row>
        <row r="143">
          <cell r="C143" t="str">
            <v>ｱｰｽｵｰｶﾞｰ掘削費</v>
          </cell>
          <cell r="E143">
            <v>2666</v>
          </cell>
          <cell r="F143" t="str">
            <v>m</v>
          </cell>
          <cell r="G143">
            <v>4000</v>
          </cell>
          <cell r="H143">
            <v>10664000</v>
          </cell>
        </row>
        <row r="145">
          <cell r="C145" t="str">
            <v>杭建込み打設費</v>
          </cell>
          <cell r="E145">
            <v>288</v>
          </cell>
          <cell r="F145" t="str">
            <v>本</v>
          </cell>
          <cell r="G145">
            <v>6000</v>
          </cell>
          <cell r="H145">
            <v>1728000</v>
          </cell>
        </row>
        <row r="147">
          <cell r="C147" t="str">
            <v>機械器具運搬費</v>
          </cell>
          <cell r="E147">
            <v>2</v>
          </cell>
          <cell r="F147" t="str">
            <v>台</v>
          </cell>
          <cell r="G147">
            <v>450000</v>
          </cell>
          <cell r="H147">
            <v>900000</v>
          </cell>
        </row>
        <row r="149">
          <cell r="C149" t="str">
            <v>機械組立解体費</v>
          </cell>
          <cell r="E149">
            <v>2</v>
          </cell>
          <cell r="F149" t="str">
            <v>台</v>
          </cell>
          <cell r="G149">
            <v>800000</v>
          </cell>
          <cell r="H149">
            <v>1600000</v>
          </cell>
        </row>
        <row r="151">
          <cell r="C151" t="str">
            <v>油圧ハンマー代</v>
          </cell>
          <cell r="E151">
            <v>30</v>
          </cell>
          <cell r="F151" t="str">
            <v>日</v>
          </cell>
          <cell r="G151">
            <v>85000</v>
          </cell>
          <cell r="H151">
            <v>2550000</v>
          </cell>
        </row>
        <row r="153">
          <cell r="C153" t="str">
            <v>杭頭処理</v>
          </cell>
          <cell r="D153" t="str">
            <v>　600φ</v>
          </cell>
          <cell r="E153">
            <v>288</v>
          </cell>
          <cell r="F153" t="str">
            <v>本</v>
          </cell>
          <cell r="G153">
            <v>7800</v>
          </cell>
          <cell r="H153">
            <v>2246400</v>
          </cell>
        </row>
        <row r="155">
          <cell r="C155" t="str">
            <v>杭頭補強</v>
          </cell>
          <cell r="D155" t="str">
            <v>　600φ</v>
          </cell>
          <cell r="E155">
            <v>6</v>
          </cell>
          <cell r="F155" t="str">
            <v>本</v>
          </cell>
          <cell r="G155">
            <v>6500</v>
          </cell>
          <cell r="H155">
            <v>39000</v>
          </cell>
        </row>
        <row r="157">
          <cell r="H157">
            <v>0</v>
          </cell>
        </row>
        <row r="159">
          <cell r="H159">
            <v>0</v>
          </cell>
        </row>
        <row r="161">
          <cell r="H161">
            <v>0</v>
          </cell>
        </row>
        <row r="163">
          <cell r="H163">
            <v>0</v>
          </cell>
        </row>
        <row r="165">
          <cell r="H165">
            <v>0</v>
          </cell>
        </row>
        <row r="167">
          <cell r="H167">
            <v>0</v>
          </cell>
        </row>
        <row r="168">
          <cell r="C168" t="str">
            <v>小　　　　　計</v>
          </cell>
          <cell r="H168">
            <v>72432240</v>
          </cell>
        </row>
        <row r="169">
          <cell r="H169">
            <v>72432000</v>
          </cell>
        </row>
        <row r="173">
          <cell r="B173" t="str">
            <v>内      訳      書</v>
          </cell>
        </row>
        <row r="174">
          <cell r="B174" t="str">
            <v>No.</v>
          </cell>
          <cell r="C174" t="str">
            <v>名      称</v>
          </cell>
          <cell r="D174" t="str">
            <v>品  質  規  格</v>
          </cell>
          <cell r="E174" t="str">
            <v>数  量</v>
          </cell>
          <cell r="F174" t="str">
            <v>単位</v>
          </cell>
          <cell r="G174" t="str">
            <v>単  価</v>
          </cell>
          <cell r="H174" t="str">
            <v>金  額</v>
          </cell>
          <cell r="I174" t="str">
            <v>備    考</v>
          </cell>
        </row>
        <row r="176">
          <cell r="B176">
            <v>4</v>
          </cell>
          <cell r="C176" t="str">
            <v>型枠工事</v>
          </cell>
          <cell r="H176">
            <v>0</v>
          </cell>
        </row>
        <row r="177">
          <cell r="D177" t="str">
            <v>　捨コン</v>
          </cell>
        </row>
        <row r="178">
          <cell r="C178" t="str">
            <v>　無筋ｺﾝｸﾘｰﾄ</v>
          </cell>
          <cell r="D178" t="str">
            <v>　16N/m㎡ S=12</v>
          </cell>
          <cell r="E178">
            <v>80.8</v>
          </cell>
          <cell r="F178" t="str">
            <v>m3</v>
          </cell>
          <cell r="G178">
            <v>13250</v>
          </cell>
          <cell r="H178">
            <v>1070600</v>
          </cell>
          <cell r="I178" t="str">
            <v>県実単</v>
          </cell>
        </row>
        <row r="179">
          <cell r="D179" t="str">
            <v>　基礎部</v>
          </cell>
        </row>
        <row r="180">
          <cell r="C180" t="str">
            <v>　有筋ｺﾝｸﾘｰﾄ</v>
          </cell>
          <cell r="D180" t="str">
            <v>　24N/m㎡ S=15</v>
          </cell>
          <cell r="E180">
            <v>2860</v>
          </cell>
          <cell r="F180" t="str">
            <v>m3</v>
          </cell>
          <cell r="G180">
            <v>14150</v>
          </cell>
          <cell r="H180">
            <v>40469000</v>
          </cell>
          <cell r="I180" t="str">
            <v>県実単</v>
          </cell>
        </row>
        <row r="181">
          <cell r="D181" t="str">
            <v>　軸部3階以下</v>
          </cell>
        </row>
        <row r="182">
          <cell r="C182" t="str">
            <v>　　　〃</v>
          </cell>
          <cell r="D182" t="str">
            <v>　24N/m㎡ S=18</v>
          </cell>
          <cell r="E182">
            <v>3972</v>
          </cell>
          <cell r="F182" t="str">
            <v>m3</v>
          </cell>
          <cell r="G182">
            <v>14250</v>
          </cell>
          <cell r="H182">
            <v>56601000</v>
          </cell>
          <cell r="I182" t="str">
            <v>県実単</v>
          </cell>
        </row>
        <row r="183">
          <cell r="D183" t="str">
            <v>　軸部4階以上</v>
          </cell>
        </row>
        <row r="184">
          <cell r="C184" t="str">
            <v>　　　〃</v>
          </cell>
          <cell r="D184" t="str">
            <v>　21N/m㎡ S=18</v>
          </cell>
          <cell r="E184">
            <v>3906</v>
          </cell>
          <cell r="F184" t="str">
            <v>m3</v>
          </cell>
          <cell r="G184">
            <v>13850</v>
          </cell>
          <cell r="H184">
            <v>54098100</v>
          </cell>
          <cell r="I184" t="str">
            <v>県実単</v>
          </cell>
        </row>
        <row r="185">
          <cell r="D185" t="str">
            <v>　土間ｽﾗﾌﾞ部</v>
          </cell>
        </row>
        <row r="186">
          <cell r="C186" t="str">
            <v>　　　〃</v>
          </cell>
          <cell r="D186" t="str">
            <v>　18N/m㎡ S=15</v>
          </cell>
          <cell r="E186">
            <v>263</v>
          </cell>
          <cell r="F186" t="str">
            <v>m3</v>
          </cell>
          <cell r="G186">
            <v>13400</v>
          </cell>
          <cell r="H186">
            <v>3524200</v>
          </cell>
          <cell r="I186" t="str">
            <v>県実単</v>
          </cell>
        </row>
        <row r="188">
          <cell r="C188" t="str">
            <v>　防水押えｺﾝｸﾘｰﾄ</v>
          </cell>
          <cell r="D188" t="str">
            <v>　18N/m㎡ S=15</v>
          </cell>
          <cell r="E188">
            <v>318</v>
          </cell>
          <cell r="F188" t="str">
            <v>m3</v>
          </cell>
          <cell r="G188">
            <v>13400</v>
          </cell>
          <cell r="H188">
            <v>4261200</v>
          </cell>
          <cell r="I188" t="str">
            <v>県実単</v>
          </cell>
        </row>
        <row r="192">
          <cell r="H192">
            <v>0</v>
          </cell>
        </row>
        <row r="194">
          <cell r="H194">
            <v>0</v>
          </cell>
        </row>
        <row r="196">
          <cell r="C196" t="str">
            <v>　ｺﾝｸﾘｰﾄ打設手間</v>
          </cell>
          <cell r="F196" t="str">
            <v>一式</v>
          </cell>
          <cell r="H196">
            <v>31734504</v>
          </cell>
          <cell r="I196" t="str">
            <v>別紙4-1</v>
          </cell>
        </row>
        <row r="198">
          <cell r="C198" t="str">
            <v>　ｺﾝｸﾘｰﾄ機械器具</v>
          </cell>
          <cell r="F198" t="str">
            <v>一式</v>
          </cell>
          <cell r="H198">
            <v>2422200</v>
          </cell>
          <cell r="I198" t="str">
            <v>別紙4-2</v>
          </cell>
        </row>
        <row r="200">
          <cell r="C200" t="str">
            <v>　ｺﾝｸﾘｰﾄ機械運転</v>
          </cell>
          <cell r="F200" t="str">
            <v>一式</v>
          </cell>
          <cell r="H200">
            <v>7084934</v>
          </cell>
          <cell r="I200" t="str">
            <v>別紙4-3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8">
          <cell r="H208">
            <v>0</v>
          </cell>
        </row>
        <row r="210">
          <cell r="H210">
            <v>0</v>
          </cell>
        </row>
        <row r="212">
          <cell r="H212">
            <v>0</v>
          </cell>
        </row>
        <row r="214">
          <cell r="H214">
            <v>0</v>
          </cell>
        </row>
        <row r="216">
          <cell r="H216">
            <v>0</v>
          </cell>
        </row>
        <row r="218">
          <cell r="H218">
            <v>0</v>
          </cell>
        </row>
        <row r="220">
          <cell r="H220">
            <v>0</v>
          </cell>
        </row>
        <row r="222">
          <cell r="H222">
            <v>0</v>
          </cell>
        </row>
        <row r="224">
          <cell r="H224">
            <v>0</v>
          </cell>
        </row>
        <row r="225">
          <cell r="C225" t="str">
            <v>小　　　　　計</v>
          </cell>
          <cell r="H225">
            <v>201265738</v>
          </cell>
        </row>
        <row r="226">
          <cell r="H226">
            <v>201265000</v>
          </cell>
        </row>
        <row r="229">
          <cell r="C229" t="str">
            <v>別紙4-1</v>
          </cell>
        </row>
        <row r="230">
          <cell r="B230" t="str">
            <v>内      訳      書</v>
          </cell>
        </row>
        <row r="231">
          <cell r="B231" t="str">
            <v>No.</v>
          </cell>
          <cell r="C231" t="str">
            <v>名      称</v>
          </cell>
          <cell r="D231" t="str">
            <v>品  質  規  格</v>
          </cell>
          <cell r="E231" t="str">
            <v>数  量</v>
          </cell>
          <cell r="F231" t="str">
            <v>単位</v>
          </cell>
          <cell r="G231" t="str">
            <v>単  価</v>
          </cell>
          <cell r="H231" t="str">
            <v>金  額</v>
          </cell>
          <cell r="I231" t="str">
            <v>備    考</v>
          </cell>
        </row>
        <row r="233">
          <cell r="C233" t="str">
            <v>　ｺﾝｸﾘｰﾄ打設手間</v>
          </cell>
          <cell r="H233">
            <v>0</v>
          </cell>
        </row>
        <row r="234">
          <cell r="D234" t="str">
            <v>　ﾌﾞｰﾑ車　　　S=15</v>
          </cell>
        </row>
        <row r="235">
          <cell r="C235" t="str">
            <v>　捨ｺﾝｸﾘｰﾄ</v>
          </cell>
          <cell r="D235" t="str">
            <v>　50～100m3</v>
          </cell>
          <cell r="E235">
            <v>80.8</v>
          </cell>
          <cell r="F235" t="str">
            <v>m3</v>
          </cell>
          <cell r="G235">
            <v>4480</v>
          </cell>
          <cell r="H235">
            <v>361984</v>
          </cell>
          <cell r="I235" t="str">
            <v>県営単</v>
          </cell>
        </row>
        <row r="236">
          <cell r="D236" t="str">
            <v>　ﾌﾞｰﾑ車　　　S=15</v>
          </cell>
        </row>
        <row r="237">
          <cell r="C237" t="str">
            <v>　基礎階</v>
          </cell>
          <cell r="D237" t="str">
            <v>　170m3以上</v>
          </cell>
          <cell r="E237">
            <v>2860</v>
          </cell>
          <cell r="F237" t="str">
            <v>m3</v>
          </cell>
          <cell r="G237">
            <v>2970</v>
          </cell>
          <cell r="H237">
            <v>8494200</v>
          </cell>
          <cell r="I237" t="str">
            <v>県営単</v>
          </cell>
        </row>
        <row r="238">
          <cell r="D238" t="str">
            <v>　ﾌﾞｰﾑ車　　　S=15</v>
          </cell>
        </row>
        <row r="239">
          <cell r="C239" t="str">
            <v>　土間スラブ</v>
          </cell>
          <cell r="D239" t="str">
            <v>　170m3以上</v>
          </cell>
          <cell r="E239">
            <v>263</v>
          </cell>
          <cell r="F239" t="str">
            <v>m3</v>
          </cell>
          <cell r="G239">
            <v>2970</v>
          </cell>
          <cell r="H239">
            <v>781110</v>
          </cell>
          <cell r="I239" t="str">
            <v>県営単</v>
          </cell>
        </row>
        <row r="240">
          <cell r="D240" t="str">
            <v>　ﾌﾞｰﾑ車　　　S=18</v>
          </cell>
        </row>
        <row r="241">
          <cell r="C241" t="str">
            <v>　１階</v>
          </cell>
          <cell r="D241" t="str">
            <v>　170m3以上</v>
          </cell>
          <cell r="E241">
            <v>1372</v>
          </cell>
          <cell r="F241" t="str">
            <v>m3</v>
          </cell>
          <cell r="G241">
            <v>2620</v>
          </cell>
          <cell r="H241">
            <v>3594640</v>
          </cell>
          <cell r="I241" t="str">
            <v>県営単</v>
          </cell>
        </row>
        <row r="242">
          <cell r="D242" t="str">
            <v>　ﾌﾞｰﾑ車　　　S=18</v>
          </cell>
        </row>
        <row r="243">
          <cell r="C243" t="str">
            <v>　２階</v>
          </cell>
          <cell r="D243" t="str">
            <v>　170m3以上</v>
          </cell>
          <cell r="E243">
            <v>1334</v>
          </cell>
          <cell r="F243" t="str">
            <v>m3</v>
          </cell>
          <cell r="G243">
            <v>2620</v>
          </cell>
          <cell r="H243">
            <v>3495080</v>
          </cell>
          <cell r="I243" t="str">
            <v>県営単</v>
          </cell>
        </row>
        <row r="244">
          <cell r="D244" t="str">
            <v>　ﾌﾞｰﾑ車　　　S=18</v>
          </cell>
        </row>
        <row r="245">
          <cell r="C245" t="str">
            <v>　３階</v>
          </cell>
          <cell r="D245" t="str">
            <v>　170m3以上</v>
          </cell>
          <cell r="E245">
            <v>1266</v>
          </cell>
          <cell r="F245" t="str">
            <v>m3</v>
          </cell>
          <cell r="G245">
            <v>2620</v>
          </cell>
          <cell r="H245">
            <v>3316920</v>
          </cell>
          <cell r="I245" t="str">
            <v>県営単</v>
          </cell>
        </row>
        <row r="246">
          <cell r="D246" t="str">
            <v>　ﾌﾞｰﾑ車　　　S=18</v>
          </cell>
        </row>
        <row r="247">
          <cell r="C247" t="str">
            <v>　４階</v>
          </cell>
          <cell r="D247" t="str">
            <v>　170m3以上</v>
          </cell>
          <cell r="E247">
            <v>1281</v>
          </cell>
          <cell r="F247" t="str">
            <v>m3</v>
          </cell>
          <cell r="G247">
            <v>2620</v>
          </cell>
          <cell r="H247">
            <v>3356220</v>
          </cell>
          <cell r="I247" t="str">
            <v>県営単</v>
          </cell>
        </row>
        <row r="248">
          <cell r="D248" t="str">
            <v>　配管型　　　S=18</v>
          </cell>
        </row>
        <row r="249">
          <cell r="C249" t="str">
            <v>　５階</v>
          </cell>
          <cell r="D249" t="str">
            <v>　170m3以上</v>
          </cell>
          <cell r="E249">
            <v>771</v>
          </cell>
          <cell r="F249" t="str">
            <v>m3</v>
          </cell>
          <cell r="G249">
            <v>2830</v>
          </cell>
          <cell r="H249">
            <v>2181930</v>
          </cell>
          <cell r="I249" t="str">
            <v>県営単</v>
          </cell>
        </row>
        <row r="250">
          <cell r="D250" t="str">
            <v>　配管型　　　S=18</v>
          </cell>
        </row>
        <row r="251">
          <cell r="C251" t="str">
            <v>　６階</v>
          </cell>
          <cell r="D251" t="str">
            <v>　170m3以上</v>
          </cell>
          <cell r="E251">
            <v>759</v>
          </cell>
          <cell r="F251" t="str">
            <v>m3</v>
          </cell>
          <cell r="G251">
            <v>2830</v>
          </cell>
          <cell r="H251">
            <v>2147970</v>
          </cell>
          <cell r="I251" t="str">
            <v>県営単</v>
          </cell>
        </row>
        <row r="252">
          <cell r="D252" t="str">
            <v>　配管型　　　S=18</v>
          </cell>
        </row>
        <row r="253">
          <cell r="C253" t="str">
            <v>　７階</v>
          </cell>
          <cell r="D253" t="str">
            <v>　170m3以上</v>
          </cell>
          <cell r="E253">
            <v>826</v>
          </cell>
          <cell r="F253" t="str">
            <v>m3</v>
          </cell>
          <cell r="G253">
            <v>2830</v>
          </cell>
          <cell r="H253">
            <v>2337580</v>
          </cell>
          <cell r="I253" t="str">
            <v>県営単</v>
          </cell>
        </row>
        <row r="254">
          <cell r="D254" t="str">
            <v>　配管型　　　S=18</v>
          </cell>
        </row>
        <row r="255">
          <cell r="C255" t="str">
            <v>　PH階</v>
          </cell>
          <cell r="D255" t="str">
            <v>　170m3以上</v>
          </cell>
          <cell r="E255">
            <v>271</v>
          </cell>
          <cell r="F255" t="str">
            <v>m3</v>
          </cell>
          <cell r="G255">
            <v>2830</v>
          </cell>
          <cell r="H255">
            <v>766930</v>
          </cell>
          <cell r="I255" t="str">
            <v>県営単</v>
          </cell>
        </row>
        <row r="256">
          <cell r="D256" t="str">
            <v>　配管型　　　S=15</v>
          </cell>
        </row>
        <row r="257">
          <cell r="C257" t="str">
            <v>　防水押えｺﾝｸﾘｰﾄ</v>
          </cell>
          <cell r="D257" t="str">
            <v>　170m3以上</v>
          </cell>
          <cell r="E257">
            <v>318</v>
          </cell>
          <cell r="F257" t="str">
            <v>m3</v>
          </cell>
          <cell r="G257">
            <v>2830</v>
          </cell>
          <cell r="H257">
            <v>899940</v>
          </cell>
          <cell r="I257" t="str">
            <v>県営単</v>
          </cell>
        </row>
        <row r="259">
          <cell r="H259">
            <v>0</v>
          </cell>
        </row>
        <row r="261">
          <cell r="H261">
            <v>0</v>
          </cell>
        </row>
        <row r="263">
          <cell r="H263">
            <v>0</v>
          </cell>
        </row>
        <row r="265">
          <cell r="H265">
            <v>0</v>
          </cell>
        </row>
        <row r="267">
          <cell r="H267">
            <v>0</v>
          </cell>
        </row>
        <row r="269">
          <cell r="H269">
            <v>0</v>
          </cell>
        </row>
        <row r="271">
          <cell r="H271">
            <v>0</v>
          </cell>
        </row>
        <row r="273">
          <cell r="H273">
            <v>0</v>
          </cell>
        </row>
        <row r="275">
          <cell r="H275">
            <v>0</v>
          </cell>
        </row>
        <row r="277">
          <cell r="H277">
            <v>0</v>
          </cell>
        </row>
        <row r="279">
          <cell r="H279">
            <v>0</v>
          </cell>
        </row>
        <row r="281">
          <cell r="H281">
            <v>0</v>
          </cell>
        </row>
        <row r="282">
          <cell r="C282" t="str">
            <v>小　　　　　計</v>
          </cell>
          <cell r="H282">
            <v>31734504</v>
          </cell>
        </row>
        <row r="286">
          <cell r="C286" t="str">
            <v>別紙4-2</v>
          </cell>
        </row>
        <row r="287">
          <cell r="B287" t="str">
            <v>内      訳      書</v>
          </cell>
        </row>
        <row r="288">
          <cell r="B288" t="str">
            <v>No.</v>
          </cell>
          <cell r="C288" t="str">
            <v>名      称</v>
          </cell>
          <cell r="D288" t="str">
            <v>品  質  規  格</v>
          </cell>
          <cell r="E288" t="str">
            <v>数  量</v>
          </cell>
          <cell r="F288" t="str">
            <v>単位</v>
          </cell>
          <cell r="G288" t="str">
            <v>単  価</v>
          </cell>
          <cell r="H288" t="str">
            <v>金  額</v>
          </cell>
          <cell r="I288" t="str">
            <v>備    考</v>
          </cell>
        </row>
        <row r="290">
          <cell r="C290" t="str">
            <v>　ｺﾝｸﾘｰﾄ機械器具</v>
          </cell>
          <cell r="H290">
            <v>0</v>
          </cell>
        </row>
        <row r="291">
          <cell r="D291" t="str">
            <v>　ﾌﾞｰﾑ車</v>
          </cell>
        </row>
        <row r="292">
          <cell r="C292" t="str">
            <v>　捨ｺﾝｸﾘｰﾄ</v>
          </cell>
          <cell r="D292" t="str">
            <v>　50～100m3</v>
          </cell>
          <cell r="E292">
            <v>1</v>
          </cell>
          <cell r="F292" t="str">
            <v>台</v>
          </cell>
          <cell r="G292">
            <v>107600</v>
          </cell>
          <cell r="H292">
            <v>107600</v>
          </cell>
          <cell r="I292" t="str">
            <v>県営単</v>
          </cell>
        </row>
        <row r="293">
          <cell r="D293" t="str">
            <v>　ﾌﾞｰﾑ車</v>
          </cell>
        </row>
        <row r="294">
          <cell r="C294" t="str">
            <v>　基礎階</v>
          </cell>
          <cell r="D294" t="str">
            <v>　170m3以上</v>
          </cell>
          <cell r="E294">
            <v>12</v>
          </cell>
          <cell r="F294" t="str">
            <v>台</v>
          </cell>
          <cell r="G294">
            <v>38300</v>
          </cell>
          <cell r="H294">
            <v>459600</v>
          </cell>
          <cell r="I294" t="str">
            <v>県営単</v>
          </cell>
        </row>
        <row r="295">
          <cell r="D295" t="str">
            <v>　ﾌﾞｰﾑ車</v>
          </cell>
        </row>
        <row r="296">
          <cell r="C296" t="str">
            <v>　土間スラブ</v>
          </cell>
          <cell r="D296" t="str">
            <v>　170m3以上</v>
          </cell>
          <cell r="E296">
            <v>2</v>
          </cell>
          <cell r="F296" t="str">
            <v>台</v>
          </cell>
          <cell r="G296">
            <v>38300</v>
          </cell>
          <cell r="H296">
            <v>76600</v>
          </cell>
          <cell r="I296" t="str">
            <v>県営単</v>
          </cell>
        </row>
        <row r="297">
          <cell r="D297" t="str">
            <v>　ﾌﾞｰﾑ車</v>
          </cell>
        </row>
        <row r="298">
          <cell r="C298" t="str">
            <v>　１階</v>
          </cell>
          <cell r="D298" t="str">
            <v>　170m3以上</v>
          </cell>
          <cell r="E298">
            <v>6</v>
          </cell>
          <cell r="F298" t="str">
            <v>台</v>
          </cell>
          <cell r="G298">
            <v>38300</v>
          </cell>
          <cell r="H298">
            <v>229800</v>
          </cell>
          <cell r="I298" t="str">
            <v>県営単</v>
          </cell>
        </row>
        <row r="299">
          <cell r="D299" t="str">
            <v>　ﾌﾞｰﾑ車</v>
          </cell>
        </row>
        <row r="300">
          <cell r="C300" t="str">
            <v>　２階</v>
          </cell>
          <cell r="D300" t="str">
            <v>　170m3以上</v>
          </cell>
          <cell r="E300">
            <v>6</v>
          </cell>
          <cell r="F300" t="str">
            <v>台</v>
          </cell>
          <cell r="G300">
            <v>38300</v>
          </cell>
          <cell r="H300">
            <v>229800</v>
          </cell>
          <cell r="I300" t="str">
            <v>県営単</v>
          </cell>
        </row>
        <row r="301">
          <cell r="D301" t="str">
            <v>　ﾌﾞｰﾑ車</v>
          </cell>
        </row>
        <row r="302">
          <cell r="C302" t="str">
            <v>　３階</v>
          </cell>
          <cell r="D302" t="str">
            <v>　170m3以上</v>
          </cell>
          <cell r="E302">
            <v>6</v>
          </cell>
          <cell r="F302" t="str">
            <v>台</v>
          </cell>
          <cell r="G302">
            <v>38300</v>
          </cell>
          <cell r="H302">
            <v>229800</v>
          </cell>
          <cell r="I302" t="str">
            <v>県営単</v>
          </cell>
        </row>
        <row r="303">
          <cell r="D303" t="str">
            <v>　ﾌﾞｰﾑ車</v>
          </cell>
        </row>
        <row r="304">
          <cell r="C304" t="str">
            <v>　４階</v>
          </cell>
          <cell r="D304" t="str">
            <v>　170m3以上</v>
          </cell>
          <cell r="E304">
            <v>6</v>
          </cell>
          <cell r="F304" t="str">
            <v>台</v>
          </cell>
          <cell r="G304">
            <v>38300</v>
          </cell>
          <cell r="H304">
            <v>229800</v>
          </cell>
          <cell r="I304" t="str">
            <v>県営単</v>
          </cell>
        </row>
        <row r="305">
          <cell r="D305" t="str">
            <v>　配管型</v>
          </cell>
        </row>
        <row r="306">
          <cell r="C306" t="str">
            <v>　５階</v>
          </cell>
          <cell r="D306" t="str">
            <v>　170m3以上</v>
          </cell>
          <cell r="E306">
            <v>4</v>
          </cell>
          <cell r="F306" t="str">
            <v>台</v>
          </cell>
          <cell r="G306">
            <v>53700</v>
          </cell>
          <cell r="H306">
            <v>214800</v>
          </cell>
          <cell r="I306" t="str">
            <v>県営単</v>
          </cell>
        </row>
        <row r="307">
          <cell r="D307" t="str">
            <v>　配管型</v>
          </cell>
        </row>
        <row r="308">
          <cell r="C308" t="str">
            <v>　６階</v>
          </cell>
          <cell r="D308" t="str">
            <v>　170m3以上</v>
          </cell>
          <cell r="E308">
            <v>4</v>
          </cell>
          <cell r="F308" t="str">
            <v>台</v>
          </cell>
          <cell r="G308">
            <v>53700</v>
          </cell>
          <cell r="H308">
            <v>214800</v>
          </cell>
          <cell r="I308" t="str">
            <v>県営単</v>
          </cell>
        </row>
        <row r="309">
          <cell r="D309" t="str">
            <v>　配管型</v>
          </cell>
        </row>
        <row r="310">
          <cell r="C310" t="str">
            <v>　７階</v>
          </cell>
          <cell r="D310" t="str">
            <v>　170m3以上</v>
          </cell>
          <cell r="E310">
            <v>4</v>
          </cell>
          <cell r="F310" t="str">
            <v>台</v>
          </cell>
          <cell r="G310">
            <v>53700</v>
          </cell>
          <cell r="H310">
            <v>214800</v>
          </cell>
          <cell r="I310" t="str">
            <v>県営単</v>
          </cell>
        </row>
        <row r="311">
          <cell r="D311" t="str">
            <v>　配管型</v>
          </cell>
        </row>
        <row r="312">
          <cell r="C312" t="str">
            <v>　PH階</v>
          </cell>
          <cell r="D312" t="str">
            <v>　170m3以上</v>
          </cell>
          <cell r="E312">
            <v>2</v>
          </cell>
          <cell r="F312" t="str">
            <v>台</v>
          </cell>
          <cell r="G312">
            <v>53700</v>
          </cell>
          <cell r="H312">
            <v>107400</v>
          </cell>
          <cell r="I312" t="str">
            <v>県営単</v>
          </cell>
        </row>
        <row r="313">
          <cell r="D313" t="str">
            <v>　配管型</v>
          </cell>
        </row>
        <row r="314">
          <cell r="C314" t="str">
            <v>　防水押えｺﾝｸﾘｰﾄ</v>
          </cell>
          <cell r="D314" t="str">
            <v>　170m3以上</v>
          </cell>
          <cell r="E314">
            <v>2</v>
          </cell>
          <cell r="F314" t="str">
            <v>台</v>
          </cell>
          <cell r="G314">
            <v>53700</v>
          </cell>
          <cell r="H314">
            <v>107400</v>
          </cell>
          <cell r="I314" t="str">
            <v>県営単</v>
          </cell>
        </row>
        <row r="316">
          <cell r="H316">
            <v>0</v>
          </cell>
        </row>
        <row r="318">
          <cell r="H318">
            <v>0</v>
          </cell>
        </row>
        <row r="320">
          <cell r="H320">
            <v>0</v>
          </cell>
        </row>
        <row r="322">
          <cell r="H322">
            <v>0</v>
          </cell>
        </row>
        <row r="324">
          <cell r="H324">
            <v>0</v>
          </cell>
        </row>
        <row r="326">
          <cell r="H326">
            <v>0</v>
          </cell>
        </row>
        <row r="328">
          <cell r="H328">
            <v>0</v>
          </cell>
        </row>
        <row r="330">
          <cell r="H330">
            <v>0</v>
          </cell>
        </row>
        <row r="332">
          <cell r="H332">
            <v>0</v>
          </cell>
        </row>
        <row r="334">
          <cell r="H334">
            <v>0</v>
          </cell>
        </row>
        <row r="336">
          <cell r="H336">
            <v>0</v>
          </cell>
        </row>
        <row r="338">
          <cell r="H338">
            <v>0</v>
          </cell>
        </row>
        <row r="339">
          <cell r="C339" t="str">
            <v>小　　　　　計</v>
          </cell>
          <cell r="H339">
            <v>2422200</v>
          </cell>
        </row>
        <row r="343">
          <cell r="C343" t="str">
            <v>別紙4-3</v>
          </cell>
        </row>
        <row r="344">
          <cell r="B344" t="str">
            <v>内      訳      書</v>
          </cell>
        </row>
        <row r="345">
          <cell r="B345" t="str">
            <v>No.</v>
          </cell>
          <cell r="C345" t="str">
            <v>名      称</v>
          </cell>
          <cell r="D345" t="str">
            <v>品  質  規  格</v>
          </cell>
          <cell r="E345" t="str">
            <v>数  量</v>
          </cell>
          <cell r="F345" t="str">
            <v>単位</v>
          </cell>
          <cell r="G345" t="str">
            <v>単  価</v>
          </cell>
          <cell r="H345" t="str">
            <v>金  額</v>
          </cell>
          <cell r="I345" t="str">
            <v>備    考</v>
          </cell>
        </row>
        <row r="347">
          <cell r="C347" t="str">
            <v>　ｺﾝｸﾘｰﾄ機械運転</v>
          </cell>
          <cell r="H347">
            <v>0</v>
          </cell>
        </row>
        <row r="348">
          <cell r="D348" t="str">
            <v>　ﾌﾞｰﾑ車</v>
          </cell>
        </row>
        <row r="349">
          <cell r="C349" t="str">
            <v>　捨ｺﾝｸﾘｰﾄ</v>
          </cell>
          <cell r="D349" t="str">
            <v>　20～100m3</v>
          </cell>
          <cell r="E349">
            <v>80.8</v>
          </cell>
          <cell r="F349" t="str">
            <v>m3</v>
          </cell>
          <cell r="G349">
            <v>30</v>
          </cell>
          <cell r="H349">
            <v>2424</v>
          </cell>
          <cell r="I349" t="str">
            <v>県営単</v>
          </cell>
        </row>
        <row r="350">
          <cell r="D350" t="str">
            <v>　ﾌﾞｰﾑ車</v>
          </cell>
        </row>
        <row r="351">
          <cell r="C351" t="str">
            <v>　基礎階</v>
          </cell>
          <cell r="D351" t="str">
            <v>　170m3以上</v>
          </cell>
          <cell r="E351">
            <v>2860</v>
          </cell>
          <cell r="F351" t="str">
            <v>m3</v>
          </cell>
          <cell r="G351">
            <v>610</v>
          </cell>
          <cell r="H351">
            <v>1744600</v>
          </cell>
          <cell r="I351" t="str">
            <v>県営単</v>
          </cell>
        </row>
        <row r="352">
          <cell r="D352" t="str">
            <v>　ﾌﾞｰﾑ車</v>
          </cell>
        </row>
        <row r="353">
          <cell r="C353" t="str">
            <v>　土間スラブ</v>
          </cell>
          <cell r="D353" t="str">
            <v>　170m3以上</v>
          </cell>
          <cell r="E353">
            <v>263</v>
          </cell>
          <cell r="F353" t="str">
            <v>m3</v>
          </cell>
          <cell r="G353">
            <v>610</v>
          </cell>
          <cell r="H353">
            <v>160430</v>
          </cell>
          <cell r="I353" t="str">
            <v>県営単</v>
          </cell>
        </row>
        <row r="354">
          <cell r="D354" t="str">
            <v>　ﾌﾞｰﾑ車</v>
          </cell>
        </row>
        <row r="355">
          <cell r="C355" t="str">
            <v>　１階</v>
          </cell>
          <cell r="D355" t="str">
            <v>　170m3以上</v>
          </cell>
          <cell r="E355">
            <v>1372</v>
          </cell>
          <cell r="F355" t="str">
            <v>m3</v>
          </cell>
          <cell r="G355">
            <v>610</v>
          </cell>
          <cell r="H355">
            <v>836920</v>
          </cell>
          <cell r="I355" t="str">
            <v>県営単</v>
          </cell>
        </row>
        <row r="356">
          <cell r="D356" t="str">
            <v>　ﾌﾞｰﾑ車</v>
          </cell>
        </row>
        <row r="357">
          <cell r="C357" t="str">
            <v>　２階</v>
          </cell>
          <cell r="D357" t="str">
            <v>　170m3以上</v>
          </cell>
          <cell r="E357">
            <v>1334</v>
          </cell>
          <cell r="F357" t="str">
            <v>m3</v>
          </cell>
          <cell r="G357">
            <v>610</v>
          </cell>
          <cell r="H357">
            <v>813740</v>
          </cell>
          <cell r="I357" t="str">
            <v>県営単</v>
          </cell>
        </row>
        <row r="358">
          <cell r="D358" t="str">
            <v>　ﾌﾞｰﾑ車</v>
          </cell>
        </row>
        <row r="359">
          <cell r="C359" t="str">
            <v>　３階</v>
          </cell>
          <cell r="D359" t="str">
            <v>　170m3以上</v>
          </cell>
          <cell r="E359">
            <v>1266</v>
          </cell>
          <cell r="F359" t="str">
            <v>m3</v>
          </cell>
          <cell r="G359">
            <v>610</v>
          </cell>
          <cell r="H359">
            <v>772260</v>
          </cell>
          <cell r="I359" t="str">
            <v>県営単</v>
          </cell>
        </row>
        <row r="360">
          <cell r="D360" t="str">
            <v>　ﾌﾞｰﾑ車</v>
          </cell>
        </row>
        <row r="361">
          <cell r="C361" t="str">
            <v>　４階</v>
          </cell>
          <cell r="D361" t="str">
            <v>　170m3以上</v>
          </cell>
          <cell r="E361">
            <v>1281</v>
          </cell>
          <cell r="F361" t="str">
            <v>m3</v>
          </cell>
          <cell r="G361">
            <v>610</v>
          </cell>
          <cell r="H361">
            <v>781410</v>
          </cell>
          <cell r="I361" t="str">
            <v>県営単</v>
          </cell>
        </row>
        <row r="362">
          <cell r="D362" t="str">
            <v>　配管型</v>
          </cell>
        </row>
        <row r="363">
          <cell r="C363" t="str">
            <v>　５階</v>
          </cell>
          <cell r="D363" t="str">
            <v>　170m3以上</v>
          </cell>
          <cell r="E363">
            <v>771</v>
          </cell>
          <cell r="F363" t="str">
            <v>m3</v>
          </cell>
          <cell r="G363">
            <v>670</v>
          </cell>
          <cell r="H363">
            <v>516570</v>
          </cell>
          <cell r="I363" t="str">
            <v>県営単</v>
          </cell>
        </row>
        <row r="364">
          <cell r="D364" t="str">
            <v>　配管型</v>
          </cell>
        </row>
        <row r="365">
          <cell r="C365" t="str">
            <v>　６階</v>
          </cell>
          <cell r="D365" t="str">
            <v>　170m3以上</v>
          </cell>
          <cell r="E365">
            <v>759</v>
          </cell>
          <cell r="F365" t="str">
            <v>m3</v>
          </cell>
          <cell r="G365">
            <v>670</v>
          </cell>
          <cell r="H365">
            <v>508530</v>
          </cell>
          <cell r="I365" t="str">
            <v>県営単</v>
          </cell>
        </row>
        <row r="366">
          <cell r="D366" t="str">
            <v>　配管型</v>
          </cell>
        </row>
        <row r="367">
          <cell r="C367" t="str">
            <v>　７階</v>
          </cell>
          <cell r="D367" t="str">
            <v>　170m3以上</v>
          </cell>
          <cell r="E367">
            <v>826</v>
          </cell>
          <cell r="F367" t="str">
            <v>m3</v>
          </cell>
          <cell r="G367">
            <v>670</v>
          </cell>
          <cell r="H367">
            <v>553420</v>
          </cell>
          <cell r="I367" t="str">
            <v>県営単</v>
          </cell>
        </row>
        <row r="368">
          <cell r="D368" t="str">
            <v>　配管型</v>
          </cell>
        </row>
        <row r="369">
          <cell r="C369" t="str">
            <v>　PH階</v>
          </cell>
          <cell r="D369" t="str">
            <v>　170m3以上</v>
          </cell>
          <cell r="E369">
            <v>271</v>
          </cell>
          <cell r="F369" t="str">
            <v>m3</v>
          </cell>
          <cell r="G369">
            <v>670</v>
          </cell>
          <cell r="H369">
            <v>181570</v>
          </cell>
          <cell r="I369" t="str">
            <v>県営単</v>
          </cell>
        </row>
        <row r="370">
          <cell r="D370" t="str">
            <v>　配管型</v>
          </cell>
        </row>
        <row r="371">
          <cell r="C371" t="str">
            <v>　防水押えｺﾝｸﾘｰﾄ</v>
          </cell>
          <cell r="D371" t="str">
            <v>　170m3以上</v>
          </cell>
          <cell r="E371">
            <v>318</v>
          </cell>
          <cell r="F371" t="str">
            <v>m3</v>
          </cell>
          <cell r="G371">
            <v>670</v>
          </cell>
          <cell r="H371">
            <v>213060</v>
          </cell>
          <cell r="I371" t="str">
            <v>県営単</v>
          </cell>
        </row>
        <row r="373">
          <cell r="H373">
            <v>0</v>
          </cell>
        </row>
        <row r="375">
          <cell r="H375">
            <v>0</v>
          </cell>
        </row>
        <row r="377">
          <cell r="H377">
            <v>0</v>
          </cell>
        </row>
        <row r="379">
          <cell r="H379">
            <v>0</v>
          </cell>
        </row>
        <row r="381">
          <cell r="H381">
            <v>0</v>
          </cell>
        </row>
        <row r="383">
          <cell r="H383">
            <v>0</v>
          </cell>
        </row>
        <row r="385">
          <cell r="H385">
            <v>0</v>
          </cell>
        </row>
        <row r="387">
          <cell r="H387">
            <v>0</v>
          </cell>
        </row>
        <row r="389">
          <cell r="H389">
            <v>0</v>
          </cell>
        </row>
        <row r="391">
          <cell r="H391">
            <v>0</v>
          </cell>
        </row>
        <row r="393">
          <cell r="H393">
            <v>0</v>
          </cell>
        </row>
        <row r="395">
          <cell r="H395">
            <v>0</v>
          </cell>
        </row>
        <row r="396">
          <cell r="C396" t="str">
            <v>小　　　　　計</v>
          </cell>
          <cell r="H396">
            <v>7084934</v>
          </cell>
        </row>
        <row r="401">
          <cell r="B401" t="str">
            <v>内      訳      書</v>
          </cell>
        </row>
        <row r="402">
          <cell r="B402" t="str">
            <v>No.</v>
          </cell>
          <cell r="C402" t="str">
            <v>名      称</v>
          </cell>
          <cell r="D402" t="str">
            <v>品  質  規  格</v>
          </cell>
          <cell r="E402" t="str">
            <v>数  量</v>
          </cell>
          <cell r="F402" t="str">
            <v>単位</v>
          </cell>
          <cell r="G402" t="str">
            <v>単  価</v>
          </cell>
          <cell r="H402" t="str">
            <v>金  額</v>
          </cell>
          <cell r="I402" t="str">
            <v>備    考</v>
          </cell>
        </row>
        <row r="404">
          <cell r="B404">
            <v>5</v>
          </cell>
          <cell r="C404" t="str">
            <v>鉄筋工事</v>
          </cell>
          <cell r="H404">
            <v>0</v>
          </cell>
        </row>
        <row r="406">
          <cell r="C406" t="str">
            <v>　普通合板型枠</v>
          </cell>
          <cell r="D406" t="str">
            <v>　Ｂ種　基礎</v>
          </cell>
          <cell r="E406">
            <v>6320</v>
          </cell>
          <cell r="F406" t="str">
            <v>㎡</v>
          </cell>
          <cell r="G406">
            <v>3000</v>
          </cell>
          <cell r="H406">
            <v>18960000</v>
          </cell>
        </row>
        <row r="408">
          <cell r="C408" t="str">
            <v>　　　〃</v>
          </cell>
          <cell r="D408" t="str">
            <v>　Ｂ種　軸部</v>
          </cell>
          <cell r="E408">
            <v>44927</v>
          </cell>
          <cell r="F408" t="str">
            <v>㎡</v>
          </cell>
          <cell r="G408">
            <v>4500</v>
          </cell>
          <cell r="H408">
            <v>202171500</v>
          </cell>
        </row>
        <row r="410">
          <cell r="C410" t="str">
            <v>　打放し面補修</v>
          </cell>
          <cell r="D410" t="str">
            <v>　コーン処理</v>
          </cell>
          <cell r="E410">
            <v>11028</v>
          </cell>
          <cell r="F410" t="str">
            <v>㎡</v>
          </cell>
          <cell r="G410">
            <v>350</v>
          </cell>
          <cell r="H410">
            <v>3859800</v>
          </cell>
        </row>
        <row r="414">
          <cell r="C414" t="str">
            <v>　型枠運搬</v>
          </cell>
          <cell r="D414" t="str">
            <v>　6階建以上</v>
          </cell>
          <cell r="E414">
            <v>51247</v>
          </cell>
          <cell r="F414" t="str">
            <v>m</v>
          </cell>
          <cell r="G414">
            <v>50</v>
          </cell>
          <cell r="H414">
            <v>2562350</v>
          </cell>
        </row>
        <row r="416">
          <cell r="C416" t="str">
            <v>　ＭＣＲ工法</v>
          </cell>
          <cell r="E416">
            <v>4636</v>
          </cell>
          <cell r="F416" t="str">
            <v>㎡</v>
          </cell>
          <cell r="G416">
            <v>350</v>
          </cell>
          <cell r="H416">
            <v>1622600</v>
          </cell>
        </row>
        <row r="418">
          <cell r="H418">
            <v>0</v>
          </cell>
        </row>
        <row r="420">
          <cell r="H420">
            <v>0</v>
          </cell>
        </row>
        <row r="422">
          <cell r="H422">
            <v>0</v>
          </cell>
        </row>
        <row r="424">
          <cell r="H424">
            <v>0</v>
          </cell>
        </row>
        <row r="426">
          <cell r="H426">
            <v>0</v>
          </cell>
        </row>
        <row r="428">
          <cell r="H428">
            <v>0</v>
          </cell>
        </row>
        <row r="430">
          <cell r="H430">
            <v>0</v>
          </cell>
        </row>
        <row r="432">
          <cell r="H432">
            <v>0</v>
          </cell>
        </row>
        <row r="434">
          <cell r="H434">
            <v>0</v>
          </cell>
        </row>
        <row r="436">
          <cell r="H436">
            <v>0</v>
          </cell>
        </row>
        <row r="438">
          <cell r="H438">
            <v>0</v>
          </cell>
        </row>
        <row r="440">
          <cell r="H440">
            <v>0</v>
          </cell>
        </row>
        <row r="442">
          <cell r="H442">
            <v>0</v>
          </cell>
        </row>
        <row r="444">
          <cell r="H444">
            <v>0</v>
          </cell>
        </row>
        <row r="446">
          <cell r="H446">
            <v>0</v>
          </cell>
        </row>
        <row r="448">
          <cell r="H448">
            <v>0</v>
          </cell>
        </row>
        <row r="450">
          <cell r="H450">
            <v>0</v>
          </cell>
        </row>
        <row r="452">
          <cell r="H452">
            <v>0</v>
          </cell>
        </row>
        <row r="453">
          <cell r="C453" t="str">
            <v>小　　　　　計</v>
          </cell>
          <cell r="H453">
            <v>229176250</v>
          </cell>
        </row>
        <row r="454">
          <cell r="H454">
            <v>229176000</v>
          </cell>
        </row>
        <row r="458">
          <cell r="B458" t="str">
            <v>内      訳      書</v>
          </cell>
        </row>
        <row r="459">
          <cell r="B459" t="str">
            <v>No.</v>
          </cell>
          <cell r="C459" t="str">
            <v>名      称</v>
          </cell>
          <cell r="D459" t="str">
            <v>品  質  規  格</v>
          </cell>
          <cell r="E459" t="str">
            <v>数  量</v>
          </cell>
          <cell r="F459" t="str">
            <v>単位</v>
          </cell>
          <cell r="G459" t="str">
            <v>単  価</v>
          </cell>
          <cell r="H459" t="str">
            <v>金  額</v>
          </cell>
          <cell r="I459" t="str">
            <v>備    考</v>
          </cell>
        </row>
        <row r="461">
          <cell r="B461">
            <v>6</v>
          </cell>
          <cell r="C461" t="str">
            <v>鉄骨工事</v>
          </cell>
          <cell r="H461">
            <v>0</v>
          </cell>
        </row>
        <row r="462">
          <cell r="D462" t="str">
            <v>　SD295A</v>
          </cell>
        </row>
        <row r="463">
          <cell r="C463" t="str">
            <v>　異形棒鋼</v>
          </cell>
          <cell r="D463" t="str">
            <v>　D10</v>
          </cell>
          <cell r="E463">
            <v>256</v>
          </cell>
          <cell r="F463" t="str">
            <v>t</v>
          </cell>
          <cell r="G463">
            <v>41000</v>
          </cell>
          <cell r="H463">
            <v>10496000</v>
          </cell>
          <cell r="I463" t="str">
            <v>物価P12</v>
          </cell>
          <cell r="K463" t="str">
            <v>資料P15</v>
          </cell>
        </row>
        <row r="464">
          <cell r="D464" t="str">
            <v>　SD295A</v>
          </cell>
        </row>
        <row r="465">
          <cell r="C465" t="str">
            <v>　　　〃</v>
          </cell>
          <cell r="D465" t="str">
            <v>　D13</v>
          </cell>
          <cell r="E465">
            <v>199</v>
          </cell>
          <cell r="F465" t="str">
            <v>t</v>
          </cell>
          <cell r="G465">
            <v>39000</v>
          </cell>
          <cell r="H465">
            <v>7761000</v>
          </cell>
          <cell r="I465" t="str">
            <v>物価P12</v>
          </cell>
          <cell r="K465" t="str">
            <v>資料P15</v>
          </cell>
        </row>
        <row r="466">
          <cell r="D466" t="str">
            <v>　SD295A</v>
          </cell>
        </row>
        <row r="467">
          <cell r="C467" t="str">
            <v>　　　〃</v>
          </cell>
          <cell r="D467" t="str">
            <v>　D16</v>
          </cell>
          <cell r="E467">
            <v>29.2</v>
          </cell>
          <cell r="F467" t="str">
            <v>t</v>
          </cell>
          <cell r="G467">
            <v>37000</v>
          </cell>
          <cell r="H467">
            <v>1080400</v>
          </cell>
          <cell r="I467" t="str">
            <v>物価P12</v>
          </cell>
          <cell r="K467" t="str">
            <v>資料P15</v>
          </cell>
        </row>
        <row r="468">
          <cell r="D468" t="str">
            <v>　SD345</v>
          </cell>
        </row>
        <row r="469">
          <cell r="C469" t="str">
            <v>　　　〃</v>
          </cell>
          <cell r="D469" t="str">
            <v>　D19</v>
          </cell>
          <cell r="E469">
            <v>34.1</v>
          </cell>
          <cell r="F469" t="str">
            <v>t</v>
          </cell>
          <cell r="G469">
            <v>38000</v>
          </cell>
          <cell r="H469">
            <v>1295800</v>
          </cell>
          <cell r="I469" t="str">
            <v>物価P12</v>
          </cell>
          <cell r="K469" t="str">
            <v>資料P15</v>
          </cell>
        </row>
        <row r="470">
          <cell r="D470" t="str">
            <v>　SD345</v>
          </cell>
        </row>
        <row r="471">
          <cell r="C471" t="str">
            <v>　　　〃</v>
          </cell>
          <cell r="D471" t="str">
            <v>　D22</v>
          </cell>
          <cell r="E471">
            <v>56.9</v>
          </cell>
          <cell r="F471" t="str">
            <v>t</v>
          </cell>
          <cell r="G471">
            <v>38000</v>
          </cell>
          <cell r="H471">
            <v>2162200</v>
          </cell>
          <cell r="I471" t="str">
            <v>物価P12</v>
          </cell>
          <cell r="K471" t="str">
            <v>資料P15</v>
          </cell>
        </row>
        <row r="472">
          <cell r="D472" t="str">
            <v>　SD345</v>
          </cell>
        </row>
        <row r="473">
          <cell r="C473" t="str">
            <v>　　　〃</v>
          </cell>
          <cell r="D473" t="str">
            <v>　D25</v>
          </cell>
          <cell r="E473">
            <v>261</v>
          </cell>
          <cell r="F473" t="str">
            <v>t</v>
          </cell>
          <cell r="G473">
            <v>38000</v>
          </cell>
          <cell r="H473">
            <v>9918000</v>
          </cell>
          <cell r="I473" t="str">
            <v>物価P12</v>
          </cell>
          <cell r="K473" t="str">
            <v>資料P15</v>
          </cell>
        </row>
        <row r="475">
          <cell r="H475">
            <v>0</v>
          </cell>
        </row>
        <row r="476">
          <cell r="C476" t="str">
            <v>　鉄筋工場加工</v>
          </cell>
        </row>
        <row r="477">
          <cell r="C477" t="str">
            <v>（一般）</v>
          </cell>
          <cell r="D477" t="str">
            <v>　太物(D16以上)</v>
          </cell>
          <cell r="E477">
            <v>366</v>
          </cell>
          <cell r="F477" t="str">
            <v>t</v>
          </cell>
          <cell r="G477">
            <v>10600</v>
          </cell>
          <cell r="H477">
            <v>3879600</v>
          </cell>
          <cell r="I477" t="str">
            <v>県営単</v>
          </cell>
        </row>
        <row r="479">
          <cell r="C479" t="str">
            <v>　　　〃</v>
          </cell>
          <cell r="D479" t="str">
            <v>　細物(D13以下)</v>
          </cell>
          <cell r="E479">
            <v>438</v>
          </cell>
          <cell r="F479" t="str">
            <v>t</v>
          </cell>
          <cell r="G479">
            <v>30200</v>
          </cell>
          <cell r="H479">
            <v>13227600</v>
          </cell>
          <cell r="I479" t="str">
            <v>県営単</v>
          </cell>
        </row>
        <row r="481">
          <cell r="H481">
            <v>0</v>
          </cell>
        </row>
        <row r="483">
          <cell r="H483">
            <v>0</v>
          </cell>
        </row>
        <row r="484">
          <cell r="C484" t="str">
            <v>　鉄筋組立</v>
          </cell>
          <cell r="D484" t="str">
            <v>　太物(D16以上)</v>
          </cell>
        </row>
        <row r="485">
          <cell r="C485" t="str">
            <v>（ＳＲＣ造一般）</v>
          </cell>
          <cell r="D485" t="str">
            <v>（圧接）</v>
          </cell>
          <cell r="E485">
            <v>366</v>
          </cell>
          <cell r="F485" t="str">
            <v>t</v>
          </cell>
          <cell r="G485">
            <v>31000</v>
          </cell>
          <cell r="H485">
            <v>11346000</v>
          </cell>
          <cell r="I485" t="str">
            <v>県営単</v>
          </cell>
        </row>
        <row r="487">
          <cell r="C487" t="str">
            <v>　　　〃</v>
          </cell>
          <cell r="D487" t="str">
            <v>　細物(D13以下)</v>
          </cell>
          <cell r="E487">
            <v>438</v>
          </cell>
          <cell r="F487" t="str">
            <v>t</v>
          </cell>
          <cell r="G487">
            <v>82300</v>
          </cell>
          <cell r="H487">
            <v>36047400</v>
          </cell>
          <cell r="I487" t="str">
            <v>県営単</v>
          </cell>
        </row>
        <row r="489">
          <cell r="H489">
            <v>0</v>
          </cell>
        </row>
        <row r="491">
          <cell r="H491">
            <v>0</v>
          </cell>
        </row>
        <row r="493">
          <cell r="C493" t="str">
            <v>　ガス圧接</v>
          </cell>
          <cell r="D493" t="str">
            <v>　D19</v>
          </cell>
          <cell r="E493">
            <v>1523</v>
          </cell>
          <cell r="F493" t="str">
            <v>ヵ所</v>
          </cell>
          <cell r="G493">
            <v>880</v>
          </cell>
          <cell r="H493">
            <v>1340240</v>
          </cell>
          <cell r="I493" t="str">
            <v>県営単</v>
          </cell>
        </row>
        <row r="495">
          <cell r="C495" t="str">
            <v>　　　〃</v>
          </cell>
          <cell r="D495" t="str">
            <v>　D22</v>
          </cell>
          <cell r="E495">
            <v>1440</v>
          </cell>
          <cell r="F495" t="str">
            <v>ヵ所</v>
          </cell>
          <cell r="G495">
            <v>930</v>
          </cell>
          <cell r="H495">
            <v>1339200</v>
          </cell>
          <cell r="I495" t="str">
            <v>県営単</v>
          </cell>
        </row>
        <row r="497">
          <cell r="C497" t="str">
            <v>　　　〃</v>
          </cell>
          <cell r="D497" t="str">
            <v>　D25</v>
          </cell>
          <cell r="E497">
            <v>6942</v>
          </cell>
          <cell r="F497" t="str">
            <v>ヵ所</v>
          </cell>
          <cell r="G497">
            <v>1010</v>
          </cell>
          <cell r="H497">
            <v>7011420</v>
          </cell>
          <cell r="I497" t="str">
            <v>県営単</v>
          </cell>
        </row>
        <row r="499">
          <cell r="C499" t="str">
            <v>　スクラップ控除</v>
          </cell>
          <cell r="E499">
            <v>32.200000000000003</v>
          </cell>
          <cell r="F499" t="str">
            <v>t</v>
          </cell>
          <cell r="G499">
            <v>-3500</v>
          </cell>
          <cell r="H499">
            <v>-112700</v>
          </cell>
          <cell r="K499" t="str">
            <v>資料P757</v>
          </cell>
        </row>
        <row r="501">
          <cell r="C501" t="str">
            <v>　溶接金網</v>
          </cell>
          <cell r="D501" t="str">
            <v>　φ6*150*150</v>
          </cell>
          <cell r="E501">
            <v>12433</v>
          </cell>
          <cell r="F501" t="str">
            <v>㎡</v>
          </cell>
          <cell r="G501">
            <v>345</v>
          </cell>
          <cell r="H501">
            <v>4289385</v>
          </cell>
          <cell r="I501" t="str">
            <v>物価P56</v>
          </cell>
          <cell r="K501" t="str">
            <v>資料P44</v>
          </cell>
        </row>
        <row r="503">
          <cell r="H503">
            <v>0</v>
          </cell>
        </row>
        <row r="505">
          <cell r="H505">
            <v>0</v>
          </cell>
        </row>
        <row r="507">
          <cell r="H507">
            <v>0</v>
          </cell>
        </row>
        <row r="509">
          <cell r="H509">
            <v>0</v>
          </cell>
        </row>
        <row r="510">
          <cell r="C510" t="str">
            <v>小　　　　　計</v>
          </cell>
          <cell r="H510">
            <v>111081545</v>
          </cell>
        </row>
        <row r="511">
          <cell r="H511">
            <v>111081000</v>
          </cell>
        </row>
        <row r="515">
          <cell r="B515" t="str">
            <v>内      訳      書</v>
          </cell>
        </row>
        <row r="516">
          <cell r="B516" t="str">
            <v>No.</v>
          </cell>
          <cell r="C516" t="str">
            <v>名      称</v>
          </cell>
          <cell r="D516" t="str">
            <v>品  質  規  格</v>
          </cell>
          <cell r="E516" t="str">
            <v>数  量</v>
          </cell>
          <cell r="F516" t="str">
            <v>単位</v>
          </cell>
          <cell r="G516" t="str">
            <v>単  価</v>
          </cell>
          <cell r="H516" t="str">
            <v>金  額</v>
          </cell>
          <cell r="I516" t="str">
            <v>備    考</v>
          </cell>
        </row>
        <row r="518">
          <cell r="B518">
            <v>7</v>
          </cell>
          <cell r="C518" t="str">
            <v>防水工事</v>
          </cell>
          <cell r="H518">
            <v>0</v>
          </cell>
        </row>
        <row r="520">
          <cell r="C520" t="str">
            <v>　本体鉄骨工事</v>
          </cell>
          <cell r="F520" t="str">
            <v>一式</v>
          </cell>
          <cell r="H520">
            <v>371375182</v>
          </cell>
          <cell r="I520" t="str">
            <v>別紙7-1</v>
          </cell>
        </row>
        <row r="522">
          <cell r="C522" t="str">
            <v>キャノピー鉄骨工事</v>
          </cell>
          <cell r="F522" t="str">
            <v>一式</v>
          </cell>
          <cell r="H522">
            <v>2331075</v>
          </cell>
          <cell r="I522" t="str">
            <v>別紙7-2</v>
          </cell>
        </row>
        <row r="524">
          <cell r="C524" t="str">
            <v>　附帯工事</v>
          </cell>
          <cell r="F524" t="str">
            <v>一式</v>
          </cell>
          <cell r="H524">
            <v>1857500</v>
          </cell>
          <cell r="I524" t="str">
            <v>別紙7-3</v>
          </cell>
        </row>
        <row r="526">
          <cell r="H526">
            <v>0</v>
          </cell>
        </row>
        <row r="528">
          <cell r="H528">
            <v>0</v>
          </cell>
        </row>
        <row r="530">
          <cell r="H530">
            <v>0</v>
          </cell>
        </row>
        <row r="532">
          <cell r="H532">
            <v>0</v>
          </cell>
        </row>
        <row r="534">
          <cell r="H534">
            <v>0</v>
          </cell>
        </row>
        <row r="536">
          <cell r="H536">
            <v>0</v>
          </cell>
        </row>
        <row r="538">
          <cell r="H538">
            <v>0</v>
          </cell>
        </row>
        <row r="540">
          <cell r="H540">
            <v>0</v>
          </cell>
        </row>
        <row r="542">
          <cell r="H542">
            <v>0</v>
          </cell>
        </row>
        <row r="544">
          <cell r="H544">
            <v>0</v>
          </cell>
        </row>
        <row r="546">
          <cell r="H546">
            <v>0</v>
          </cell>
        </row>
        <row r="548">
          <cell r="H548">
            <v>0</v>
          </cell>
        </row>
        <row r="550">
          <cell r="H550">
            <v>0</v>
          </cell>
        </row>
        <row r="552">
          <cell r="H552">
            <v>0</v>
          </cell>
        </row>
        <row r="554">
          <cell r="H554">
            <v>0</v>
          </cell>
        </row>
        <row r="556">
          <cell r="H556">
            <v>0</v>
          </cell>
        </row>
        <row r="558">
          <cell r="H558">
            <v>0</v>
          </cell>
        </row>
        <row r="560">
          <cell r="H560">
            <v>0</v>
          </cell>
        </row>
        <row r="562">
          <cell r="H562">
            <v>0</v>
          </cell>
        </row>
        <row r="564">
          <cell r="H564">
            <v>0</v>
          </cell>
        </row>
        <row r="566">
          <cell r="H566">
            <v>0</v>
          </cell>
        </row>
        <row r="567">
          <cell r="C567" t="str">
            <v>計</v>
          </cell>
          <cell r="H567">
            <v>375563757</v>
          </cell>
        </row>
        <row r="568">
          <cell r="H568">
            <v>375563000</v>
          </cell>
        </row>
        <row r="572">
          <cell r="B572" t="str">
            <v>内      訳      書</v>
          </cell>
        </row>
        <row r="573">
          <cell r="B573" t="str">
            <v>No.</v>
          </cell>
          <cell r="C573" t="str">
            <v>名      称</v>
          </cell>
          <cell r="D573" t="str">
            <v>品  質  規  格</v>
          </cell>
          <cell r="E573" t="str">
            <v>数  量</v>
          </cell>
          <cell r="F573" t="str">
            <v>単位</v>
          </cell>
          <cell r="G573" t="str">
            <v>単  価</v>
          </cell>
          <cell r="H573" t="str">
            <v>金  額</v>
          </cell>
          <cell r="I573" t="str">
            <v>備    考</v>
          </cell>
        </row>
        <row r="575">
          <cell r="B575">
            <v>8</v>
          </cell>
          <cell r="C575" t="str">
            <v>金属工事</v>
          </cell>
          <cell r="H575">
            <v>0</v>
          </cell>
        </row>
        <row r="576">
          <cell r="C576" t="str">
            <v>　内壁</v>
          </cell>
          <cell r="D576" t="str">
            <v>　Ｃ種　150mm</v>
          </cell>
        </row>
        <row r="577">
          <cell r="C577" t="str">
            <v>　ｺﾝｸﾘｰﾄﾌﾞﾛｯｸ</v>
          </cell>
          <cell r="D577" t="str">
            <v>　塗り下</v>
          </cell>
          <cell r="E577">
            <v>435</v>
          </cell>
          <cell r="F577" t="str">
            <v>㎡</v>
          </cell>
          <cell r="G577">
            <v>3900</v>
          </cell>
          <cell r="H577">
            <v>1696500</v>
          </cell>
        </row>
        <row r="578">
          <cell r="D578" t="str">
            <v>　Ｃ種　100mm</v>
          </cell>
        </row>
        <row r="579">
          <cell r="C579" t="str">
            <v>　　　〃</v>
          </cell>
          <cell r="D579" t="str">
            <v>　塗り下</v>
          </cell>
          <cell r="E579">
            <v>36.5</v>
          </cell>
          <cell r="F579" t="str">
            <v>㎡</v>
          </cell>
          <cell r="G579">
            <v>3600</v>
          </cell>
          <cell r="H579">
            <v>131400</v>
          </cell>
        </row>
        <row r="581">
          <cell r="C581" t="str">
            <v>片面化粧積み加算</v>
          </cell>
          <cell r="E581">
            <v>403</v>
          </cell>
          <cell r="F581" t="str">
            <v>㎡</v>
          </cell>
          <cell r="G581">
            <v>500</v>
          </cell>
          <cell r="H581">
            <v>201500</v>
          </cell>
        </row>
        <row r="587">
          <cell r="H587">
            <v>0</v>
          </cell>
        </row>
        <row r="589">
          <cell r="H589">
            <v>0</v>
          </cell>
        </row>
        <row r="591">
          <cell r="H591">
            <v>0</v>
          </cell>
        </row>
        <row r="593">
          <cell r="H593">
            <v>0</v>
          </cell>
        </row>
        <row r="595">
          <cell r="H595">
            <v>0</v>
          </cell>
        </row>
        <row r="597">
          <cell r="H597">
            <v>0</v>
          </cell>
        </row>
        <row r="599">
          <cell r="H599">
            <v>0</v>
          </cell>
        </row>
        <row r="601">
          <cell r="H601">
            <v>0</v>
          </cell>
        </row>
        <row r="603">
          <cell r="H603">
            <v>0</v>
          </cell>
        </row>
        <row r="605">
          <cell r="H605">
            <v>0</v>
          </cell>
        </row>
        <row r="607">
          <cell r="H607">
            <v>0</v>
          </cell>
        </row>
        <row r="609">
          <cell r="H609">
            <v>0</v>
          </cell>
        </row>
        <row r="611">
          <cell r="H611">
            <v>0</v>
          </cell>
        </row>
        <row r="613">
          <cell r="H613">
            <v>0</v>
          </cell>
        </row>
        <row r="615">
          <cell r="H615">
            <v>0</v>
          </cell>
        </row>
        <row r="617">
          <cell r="H617">
            <v>0</v>
          </cell>
        </row>
        <row r="619">
          <cell r="H619">
            <v>0</v>
          </cell>
        </row>
        <row r="621">
          <cell r="H621">
            <v>0</v>
          </cell>
        </row>
        <row r="623">
          <cell r="H623">
            <v>0</v>
          </cell>
        </row>
        <row r="624">
          <cell r="C624" t="str">
            <v>小　　　　　計</v>
          </cell>
          <cell r="H624">
            <v>2029400</v>
          </cell>
        </row>
        <row r="625">
          <cell r="H625">
            <v>2029000</v>
          </cell>
        </row>
        <row r="629">
          <cell r="B629" t="str">
            <v>内      訳      書</v>
          </cell>
        </row>
        <row r="630">
          <cell r="B630" t="str">
            <v>No.</v>
          </cell>
          <cell r="C630" t="str">
            <v>名      称</v>
          </cell>
          <cell r="D630" t="str">
            <v>品  質  規  格</v>
          </cell>
          <cell r="E630" t="str">
            <v>数  量</v>
          </cell>
          <cell r="F630" t="str">
            <v>単位</v>
          </cell>
          <cell r="G630" t="str">
            <v>単  価</v>
          </cell>
          <cell r="H630" t="str">
            <v>金  額</v>
          </cell>
          <cell r="I630" t="str">
            <v>備    考</v>
          </cell>
        </row>
        <row r="632">
          <cell r="B632">
            <v>9</v>
          </cell>
          <cell r="C632" t="str">
            <v>金属製建具工事</v>
          </cell>
          <cell r="H632">
            <v>0</v>
          </cell>
        </row>
        <row r="634">
          <cell r="C634" t="str">
            <v>　（外部）</v>
          </cell>
          <cell r="H634">
            <v>0</v>
          </cell>
        </row>
        <row r="635">
          <cell r="C635" t="str">
            <v>　屋根防水</v>
          </cell>
          <cell r="I635" t="str">
            <v>A-1</v>
          </cell>
          <cell r="K635" t="str">
            <v>断熱材</v>
          </cell>
          <cell r="M635" t="str">
            <v>県営単</v>
          </cell>
        </row>
        <row r="636">
          <cell r="C636" t="str">
            <v>　アスファルト防水（AI-1)</v>
          </cell>
          <cell r="D636" t="str">
            <v>　床面</v>
          </cell>
          <cell r="E636">
            <v>3405</v>
          </cell>
          <cell r="F636" t="str">
            <v>㎡</v>
          </cell>
          <cell r="G636">
            <v>6550</v>
          </cell>
          <cell r="H636">
            <v>22302750</v>
          </cell>
          <cell r="I636">
            <v>4950</v>
          </cell>
          <cell r="J636" t="str">
            <v>+</v>
          </cell>
          <cell r="K636">
            <v>1600</v>
          </cell>
          <cell r="L636" t="str">
            <v>=</v>
          </cell>
          <cell r="M636">
            <v>6550</v>
          </cell>
        </row>
        <row r="638">
          <cell r="C638" t="str">
            <v>　　　〃　　　　　　　(A-1）</v>
          </cell>
          <cell r="D638" t="str">
            <v>　立上り</v>
          </cell>
          <cell r="E638">
            <v>514</v>
          </cell>
          <cell r="F638" t="str">
            <v>㎡</v>
          </cell>
          <cell r="G638">
            <v>5500</v>
          </cell>
          <cell r="H638">
            <v>2827000</v>
          </cell>
        </row>
        <row r="640">
          <cell r="C640" t="str">
            <v>　伸縮目地　　（屋根）</v>
          </cell>
          <cell r="D640" t="str">
            <v>　25*90</v>
          </cell>
          <cell r="E640">
            <v>2187</v>
          </cell>
          <cell r="F640" t="str">
            <v>m</v>
          </cell>
          <cell r="G640">
            <v>1100</v>
          </cell>
          <cell r="H640">
            <v>2405700</v>
          </cell>
          <cell r="I640" t="str">
            <v>県営単</v>
          </cell>
        </row>
        <row r="641">
          <cell r="D641" t="str">
            <v>　建具廻り</v>
          </cell>
        </row>
        <row r="642">
          <cell r="C642" t="str">
            <v>　シーリング</v>
          </cell>
          <cell r="D642" t="str">
            <v>　10*7　C種</v>
          </cell>
          <cell r="E642">
            <v>3737</v>
          </cell>
          <cell r="F642" t="str">
            <v>m</v>
          </cell>
          <cell r="G642">
            <v>720</v>
          </cell>
          <cell r="H642">
            <v>2690640</v>
          </cell>
          <cell r="I642" t="str">
            <v>県営単</v>
          </cell>
        </row>
        <row r="644">
          <cell r="C644" t="str">
            <v>　　　〃</v>
          </cell>
          <cell r="D644" t="str">
            <v xml:space="preserve">  打継ぎ</v>
          </cell>
          <cell r="E644">
            <v>1131</v>
          </cell>
          <cell r="F644" t="str">
            <v>m</v>
          </cell>
          <cell r="G644">
            <v>800</v>
          </cell>
          <cell r="H644">
            <v>904800</v>
          </cell>
          <cell r="I644" t="str">
            <v>県営単</v>
          </cell>
        </row>
        <row r="646">
          <cell r="C646" t="str">
            <v>　止水板</v>
          </cell>
          <cell r="D646" t="str">
            <v>　塩ﾋﾞFF200*5</v>
          </cell>
          <cell r="E646">
            <v>67.599999999999994</v>
          </cell>
          <cell r="F646" t="str">
            <v>m</v>
          </cell>
          <cell r="G646">
            <v>860</v>
          </cell>
          <cell r="H646">
            <v>58136</v>
          </cell>
          <cell r="I646" t="str">
            <v>県実単</v>
          </cell>
        </row>
        <row r="648">
          <cell r="H648">
            <v>0</v>
          </cell>
        </row>
        <row r="650">
          <cell r="H650">
            <v>0</v>
          </cell>
        </row>
        <row r="652">
          <cell r="C652" t="str">
            <v>　（内部）</v>
          </cell>
          <cell r="H652">
            <v>0</v>
          </cell>
        </row>
        <row r="653">
          <cell r="C653" t="str">
            <v>　便所</v>
          </cell>
        </row>
        <row r="654">
          <cell r="C654" t="str">
            <v>　アスファルト防水（E-2)</v>
          </cell>
          <cell r="D654" t="str">
            <v>　床面</v>
          </cell>
          <cell r="E654">
            <v>244</v>
          </cell>
          <cell r="F654" t="str">
            <v>㎡</v>
          </cell>
          <cell r="G654">
            <v>2700</v>
          </cell>
          <cell r="H654">
            <v>658800</v>
          </cell>
          <cell r="I654" t="str">
            <v>県実単</v>
          </cell>
        </row>
        <row r="656">
          <cell r="C656" t="str">
            <v>　　　〃</v>
          </cell>
          <cell r="D656" t="str">
            <v>　立上り</v>
          </cell>
          <cell r="E656">
            <v>90.1</v>
          </cell>
          <cell r="F656" t="str">
            <v>㎡</v>
          </cell>
          <cell r="G656">
            <v>4500</v>
          </cell>
          <cell r="H656">
            <v>405450</v>
          </cell>
          <cell r="I656" t="str">
            <v>県実単</v>
          </cell>
        </row>
        <row r="660">
          <cell r="H660">
            <v>0</v>
          </cell>
        </row>
        <row r="661">
          <cell r="C661" t="str">
            <v>ピット</v>
          </cell>
        </row>
        <row r="662">
          <cell r="C662" t="str">
            <v>無機質浸透性防水</v>
          </cell>
          <cell r="D662" t="str">
            <v>　床面</v>
          </cell>
          <cell r="E662">
            <v>118</v>
          </cell>
          <cell r="F662" t="str">
            <v>㎡</v>
          </cell>
          <cell r="G662">
            <v>2300</v>
          </cell>
          <cell r="H662">
            <v>271400</v>
          </cell>
        </row>
        <row r="664">
          <cell r="C664" t="str">
            <v>　　　〃</v>
          </cell>
          <cell r="D664" t="str">
            <v>　壁面</v>
          </cell>
          <cell r="E664">
            <v>223</v>
          </cell>
          <cell r="F664" t="str">
            <v>㎡</v>
          </cell>
          <cell r="G664">
            <v>2300</v>
          </cell>
          <cell r="H664">
            <v>512900</v>
          </cell>
        </row>
        <row r="666">
          <cell r="H666">
            <v>0</v>
          </cell>
        </row>
        <row r="668">
          <cell r="H668">
            <v>0</v>
          </cell>
        </row>
        <row r="670">
          <cell r="H670">
            <v>0</v>
          </cell>
        </row>
        <row r="672">
          <cell r="H672">
            <v>0</v>
          </cell>
        </row>
        <row r="674">
          <cell r="H674">
            <v>0</v>
          </cell>
        </row>
        <row r="676">
          <cell r="H676">
            <v>0</v>
          </cell>
        </row>
        <row r="678">
          <cell r="H678">
            <v>0</v>
          </cell>
        </row>
        <row r="680">
          <cell r="H680">
            <v>0</v>
          </cell>
        </row>
        <row r="681">
          <cell r="C681" t="str">
            <v>小　　　　　計</v>
          </cell>
          <cell r="H681">
            <v>33037576</v>
          </cell>
        </row>
        <row r="682">
          <cell r="H682">
            <v>33037000</v>
          </cell>
        </row>
        <row r="686">
          <cell r="B686" t="str">
            <v>内      訳      書</v>
          </cell>
        </row>
        <row r="687">
          <cell r="B687" t="str">
            <v>No.</v>
          </cell>
          <cell r="C687" t="str">
            <v>名      称</v>
          </cell>
          <cell r="D687" t="str">
            <v>品  質  規  格</v>
          </cell>
          <cell r="E687" t="str">
            <v>数  量</v>
          </cell>
          <cell r="F687" t="str">
            <v>単位</v>
          </cell>
          <cell r="G687" t="str">
            <v>単  価</v>
          </cell>
          <cell r="H687" t="str">
            <v>金  額</v>
          </cell>
          <cell r="I687" t="str">
            <v>備    考</v>
          </cell>
        </row>
        <row r="689">
          <cell r="B689">
            <v>10</v>
          </cell>
          <cell r="C689" t="str">
            <v>ガラス工事</v>
          </cell>
          <cell r="H689">
            <v>0</v>
          </cell>
        </row>
        <row r="691">
          <cell r="C691" t="str">
            <v>　（外部）</v>
          </cell>
          <cell r="H691">
            <v>0</v>
          </cell>
        </row>
        <row r="692">
          <cell r="C692" t="str">
            <v>　風除室</v>
          </cell>
        </row>
        <row r="693">
          <cell r="C693" t="str">
            <v>　花崗岩</v>
          </cell>
          <cell r="D693" t="str">
            <v>　25*450角</v>
          </cell>
          <cell r="E693">
            <v>58.2</v>
          </cell>
          <cell r="F693" t="str">
            <v>㎡</v>
          </cell>
          <cell r="G693">
            <v>40000</v>
          </cell>
          <cell r="H693">
            <v>2328000</v>
          </cell>
        </row>
        <row r="695">
          <cell r="H695">
            <v>0</v>
          </cell>
        </row>
        <row r="697">
          <cell r="C697" t="str">
            <v>　（内部）</v>
          </cell>
          <cell r="H697">
            <v>0</v>
          </cell>
        </row>
        <row r="698">
          <cell r="C698" t="str">
            <v>　床</v>
          </cell>
        </row>
        <row r="699">
          <cell r="C699" t="str">
            <v>　花崗岩</v>
          </cell>
          <cell r="D699" t="str">
            <v>　25*400角</v>
          </cell>
          <cell r="E699">
            <v>46.2</v>
          </cell>
          <cell r="F699" t="str">
            <v>㎡</v>
          </cell>
          <cell r="G699">
            <v>30000</v>
          </cell>
          <cell r="H699">
            <v>1386000</v>
          </cell>
        </row>
        <row r="700">
          <cell r="C700" t="str">
            <v>　壁</v>
          </cell>
        </row>
        <row r="701">
          <cell r="C701" t="str">
            <v>　大理石</v>
          </cell>
          <cell r="D701" t="str">
            <v>　25*400角</v>
          </cell>
          <cell r="E701">
            <v>78</v>
          </cell>
          <cell r="F701" t="str">
            <v>㎡</v>
          </cell>
          <cell r="G701">
            <v>40000</v>
          </cell>
          <cell r="H701">
            <v>3120000</v>
          </cell>
        </row>
        <row r="702">
          <cell r="C702" t="str">
            <v>　巾木</v>
          </cell>
        </row>
        <row r="703">
          <cell r="C703" t="str">
            <v>　大理石</v>
          </cell>
          <cell r="D703" t="str">
            <v>　25*100</v>
          </cell>
          <cell r="E703">
            <v>24</v>
          </cell>
          <cell r="F703" t="str">
            <v>m</v>
          </cell>
          <cell r="G703">
            <v>9000</v>
          </cell>
          <cell r="H703">
            <v>216000</v>
          </cell>
        </row>
        <row r="705">
          <cell r="C705" t="str">
            <v>　汚垂石（花崗岩）</v>
          </cell>
          <cell r="D705" t="str">
            <v>　25*600*5050</v>
          </cell>
          <cell r="E705">
            <v>1</v>
          </cell>
          <cell r="F705" t="str">
            <v>ヵ所</v>
          </cell>
          <cell r="G705">
            <v>140000</v>
          </cell>
          <cell r="H705">
            <v>140000</v>
          </cell>
        </row>
        <row r="707">
          <cell r="C707" t="str">
            <v>　　　〃</v>
          </cell>
          <cell r="D707" t="str">
            <v>　25*600*3400</v>
          </cell>
          <cell r="E707">
            <v>2</v>
          </cell>
          <cell r="F707" t="str">
            <v>ヵ所</v>
          </cell>
          <cell r="G707">
            <v>100000</v>
          </cell>
          <cell r="H707">
            <v>200000</v>
          </cell>
        </row>
        <row r="709">
          <cell r="C709" t="str">
            <v>　　　〃</v>
          </cell>
          <cell r="D709" t="str">
            <v>　25*600*4080</v>
          </cell>
          <cell r="E709">
            <v>2</v>
          </cell>
          <cell r="F709" t="str">
            <v>ヵ所</v>
          </cell>
          <cell r="G709">
            <v>120000</v>
          </cell>
          <cell r="H709">
            <v>240000</v>
          </cell>
        </row>
        <row r="711">
          <cell r="C711" t="str">
            <v>　　　〃</v>
          </cell>
          <cell r="D711" t="str">
            <v>　25*600*2750</v>
          </cell>
          <cell r="E711">
            <v>4</v>
          </cell>
          <cell r="F711" t="str">
            <v>ヵ所</v>
          </cell>
          <cell r="G711">
            <v>80000</v>
          </cell>
          <cell r="H711">
            <v>320000</v>
          </cell>
        </row>
        <row r="712">
          <cell r="C712" t="str">
            <v>　吹き抜け廻り</v>
          </cell>
        </row>
        <row r="713">
          <cell r="C713" t="str">
            <v>　花崗岩ボーダー</v>
          </cell>
          <cell r="D713" t="str">
            <v>　120*100</v>
          </cell>
          <cell r="E713">
            <v>46</v>
          </cell>
          <cell r="F713" t="str">
            <v>m</v>
          </cell>
          <cell r="G713">
            <v>31000</v>
          </cell>
          <cell r="H713">
            <v>1426000</v>
          </cell>
        </row>
        <row r="714">
          <cell r="C714" t="str">
            <v>　階段</v>
          </cell>
        </row>
        <row r="715">
          <cell r="C715" t="str">
            <v>　花崗岩ボーダー</v>
          </cell>
          <cell r="D715" t="str">
            <v>　25*120</v>
          </cell>
          <cell r="E715">
            <v>42.1</v>
          </cell>
          <cell r="F715" t="str">
            <v>m</v>
          </cell>
          <cell r="G715">
            <v>16000</v>
          </cell>
          <cell r="H715">
            <v>673600</v>
          </cell>
        </row>
        <row r="716">
          <cell r="C716" t="str">
            <v>　天板</v>
          </cell>
        </row>
        <row r="717">
          <cell r="C717" t="str">
            <v>　ﾃﾗｿﾞｰﾌﾞﾛｯｸ</v>
          </cell>
          <cell r="D717" t="str">
            <v>　25*600*4400</v>
          </cell>
          <cell r="E717">
            <v>1</v>
          </cell>
          <cell r="F717" t="str">
            <v>ヵ所</v>
          </cell>
          <cell r="G717">
            <v>98000</v>
          </cell>
          <cell r="H717">
            <v>98000</v>
          </cell>
        </row>
        <row r="719">
          <cell r="C719" t="str">
            <v>　　　〃</v>
          </cell>
          <cell r="D719" t="str">
            <v>　25*400*1400</v>
          </cell>
          <cell r="E719">
            <v>1</v>
          </cell>
          <cell r="F719" t="str">
            <v>ヵ所</v>
          </cell>
          <cell r="G719">
            <v>26000</v>
          </cell>
          <cell r="H719">
            <v>26000</v>
          </cell>
        </row>
        <row r="721">
          <cell r="C721" t="str">
            <v>　　　〃</v>
          </cell>
          <cell r="D721" t="str">
            <v>　25*120*3400</v>
          </cell>
          <cell r="E721">
            <v>2</v>
          </cell>
          <cell r="F721" t="str">
            <v>ヵ所</v>
          </cell>
          <cell r="G721">
            <v>30000</v>
          </cell>
          <cell r="H721">
            <v>60000</v>
          </cell>
        </row>
        <row r="723">
          <cell r="C723" t="str">
            <v>　　　〃</v>
          </cell>
          <cell r="D723" t="str">
            <v>　25*600*3400</v>
          </cell>
          <cell r="E723">
            <v>2</v>
          </cell>
          <cell r="F723" t="str">
            <v>ヵ所</v>
          </cell>
          <cell r="G723">
            <v>81000</v>
          </cell>
          <cell r="H723">
            <v>162000</v>
          </cell>
        </row>
        <row r="725">
          <cell r="C725" t="str">
            <v>　　　〃</v>
          </cell>
          <cell r="D725" t="str">
            <v>　25*120*2750</v>
          </cell>
          <cell r="E725">
            <v>4</v>
          </cell>
          <cell r="F725" t="str">
            <v>ヵ所</v>
          </cell>
          <cell r="G725">
            <v>27000</v>
          </cell>
          <cell r="H725">
            <v>108000</v>
          </cell>
        </row>
        <row r="726">
          <cell r="C726" t="str">
            <v>　ﾀﾃ枠</v>
          </cell>
        </row>
        <row r="727">
          <cell r="C727" t="str">
            <v>　ﾃﾗｿﾞｰﾌﾞﾛｯｸ</v>
          </cell>
          <cell r="D727" t="str">
            <v>　25*230</v>
          </cell>
          <cell r="E727">
            <v>90</v>
          </cell>
          <cell r="F727" t="str">
            <v>m</v>
          </cell>
          <cell r="G727">
            <v>16000</v>
          </cell>
          <cell r="H727">
            <v>1440000</v>
          </cell>
        </row>
        <row r="728">
          <cell r="C728" t="str">
            <v>　三方枠</v>
          </cell>
        </row>
        <row r="729">
          <cell r="C729" t="str">
            <v>　ﾃﾗｿﾞｰﾌﾞﾛｯｸ</v>
          </cell>
          <cell r="D729" t="str">
            <v>　25*230</v>
          </cell>
          <cell r="E729">
            <v>59.2</v>
          </cell>
          <cell r="F729" t="str">
            <v>m</v>
          </cell>
          <cell r="G729">
            <v>8000</v>
          </cell>
          <cell r="H729">
            <v>473600</v>
          </cell>
        </row>
        <row r="730">
          <cell r="C730" t="str">
            <v>　靴摺</v>
          </cell>
        </row>
        <row r="731">
          <cell r="C731" t="str">
            <v>　ﾃﾗｿﾞｰﾌﾞﾛｯｸ</v>
          </cell>
          <cell r="D731" t="str">
            <v>　50*120</v>
          </cell>
          <cell r="E731">
            <v>17.100000000000001</v>
          </cell>
          <cell r="F731" t="str">
            <v>m</v>
          </cell>
          <cell r="G731">
            <v>13000</v>
          </cell>
          <cell r="H731">
            <v>222300</v>
          </cell>
        </row>
        <row r="732">
          <cell r="C732" t="str">
            <v>　額縁</v>
          </cell>
        </row>
        <row r="733">
          <cell r="C733" t="str">
            <v>　ﾃﾗｿﾞｰﾌﾞﾛｯｸ</v>
          </cell>
          <cell r="D733" t="str">
            <v>　25*45</v>
          </cell>
          <cell r="E733">
            <v>54.2</v>
          </cell>
          <cell r="F733" t="str">
            <v>m</v>
          </cell>
          <cell r="G733">
            <v>8000</v>
          </cell>
          <cell r="H733">
            <v>433600</v>
          </cell>
        </row>
        <row r="735">
          <cell r="C735" t="str">
            <v>　　　〃</v>
          </cell>
          <cell r="D735" t="str">
            <v>　25*75</v>
          </cell>
          <cell r="E735">
            <v>60.6</v>
          </cell>
          <cell r="F735" t="str">
            <v>m</v>
          </cell>
          <cell r="G735">
            <v>10000</v>
          </cell>
          <cell r="H735">
            <v>606000</v>
          </cell>
        </row>
        <row r="737">
          <cell r="H737">
            <v>0</v>
          </cell>
        </row>
        <row r="738">
          <cell r="C738" t="str">
            <v>小　　　　　計</v>
          </cell>
          <cell r="H738">
            <v>13679100</v>
          </cell>
        </row>
        <row r="739">
          <cell r="H739">
            <v>13679000</v>
          </cell>
        </row>
        <row r="743">
          <cell r="B743" t="str">
            <v>内      訳      書</v>
          </cell>
        </row>
        <row r="744">
          <cell r="B744" t="str">
            <v>No.</v>
          </cell>
          <cell r="C744" t="str">
            <v>名      称</v>
          </cell>
          <cell r="D744" t="str">
            <v>品  質  規  格</v>
          </cell>
          <cell r="E744" t="str">
            <v>数  量</v>
          </cell>
          <cell r="F744" t="str">
            <v>単位</v>
          </cell>
          <cell r="G744" t="str">
            <v>単  価</v>
          </cell>
          <cell r="H744" t="str">
            <v>金  額</v>
          </cell>
          <cell r="I744" t="str">
            <v>備    考</v>
          </cell>
        </row>
        <row r="746">
          <cell r="B746">
            <v>11</v>
          </cell>
          <cell r="C746" t="str">
            <v>塗装工事</v>
          </cell>
          <cell r="H746">
            <v>0</v>
          </cell>
        </row>
        <row r="748">
          <cell r="C748" t="str">
            <v>　（外部）</v>
          </cell>
          <cell r="H748">
            <v>0</v>
          </cell>
        </row>
        <row r="749">
          <cell r="C749" t="str">
            <v>　床</v>
          </cell>
        </row>
        <row r="750">
          <cell r="C750" t="str">
            <v>　磁器質無釉ﾀｲﾙ</v>
          </cell>
          <cell r="D750" t="str">
            <v>　150角</v>
          </cell>
          <cell r="E750">
            <v>185</v>
          </cell>
          <cell r="F750" t="str">
            <v>㎡</v>
          </cell>
          <cell r="G750">
            <v>10400</v>
          </cell>
          <cell r="H750">
            <v>1924000</v>
          </cell>
        </row>
        <row r="751">
          <cell r="C751" t="str">
            <v>　階段</v>
          </cell>
        </row>
        <row r="752">
          <cell r="C752" t="str">
            <v>　磁器質無釉ﾀｲﾙ</v>
          </cell>
          <cell r="D752" t="str">
            <v>　ﾉﾝｽﾘｯﾌﾟ150*60</v>
          </cell>
          <cell r="E752">
            <v>121</v>
          </cell>
          <cell r="F752" t="str">
            <v>m</v>
          </cell>
          <cell r="G752">
            <v>1090</v>
          </cell>
          <cell r="H752">
            <v>131890</v>
          </cell>
        </row>
        <row r="753">
          <cell r="C753" t="str">
            <v>　壁</v>
          </cell>
        </row>
        <row r="754">
          <cell r="C754" t="str">
            <v>　磁器質50mm二丁掛ﾀｲﾙ</v>
          </cell>
          <cell r="D754" t="str">
            <v>　平ﾕﾆｯﾄ</v>
          </cell>
          <cell r="E754">
            <v>4636</v>
          </cell>
          <cell r="F754" t="str">
            <v>㎡</v>
          </cell>
          <cell r="G754">
            <v>7300</v>
          </cell>
          <cell r="H754">
            <v>33842800</v>
          </cell>
        </row>
        <row r="755">
          <cell r="I755" t="str">
            <v>施工費</v>
          </cell>
          <cell r="K755" t="str">
            <v>材料費</v>
          </cell>
          <cell r="M755" t="str">
            <v>県営単</v>
          </cell>
        </row>
        <row r="756">
          <cell r="C756" t="str">
            <v>　　　　　〃</v>
          </cell>
          <cell r="D756" t="str">
            <v>　役物</v>
          </cell>
          <cell r="E756">
            <v>3283</v>
          </cell>
          <cell r="F756" t="str">
            <v>m</v>
          </cell>
          <cell r="G756">
            <v>3870</v>
          </cell>
          <cell r="H756">
            <v>12705210</v>
          </cell>
          <cell r="I756">
            <v>2330</v>
          </cell>
          <cell r="J756" t="str">
            <v>+</v>
          </cell>
          <cell r="K756">
            <v>1540</v>
          </cell>
          <cell r="L756" t="str">
            <v>=</v>
          </cell>
          <cell r="M756">
            <v>3870</v>
          </cell>
        </row>
        <row r="760">
          <cell r="H760">
            <v>0</v>
          </cell>
        </row>
        <row r="762">
          <cell r="C762" t="str">
            <v>　（内部）</v>
          </cell>
          <cell r="H762">
            <v>0</v>
          </cell>
        </row>
        <row r="763">
          <cell r="C763" t="str">
            <v>　床</v>
          </cell>
        </row>
        <row r="764">
          <cell r="C764" t="str">
            <v>　磁器質無釉ﾀｲﾙ</v>
          </cell>
          <cell r="D764" t="str">
            <v>　100角</v>
          </cell>
          <cell r="E764">
            <v>213</v>
          </cell>
          <cell r="G764">
            <v>8500</v>
          </cell>
          <cell r="H764">
            <v>1810500</v>
          </cell>
        </row>
        <row r="765">
          <cell r="C765" t="str">
            <v>　壁</v>
          </cell>
        </row>
        <row r="766">
          <cell r="C766" t="str">
            <v>　陶器質施釉ﾀｲﾙ</v>
          </cell>
          <cell r="D766" t="str">
            <v>　100角</v>
          </cell>
          <cell r="E766">
            <v>717</v>
          </cell>
          <cell r="G766">
            <v>7300</v>
          </cell>
          <cell r="H766">
            <v>5234100</v>
          </cell>
        </row>
        <row r="768">
          <cell r="H768">
            <v>0</v>
          </cell>
        </row>
        <row r="770">
          <cell r="H770">
            <v>0</v>
          </cell>
        </row>
        <row r="772">
          <cell r="H772">
            <v>0</v>
          </cell>
        </row>
        <row r="774">
          <cell r="H774">
            <v>0</v>
          </cell>
        </row>
        <row r="776">
          <cell r="H776">
            <v>0</v>
          </cell>
        </row>
        <row r="778">
          <cell r="H778">
            <v>0</v>
          </cell>
        </row>
        <row r="780">
          <cell r="H780">
            <v>0</v>
          </cell>
        </row>
        <row r="782">
          <cell r="H782">
            <v>0</v>
          </cell>
        </row>
        <row r="784">
          <cell r="H784">
            <v>0</v>
          </cell>
        </row>
        <row r="786">
          <cell r="H786">
            <v>0</v>
          </cell>
        </row>
        <row r="788">
          <cell r="H788">
            <v>0</v>
          </cell>
        </row>
        <row r="790">
          <cell r="H790">
            <v>0</v>
          </cell>
        </row>
        <row r="792">
          <cell r="H792">
            <v>0</v>
          </cell>
        </row>
        <row r="794">
          <cell r="H794">
            <v>0</v>
          </cell>
        </row>
        <row r="795">
          <cell r="C795" t="str">
            <v>小　　　　　計</v>
          </cell>
          <cell r="H795">
            <v>55648500</v>
          </cell>
        </row>
        <row r="796">
          <cell r="H796">
            <v>55648000</v>
          </cell>
        </row>
        <row r="800">
          <cell r="B800" t="str">
            <v>内      訳      書</v>
          </cell>
        </row>
        <row r="801">
          <cell r="B801" t="str">
            <v>No.</v>
          </cell>
          <cell r="C801" t="str">
            <v>名      称</v>
          </cell>
          <cell r="D801" t="str">
            <v>品  質  規  格</v>
          </cell>
          <cell r="E801" t="str">
            <v>数  量</v>
          </cell>
          <cell r="F801" t="str">
            <v>単位</v>
          </cell>
          <cell r="G801" t="str">
            <v>単  価</v>
          </cell>
          <cell r="H801" t="str">
            <v>金  額</v>
          </cell>
          <cell r="I801" t="str">
            <v>備    考</v>
          </cell>
        </row>
        <row r="803">
          <cell r="B803">
            <v>12</v>
          </cell>
          <cell r="C803" t="str">
            <v>雑工事</v>
          </cell>
          <cell r="H803">
            <v>0</v>
          </cell>
        </row>
        <row r="804">
          <cell r="C804" t="str">
            <v>　（外部）</v>
          </cell>
        </row>
        <row r="805">
          <cell r="C805" t="str">
            <v>　軽鉄天井下地</v>
          </cell>
          <cell r="D805" t="str">
            <v>　22形</v>
          </cell>
          <cell r="E805">
            <v>548</v>
          </cell>
          <cell r="G805">
            <v>3700</v>
          </cell>
          <cell r="H805">
            <v>2027600</v>
          </cell>
        </row>
        <row r="806">
          <cell r="C806" t="str">
            <v>　ﾊﾞﾙｺﾆｰ</v>
          </cell>
          <cell r="D806" t="str">
            <v>　溶融亜鉛メッキ</v>
          </cell>
        </row>
        <row r="807">
          <cell r="C807" t="str">
            <v>　手すり　　Ｂタイプ</v>
          </cell>
          <cell r="D807" t="str">
            <v>　34φ　H=</v>
          </cell>
          <cell r="E807">
            <v>71.5</v>
          </cell>
          <cell r="F807" t="str">
            <v>m</v>
          </cell>
          <cell r="G807">
            <v>15000</v>
          </cell>
          <cell r="H807">
            <v>1072500</v>
          </cell>
        </row>
        <row r="808">
          <cell r="C808" t="str">
            <v>　ﾊﾞﾙｺﾆｰ</v>
          </cell>
          <cell r="D808" t="str">
            <v>　溶融亜鉛メッキ</v>
          </cell>
        </row>
        <row r="809">
          <cell r="C809" t="str">
            <v>　手すり　　Ｃタイプ</v>
          </cell>
          <cell r="D809" t="str">
            <v>　34φ　H=</v>
          </cell>
          <cell r="E809">
            <v>354</v>
          </cell>
          <cell r="F809" t="str">
            <v>m</v>
          </cell>
          <cell r="G809">
            <v>39100</v>
          </cell>
          <cell r="H809">
            <v>13841400</v>
          </cell>
        </row>
        <row r="810">
          <cell r="C810" t="str">
            <v>　階段</v>
          </cell>
          <cell r="D810" t="str">
            <v>　溶融亜鉛メッキ</v>
          </cell>
        </row>
        <row r="811">
          <cell r="C811" t="str">
            <v>　手すり</v>
          </cell>
          <cell r="D811" t="str">
            <v>　34φ</v>
          </cell>
          <cell r="E811">
            <v>36.299999999999997</v>
          </cell>
          <cell r="F811" t="str">
            <v>m</v>
          </cell>
          <cell r="G811">
            <v>13200</v>
          </cell>
          <cell r="H811">
            <v>479160</v>
          </cell>
        </row>
        <row r="812">
          <cell r="C812" t="str">
            <v>　ブリッヂ</v>
          </cell>
          <cell r="D812" t="str">
            <v>　溶融亜鉛メッキ</v>
          </cell>
        </row>
        <row r="813">
          <cell r="C813" t="str">
            <v>　手すり</v>
          </cell>
          <cell r="D813" t="str">
            <v>　34φ</v>
          </cell>
          <cell r="F813" t="str">
            <v>一式</v>
          </cell>
          <cell r="H813">
            <v>1080000</v>
          </cell>
        </row>
        <row r="815">
          <cell r="C815" t="str">
            <v>　アルミ笠木</v>
          </cell>
          <cell r="D815" t="str">
            <v>　W=250</v>
          </cell>
          <cell r="E815">
            <v>499</v>
          </cell>
          <cell r="F815" t="str">
            <v>m</v>
          </cell>
          <cell r="G815">
            <v>12000</v>
          </cell>
          <cell r="H815">
            <v>5988000</v>
          </cell>
        </row>
        <row r="817">
          <cell r="C817" t="str">
            <v>　ステンレス製タラップ</v>
          </cell>
          <cell r="D817" t="str">
            <v>　φ19*303*250</v>
          </cell>
          <cell r="E817">
            <v>29</v>
          </cell>
          <cell r="F817" t="str">
            <v>個</v>
          </cell>
          <cell r="G817">
            <v>2310</v>
          </cell>
          <cell r="H817">
            <v>66990</v>
          </cell>
          <cell r="I817" t="str">
            <v>県営単</v>
          </cell>
        </row>
        <row r="819">
          <cell r="C819" t="str">
            <v>　メンテ用フック</v>
          </cell>
          <cell r="D819" t="str">
            <v>　ステンレス製</v>
          </cell>
          <cell r="E819">
            <v>388</v>
          </cell>
          <cell r="F819" t="str">
            <v>ヵ所</v>
          </cell>
          <cell r="G819">
            <v>8920</v>
          </cell>
          <cell r="H819">
            <v>3460960</v>
          </cell>
        </row>
        <row r="820">
          <cell r="C820" t="str">
            <v>　屋上</v>
          </cell>
        </row>
        <row r="821">
          <cell r="C821" t="str">
            <v>　アルミ手すりフェンス</v>
          </cell>
          <cell r="D821" t="str">
            <v>　H=1200</v>
          </cell>
          <cell r="E821">
            <v>37.6</v>
          </cell>
          <cell r="F821" t="str">
            <v>m</v>
          </cell>
          <cell r="G821">
            <v>17100</v>
          </cell>
          <cell r="H821">
            <v>642960</v>
          </cell>
        </row>
        <row r="822">
          <cell r="D822" t="str">
            <v>　ステンレス製</v>
          </cell>
        </row>
        <row r="823">
          <cell r="C823" t="str">
            <v>　防虫網</v>
          </cell>
          <cell r="D823" t="str">
            <v xml:space="preserve"> 5850*1900</v>
          </cell>
          <cell r="E823">
            <v>1</v>
          </cell>
          <cell r="F823" t="str">
            <v>ヵ所</v>
          </cell>
          <cell r="G823">
            <v>1050000</v>
          </cell>
          <cell r="H823">
            <v>1050000</v>
          </cell>
        </row>
        <row r="825">
          <cell r="C825" t="str">
            <v>　丸環</v>
          </cell>
          <cell r="D825" t="str">
            <v>　ステンレス製</v>
          </cell>
          <cell r="E825">
            <v>60</v>
          </cell>
          <cell r="F825" t="str">
            <v>ヵ所</v>
          </cell>
          <cell r="G825">
            <v>12500</v>
          </cell>
          <cell r="H825">
            <v>750000</v>
          </cell>
        </row>
        <row r="826">
          <cell r="C826" t="str">
            <v>　中庭</v>
          </cell>
        </row>
        <row r="827">
          <cell r="C827" t="str">
            <v>　防水押え笠木</v>
          </cell>
          <cell r="D827" t="str">
            <v>　ステンレス製</v>
          </cell>
          <cell r="E827">
            <v>101</v>
          </cell>
          <cell r="G827">
            <v>13500</v>
          </cell>
          <cell r="H827">
            <v>1363500</v>
          </cell>
        </row>
        <row r="829">
          <cell r="C829" t="str">
            <v>　天井廻縁</v>
          </cell>
          <cell r="D829" t="str">
            <v>ｱﾙﾐ製</v>
          </cell>
          <cell r="E829">
            <v>28</v>
          </cell>
          <cell r="F829" t="str">
            <v>m</v>
          </cell>
          <cell r="G829">
            <v>1150</v>
          </cell>
          <cell r="H829">
            <v>32200</v>
          </cell>
          <cell r="I829" t="str">
            <v>県営単</v>
          </cell>
        </row>
        <row r="831">
          <cell r="C831" t="str">
            <v>　マンホール</v>
          </cell>
          <cell r="D831" t="str">
            <v>　600φ</v>
          </cell>
          <cell r="E831">
            <v>3</v>
          </cell>
          <cell r="F831" t="str">
            <v>ヵ所</v>
          </cell>
          <cell r="G831">
            <v>36400</v>
          </cell>
          <cell r="H831">
            <v>109200</v>
          </cell>
        </row>
        <row r="832">
          <cell r="C832" t="str">
            <v>　（内部）</v>
          </cell>
        </row>
        <row r="833">
          <cell r="C833" t="str">
            <v>　天井下地軽量鉄骨</v>
          </cell>
          <cell r="D833" t="str">
            <v>　19形直張用</v>
          </cell>
          <cell r="E833">
            <v>417</v>
          </cell>
          <cell r="F833" t="str">
            <v>㎡</v>
          </cell>
          <cell r="G833">
            <v>2300</v>
          </cell>
          <cell r="H833">
            <v>959100</v>
          </cell>
          <cell r="I833" t="str">
            <v>県営単</v>
          </cell>
        </row>
        <row r="835">
          <cell r="C835" t="str">
            <v>　　　〃</v>
          </cell>
          <cell r="D835" t="str">
            <v>　19形下張用</v>
          </cell>
          <cell r="E835">
            <v>12901</v>
          </cell>
          <cell r="F835" t="str">
            <v>㎡</v>
          </cell>
          <cell r="G835">
            <v>1980</v>
          </cell>
          <cell r="H835">
            <v>25543980</v>
          </cell>
          <cell r="I835" t="str">
            <v>県営単</v>
          </cell>
        </row>
        <row r="836">
          <cell r="D836" t="str">
            <v>　天井点検口</v>
          </cell>
        </row>
        <row r="837">
          <cell r="C837" t="str">
            <v>　　　〃</v>
          </cell>
          <cell r="D837" t="str">
            <v>　開口補強450角</v>
          </cell>
          <cell r="E837">
            <v>3016</v>
          </cell>
          <cell r="F837" t="str">
            <v>ヵ所</v>
          </cell>
          <cell r="G837">
            <v>1440</v>
          </cell>
          <cell r="H837">
            <v>4343040</v>
          </cell>
        </row>
        <row r="838">
          <cell r="D838" t="str">
            <v>　設備</v>
          </cell>
        </row>
        <row r="839">
          <cell r="C839" t="str">
            <v>　　　〃</v>
          </cell>
          <cell r="D839" t="str">
            <v>　開口補強</v>
          </cell>
          <cell r="F839" t="str">
            <v>一式</v>
          </cell>
          <cell r="H839">
            <v>5401020</v>
          </cell>
          <cell r="I839" t="str">
            <v>別紙</v>
          </cell>
        </row>
        <row r="841">
          <cell r="C841" t="str">
            <v>　天井点検口</v>
          </cell>
          <cell r="D841" t="str">
            <v>　450角　ｱﾙﾐ製</v>
          </cell>
          <cell r="E841">
            <v>3016</v>
          </cell>
          <cell r="F841" t="str">
            <v>ヵ所</v>
          </cell>
          <cell r="G841">
            <v>7000</v>
          </cell>
          <cell r="H841">
            <v>21112000</v>
          </cell>
        </row>
        <row r="842">
          <cell r="D842" t="str">
            <v>　100形</v>
          </cell>
        </row>
        <row r="843">
          <cell r="C843" t="str">
            <v>　壁下地軽量鉄骨</v>
          </cell>
          <cell r="D843" t="str">
            <v>　下張り用</v>
          </cell>
          <cell r="E843">
            <v>211</v>
          </cell>
          <cell r="F843" t="str">
            <v>㎡</v>
          </cell>
          <cell r="G843">
            <v>4000</v>
          </cell>
          <cell r="H843">
            <v>844000</v>
          </cell>
        </row>
        <row r="844">
          <cell r="D844" t="str">
            <v>　65形</v>
          </cell>
        </row>
        <row r="845">
          <cell r="C845" t="str">
            <v>　　　〃</v>
          </cell>
          <cell r="D845" t="str">
            <v>　下張り用</v>
          </cell>
          <cell r="E845">
            <v>518</v>
          </cell>
          <cell r="F845" t="str">
            <v>㎡</v>
          </cell>
          <cell r="G845">
            <v>3500</v>
          </cell>
          <cell r="H845">
            <v>1813000</v>
          </cell>
        </row>
        <row r="846">
          <cell r="D846" t="str">
            <v>　50形</v>
          </cell>
        </row>
        <row r="847">
          <cell r="C847" t="str">
            <v>　　　〃</v>
          </cell>
          <cell r="D847" t="str">
            <v>　下張り用</v>
          </cell>
          <cell r="E847">
            <v>720</v>
          </cell>
          <cell r="F847" t="str">
            <v>㎡</v>
          </cell>
          <cell r="G847">
            <v>3000</v>
          </cell>
          <cell r="H847">
            <v>2160000</v>
          </cell>
        </row>
        <row r="848">
          <cell r="D848" t="str">
            <v>　20形</v>
          </cell>
        </row>
        <row r="849">
          <cell r="C849" t="str">
            <v>　　　〃</v>
          </cell>
          <cell r="D849" t="str">
            <v>　下張り用</v>
          </cell>
          <cell r="E849">
            <v>54.5</v>
          </cell>
          <cell r="F849" t="str">
            <v>㎡</v>
          </cell>
          <cell r="G849">
            <v>2000</v>
          </cell>
          <cell r="H849">
            <v>109000</v>
          </cell>
        </row>
        <row r="850">
          <cell r="D850" t="str">
            <v>　開口補強</v>
          </cell>
        </row>
        <row r="851">
          <cell r="C851" t="str">
            <v>　　　〃</v>
          </cell>
          <cell r="D851" t="str">
            <v>　扉開口　900*2000</v>
          </cell>
          <cell r="E851">
            <v>2</v>
          </cell>
          <cell r="F851" t="str">
            <v>ヵ所</v>
          </cell>
          <cell r="G851">
            <v>8700</v>
          </cell>
          <cell r="H851">
            <v>17400</v>
          </cell>
        </row>
        <row r="852">
          <cell r="D852" t="str">
            <v>　開口補強</v>
          </cell>
        </row>
        <row r="853">
          <cell r="C853" t="str">
            <v>　　　〃</v>
          </cell>
          <cell r="D853" t="str">
            <v>　扉開口　1800*2000</v>
          </cell>
          <cell r="E853">
            <v>2</v>
          </cell>
          <cell r="F853" t="str">
            <v>ヵ所</v>
          </cell>
          <cell r="G853">
            <v>10310</v>
          </cell>
          <cell r="H853">
            <v>20620</v>
          </cell>
          <cell r="I853" t="str">
            <v>県営単</v>
          </cell>
        </row>
        <row r="857">
          <cell r="E857" t="str">
            <v>　　内      訳      書</v>
          </cell>
        </row>
        <row r="858">
          <cell r="B858" t="str">
            <v>No.</v>
          </cell>
          <cell r="C858" t="str">
            <v>名      称</v>
          </cell>
          <cell r="D858" t="str">
            <v>品  質  規  格</v>
          </cell>
          <cell r="E858" t="str">
            <v>数  量</v>
          </cell>
          <cell r="F858" t="str">
            <v>単位</v>
          </cell>
          <cell r="G858" t="str">
            <v>単  価</v>
          </cell>
          <cell r="H858" t="str">
            <v>金  額</v>
          </cell>
          <cell r="I858" t="str">
            <v>備    考</v>
          </cell>
        </row>
        <row r="859">
          <cell r="D859" t="str">
            <v>　ｽﾃﾝﾚｽ製</v>
          </cell>
        </row>
        <row r="860">
          <cell r="C860" t="str">
            <v>　床下点検口</v>
          </cell>
          <cell r="D860" t="str">
            <v>　600角</v>
          </cell>
          <cell r="E860">
            <v>1</v>
          </cell>
          <cell r="F860" t="str">
            <v>ヵ所</v>
          </cell>
          <cell r="G860">
            <v>70100</v>
          </cell>
          <cell r="H860">
            <v>70100</v>
          </cell>
        </row>
        <row r="862">
          <cell r="C862" t="str">
            <v>　天井廻縁</v>
          </cell>
          <cell r="D862" t="str">
            <v>塩化ﾋﾞﾆﾙ製</v>
          </cell>
          <cell r="E862">
            <v>178</v>
          </cell>
          <cell r="F862" t="str">
            <v>m</v>
          </cell>
          <cell r="G862">
            <v>920</v>
          </cell>
          <cell r="H862">
            <v>163760</v>
          </cell>
          <cell r="I862" t="str">
            <v>県営単</v>
          </cell>
        </row>
        <row r="864">
          <cell r="C864" t="str">
            <v>　　　〃</v>
          </cell>
          <cell r="D864" t="str">
            <v>ｱﾙﾐ製</v>
          </cell>
          <cell r="E864">
            <v>3222</v>
          </cell>
          <cell r="F864" t="str">
            <v>m</v>
          </cell>
          <cell r="G864">
            <v>1150</v>
          </cell>
          <cell r="H864">
            <v>3705300</v>
          </cell>
          <cell r="I864" t="str">
            <v>県営単</v>
          </cell>
        </row>
        <row r="866">
          <cell r="C866" t="str">
            <v>　下り壁見切り縁</v>
          </cell>
          <cell r="D866" t="str">
            <v>ｱﾙﾐ製</v>
          </cell>
          <cell r="E866">
            <v>55.7</v>
          </cell>
          <cell r="F866" t="str">
            <v>m</v>
          </cell>
          <cell r="G866">
            <v>1790</v>
          </cell>
          <cell r="H866">
            <v>99703</v>
          </cell>
          <cell r="I866" t="str">
            <v>県営単</v>
          </cell>
        </row>
        <row r="867">
          <cell r="C867" t="str">
            <v>　厨房</v>
          </cell>
          <cell r="D867" t="str">
            <v>　受枠含む</v>
          </cell>
        </row>
        <row r="868">
          <cell r="C868" t="str">
            <v>　ｽﾃﾝﾚｽ製ｸﾞﾚｰﾁﾝｸﾞ</v>
          </cell>
          <cell r="D868" t="str">
            <v>　蓋巾=300</v>
          </cell>
          <cell r="E868">
            <v>7</v>
          </cell>
          <cell r="G868">
            <v>58300</v>
          </cell>
          <cell r="H868">
            <v>408100</v>
          </cell>
        </row>
        <row r="869">
          <cell r="C869" t="str">
            <v>　身障者便所</v>
          </cell>
          <cell r="D869" t="str">
            <v>　受枠含む</v>
          </cell>
        </row>
        <row r="870">
          <cell r="C870" t="str">
            <v>　ｽﾃﾝﾚｽ製ﾊﾟﾝﾁﾝｸﾞﾌﾟﾚｰﾄ</v>
          </cell>
          <cell r="D870" t="str">
            <v>　溝巾=150</v>
          </cell>
          <cell r="E870">
            <v>4.5</v>
          </cell>
          <cell r="G870">
            <v>49700</v>
          </cell>
          <cell r="H870">
            <v>223650</v>
          </cell>
        </row>
        <row r="871">
          <cell r="C871" t="str">
            <v>　電気室</v>
          </cell>
          <cell r="D871" t="str">
            <v>　受枠含む</v>
          </cell>
        </row>
        <row r="872">
          <cell r="C872" t="str">
            <v>　縞鋼板</v>
          </cell>
          <cell r="D872" t="str">
            <v>　溝巾=</v>
          </cell>
          <cell r="E872">
            <v>34.799999999999997</v>
          </cell>
          <cell r="G872">
            <v>21000</v>
          </cell>
          <cell r="H872">
            <v>730800</v>
          </cell>
        </row>
        <row r="873">
          <cell r="C873" t="str">
            <v>　流し台上部</v>
          </cell>
          <cell r="I873" t="str">
            <v>ｍ</v>
          </cell>
          <cell r="K873" t="str">
            <v>県営単</v>
          </cell>
        </row>
        <row r="874">
          <cell r="C874" t="str">
            <v>　水切りｶﾊﾞｰ</v>
          </cell>
          <cell r="D874" t="str">
            <v>　ｽﾃﾝﾚｽ製　L=1200</v>
          </cell>
          <cell r="E874">
            <v>6</v>
          </cell>
          <cell r="F874" t="str">
            <v>ヵ所</v>
          </cell>
          <cell r="G874">
            <v>3240</v>
          </cell>
          <cell r="H874">
            <v>19440</v>
          </cell>
          <cell r="I874">
            <v>1.2</v>
          </cell>
          <cell r="J874" t="str">
            <v>*</v>
          </cell>
          <cell r="K874">
            <v>2700</v>
          </cell>
          <cell r="L874" t="str">
            <v>=</v>
          </cell>
          <cell r="M874">
            <v>3240</v>
          </cell>
        </row>
        <row r="876">
          <cell r="C876" t="str">
            <v>　ステンレス製タラップ</v>
          </cell>
          <cell r="D876" t="str">
            <v>　φ19*303*250</v>
          </cell>
          <cell r="E876">
            <v>30</v>
          </cell>
          <cell r="F876" t="str">
            <v>個</v>
          </cell>
          <cell r="G876">
            <v>2310</v>
          </cell>
          <cell r="H876">
            <v>69300</v>
          </cell>
          <cell r="I876" t="str">
            <v>県営単</v>
          </cell>
        </row>
        <row r="878">
          <cell r="C878" t="str">
            <v>　ｽﾃﾝﾚｽ製ｶｳﾝﾀｰ</v>
          </cell>
          <cell r="F878" t="str">
            <v>一式</v>
          </cell>
          <cell r="H878">
            <v>417000</v>
          </cell>
        </row>
        <row r="880">
          <cell r="C880" t="str">
            <v>　ｽﾃﾝﾚｽ製ｶｳﾝﾀｰ三方枠</v>
          </cell>
          <cell r="F880" t="str">
            <v>一式</v>
          </cell>
          <cell r="G880">
            <v>163000</v>
          </cell>
          <cell r="H880">
            <v>163000</v>
          </cell>
        </row>
        <row r="882">
          <cell r="C882" t="str">
            <v>　ブラインドボックス</v>
          </cell>
          <cell r="D882" t="str">
            <v>　アルミ製</v>
          </cell>
          <cell r="E882">
            <v>1115</v>
          </cell>
          <cell r="F882" t="str">
            <v>m</v>
          </cell>
          <cell r="G882">
            <v>11000</v>
          </cell>
          <cell r="H882">
            <v>12265000</v>
          </cell>
        </row>
        <row r="884">
          <cell r="C884" t="str">
            <v>　掃除用具掛け</v>
          </cell>
          <cell r="D884" t="str">
            <v>　金物含む</v>
          </cell>
          <cell r="E884">
            <v>8</v>
          </cell>
          <cell r="G884">
            <v>7400</v>
          </cell>
          <cell r="H884">
            <v>59200</v>
          </cell>
        </row>
        <row r="885">
          <cell r="C885" t="str">
            <v>　湯沸室</v>
          </cell>
        </row>
        <row r="886">
          <cell r="C886" t="str">
            <v>　ｽﾃﾝﾚｽ製壁見切り縁</v>
          </cell>
          <cell r="E886">
            <v>12</v>
          </cell>
          <cell r="F886" t="str">
            <v>ヵ所</v>
          </cell>
          <cell r="G886">
            <v>19200</v>
          </cell>
          <cell r="H886">
            <v>230400</v>
          </cell>
        </row>
        <row r="888">
          <cell r="C888" t="str">
            <v>　ｽﾃﾝﾚｽ製床見切り縁</v>
          </cell>
          <cell r="D888" t="str">
            <v>　FB-4*12</v>
          </cell>
          <cell r="E888">
            <v>217</v>
          </cell>
          <cell r="F888" t="str">
            <v>m</v>
          </cell>
          <cell r="G888">
            <v>4500</v>
          </cell>
          <cell r="H888">
            <v>976500</v>
          </cell>
        </row>
        <row r="890">
          <cell r="C890" t="str">
            <v>　ＥＶ前パネル</v>
          </cell>
          <cell r="E890">
            <v>3</v>
          </cell>
          <cell r="F890" t="str">
            <v>ヵ所</v>
          </cell>
          <cell r="G890">
            <v>156000</v>
          </cell>
          <cell r="H890">
            <v>468000</v>
          </cell>
        </row>
        <row r="892">
          <cell r="C892" t="str">
            <v>　間仕切り壁接合金物</v>
          </cell>
          <cell r="E892">
            <v>16</v>
          </cell>
          <cell r="F892" t="str">
            <v>ヵ所</v>
          </cell>
          <cell r="G892">
            <v>34000</v>
          </cell>
          <cell r="H892">
            <v>544000</v>
          </cell>
        </row>
        <row r="894">
          <cell r="C894" t="str">
            <v>　サッシ枠天井裏補強材</v>
          </cell>
          <cell r="E894">
            <v>2</v>
          </cell>
          <cell r="F894" t="str">
            <v>ヵ所</v>
          </cell>
          <cell r="G894">
            <v>155000</v>
          </cell>
          <cell r="H894">
            <v>310000</v>
          </cell>
        </row>
        <row r="895">
          <cell r="C895" t="str">
            <v>　吹き抜け</v>
          </cell>
        </row>
        <row r="896">
          <cell r="C896" t="str">
            <v>　ステンレス製手すり</v>
          </cell>
          <cell r="E896">
            <v>81</v>
          </cell>
          <cell r="F896" t="str">
            <v>m</v>
          </cell>
          <cell r="G896">
            <v>29200</v>
          </cell>
          <cell r="H896">
            <v>2365200</v>
          </cell>
        </row>
        <row r="897">
          <cell r="C897" t="str">
            <v>　Ｃ階段</v>
          </cell>
        </row>
        <row r="898">
          <cell r="C898" t="str">
            <v>　ステンレス製手すり</v>
          </cell>
          <cell r="E898">
            <v>15</v>
          </cell>
          <cell r="F898" t="str">
            <v>m</v>
          </cell>
          <cell r="G898">
            <v>42000</v>
          </cell>
          <cell r="H898">
            <v>630000</v>
          </cell>
        </row>
        <row r="899">
          <cell r="C899" t="str">
            <v>　ＡＢＣ階段</v>
          </cell>
        </row>
        <row r="900">
          <cell r="C900" t="str">
            <v>　ビニル製手すり</v>
          </cell>
          <cell r="E900">
            <v>92.9</v>
          </cell>
          <cell r="F900" t="str">
            <v>m</v>
          </cell>
          <cell r="G900">
            <v>16500</v>
          </cell>
          <cell r="H900">
            <v>1532850</v>
          </cell>
        </row>
        <row r="902">
          <cell r="C902" t="str">
            <v>　ステンレス製ノンスリップ</v>
          </cell>
          <cell r="E902">
            <v>436</v>
          </cell>
          <cell r="F902" t="str">
            <v>m</v>
          </cell>
          <cell r="G902">
            <v>3800</v>
          </cell>
          <cell r="H902">
            <v>1656800</v>
          </cell>
        </row>
        <row r="903">
          <cell r="C903" t="str">
            <v>　天井</v>
          </cell>
        </row>
        <row r="904">
          <cell r="C904" t="str">
            <v>　アルミ片流れルーバー</v>
          </cell>
          <cell r="E904">
            <v>39</v>
          </cell>
          <cell r="F904" t="str">
            <v>㎡</v>
          </cell>
          <cell r="G904">
            <v>45900</v>
          </cell>
          <cell r="H904">
            <v>1790100</v>
          </cell>
        </row>
        <row r="906">
          <cell r="C906" t="str">
            <v>　マンホール</v>
          </cell>
          <cell r="D906" t="str">
            <v>　600φ</v>
          </cell>
          <cell r="E906">
            <v>6</v>
          </cell>
          <cell r="F906" t="str">
            <v>ヵ所</v>
          </cell>
          <cell r="G906">
            <v>36400</v>
          </cell>
          <cell r="H906">
            <v>218400</v>
          </cell>
        </row>
        <row r="908">
          <cell r="H908">
            <v>0</v>
          </cell>
        </row>
        <row r="909">
          <cell r="C909" t="str">
            <v>小　　　　計</v>
          </cell>
          <cell r="H909">
            <v>123404233</v>
          </cell>
        </row>
        <row r="910">
          <cell r="H910">
            <v>123404000</v>
          </cell>
        </row>
        <row r="913">
          <cell r="C913" t="str">
            <v>別紙</v>
          </cell>
        </row>
        <row r="914">
          <cell r="B914" t="str">
            <v>内      訳      書</v>
          </cell>
        </row>
        <row r="915">
          <cell r="B915" t="str">
            <v>No.</v>
          </cell>
          <cell r="C915" t="str">
            <v>名      称</v>
          </cell>
          <cell r="D915" t="str">
            <v>品  質  規  格</v>
          </cell>
          <cell r="E915" t="str">
            <v>数  量</v>
          </cell>
          <cell r="F915" t="str">
            <v>単位</v>
          </cell>
          <cell r="G915" t="str">
            <v>単  価</v>
          </cell>
          <cell r="H915" t="str">
            <v>金  額</v>
          </cell>
          <cell r="I915" t="str">
            <v>備    考</v>
          </cell>
        </row>
        <row r="917">
          <cell r="C917" t="str">
            <v>　設備より</v>
          </cell>
          <cell r="H917">
            <v>0</v>
          </cell>
        </row>
        <row r="919">
          <cell r="C919" t="str">
            <v>　開口補強</v>
          </cell>
          <cell r="D919" t="str">
            <v>　850角</v>
          </cell>
          <cell r="E919">
            <v>226</v>
          </cell>
          <cell r="G919">
            <v>2720</v>
          </cell>
          <cell r="H919">
            <v>614720</v>
          </cell>
        </row>
        <row r="921">
          <cell r="D921" t="str">
            <v>　750角</v>
          </cell>
          <cell r="E921">
            <v>2</v>
          </cell>
          <cell r="G921">
            <v>2400</v>
          </cell>
          <cell r="H921">
            <v>4800</v>
          </cell>
        </row>
        <row r="923">
          <cell r="D923" t="str">
            <v>　700角</v>
          </cell>
          <cell r="E923">
            <v>2</v>
          </cell>
          <cell r="G923">
            <v>2240</v>
          </cell>
          <cell r="H923">
            <v>4480</v>
          </cell>
        </row>
        <row r="925">
          <cell r="D925" t="str">
            <v>　600角</v>
          </cell>
          <cell r="E925">
            <v>1</v>
          </cell>
          <cell r="G925">
            <v>1920</v>
          </cell>
          <cell r="H925">
            <v>1920</v>
          </cell>
        </row>
        <row r="927">
          <cell r="D927" t="str">
            <v>　450角</v>
          </cell>
          <cell r="E927">
            <v>6</v>
          </cell>
          <cell r="G927">
            <v>1440</v>
          </cell>
          <cell r="H927">
            <v>8640</v>
          </cell>
        </row>
        <row r="929">
          <cell r="D929" t="str">
            <v>　400角</v>
          </cell>
          <cell r="E929">
            <v>182</v>
          </cell>
          <cell r="G929">
            <v>1280</v>
          </cell>
          <cell r="H929">
            <v>232960</v>
          </cell>
        </row>
        <row r="931">
          <cell r="D931" t="str">
            <v>　350角</v>
          </cell>
          <cell r="E931">
            <v>8</v>
          </cell>
          <cell r="G931">
            <v>1120</v>
          </cell>
          <cell r="H931">
            <v>8960</v>
          </cell>
        </row>
        <row r="933">
          <cell r="D933" t="str">
            <v>　300角</v>
          </cell>
          <cell r="E933">
            <v>244</v>
          </cell>
          <cell r="G933">
            <v>1000</v>
          </cell>
          <cell r="H933">
            <v>244000</v>
          </cell>
        </row>
        <row r="935">
          <cell r="D935" t="str">
            <v>　250角</v>
          </cell>
          <cell r="E935">
            <v>12</v>
          </cell>
          <cell r="G935">
            <v>1000</v>
          </cell>
          <cell r="H935">
            <v>12000</v>
          </cell>
        </row>
        <row r="937">
          <cell r="D937" t="str">
            <v>　3000*140</v>
          </cell>
          <cell r="E937">
            <v>10</v>
          </cell>
          <cell r="G937">
            <v>5030</v>
          </cell>
          <cell r="H937">
            <v>50300</v>
          </cell>
        </row>
        <row r="939">
          <cell r="D939" t="str">
            <v>　2500*500</v>
          </cell>
          <cell r="E939">
            <v>5</v>
          </cell>
          <cell r="G939">
            <v>4840</v>
          </cell>
          <cell r="H939">
            <v>24200</v>
          </cell>
        </row>
        <row r="941">
          <cell r="D941" t="str">
            <v>　500*650</v>
          </cell>
          <cell r="E941">
            <v>2</v>
          </cell>
          <cell r="G941">
            <v>1840</v>
          </cell>
          <cell r="H941">
            <v>3680</v>
          </cell>
        </row>
        <row r="943">
          <cell r="D943" t="str">
            <v>　550*300</v>
          </cell>
          <cell r="E943">
            <v>1</v>
          </cell>
          <cell r="G943">
            <v>1360</v>
          </cell>
          <cell r="H943">
            <v>1360</v>
          </cell>
        </row>
        <row r="945">
          <cell r="D945" t="str">
            <v>　220*1250</v>
          </cell>
          <cell r="E945">
            <v>1748</v>
          </cell>
          <cell r="G945">
            <v>2350</v>
          </cell>
          <cell r="H945">
            <v>4107800</v>
          </cell>
        </row>
        <row r="947">
          <cell r="D947" t="str">
            <v>220*650</v>
          </cell>
          <cell r="E947">
            <v>58</v>
          </cell>
          <cell r="G947">
            <v>1400</v>
          </cell>
          <cell r="H947">
            <v>81200</v>
          </cell>
        </row>
        <row r="949">
          <cell r="H949">
            <v>0</v>
          </cell>
        </row>
        <row r="951">
          <cell r="H951">
            <v>0</v>
          </cell>
        </row>
        <row r="953">
          <cell r="H953">
            <v>0</v>
          </cell>
        </row>
        <row r="955">
          <cell r="H955">
            <v>0</v>
          </cell>
        </row>
        <row r="957">
          <cell r="H957">
            <v>0</v>
          </cell>
        </row>
        <row r="959">
          <cell r="H959">
            <v>0</v>
          </cell>
        </row>
        <row r="961">
          <cell r="H961">
            <v>0</v>
          </cell>
        </row>
        <row r="963">
          <cell r="H963">
            <v>0</v>
          </cell>
        </row>
        <row r="965">
          <cell r="H965">
            <v>0</v>
          </cell>
        </row>
        <row r="966">
          <cell r="C966" t="str">
            <v>小　　　　　計</v>
          </cell>
          <cell r="H966">
            <v>5401020</v>
          </cell>
        </row>
        <row r="971">
          <cell r="B971" t="str">
            <v>内      訳      書</v>
          </cell>
        </row>
        <row r="972">
          <cell r="B972" t="str">
            <v>No.</v>
          </cell>
          <cell r="C972" t="str">
            <v>名      称</v>
          </cell>
          <cell r="D972" t="str">
            <v>品  質  規  格</v>
          </cell>
          <cell r="E972" t="str">
            <v>数  量</v>
          </cell>
          <cell r="F972" t="str">
            <v>単位</v>
          </cell>
          <cell r="G972" t="str">
            <v>単  価</v>
          </cell>
          <cell r="H972" t="str">
            <v>金  額</v>
          </cell>
          <cell r="I972" t="str">
            <v>備    考</v>
          </cell>
        </row>
        <row r="974">
          <cell r="B974">
            <v>13</v>
          </cell>
          <cell r="C974">
            <v>0</v>
          </cell>
          <cell r="H974">
            <v>0</v>
          </cell>
        </row>
        <row r="976">
          <cell r="C976" t="str">
            <v>　（外部）</v>
          </cell>
          <cell r="H976">
            <v>0</v>
          </cell>
        </row>
        <row r="978">
          <cell r="C978" t="str">
            <v>　ｺﾝｸﾘｰﾄ金こて</v>
          </cell>
          <cell r="D978" t="str">
            <v>　薄物下地</v>
          </cell>
          <cell r="E978">
            <v>439</v>
          </cell>
          <cell r="G978">
            <v>500</v>
          </cell>
          <cell r="H978">
            <v>219500</v>
          </cell>
        </row>
        <row r="979">
          <cell r="D979" t="str">
            <v>　防水下</v>
          </cell>
        </row>
        <row r="980">
          <cell r="C980" t="str">
            <v>　　　〃</v>
          </cell>
          <cell r="D980" t="str">
            <v>　厚物下地,</v>
          </cell>
          <cell r="E980">
            <v>6913</v>
          </cell>
          <cell r="F980" t="str">
            <v>㎡</v>
          </cell>
          <cell r="G980">
            <v>500</v>
          </cell>
          <cell r="H980">
            <v>3456500</v>
          </cell>
        </row>
        <row r="981">
          <cell r="C981" t="str">
            <v>　階段</v>
          </cell>
          <cell r="D981" t="str">
            <v>　踏面､蹴込</v>
          </cell>
        </row>
        <row r="982">
          <cell r="C982" t="str">
            <v>　ﾓﾙﾀﾙ金こて</v>
          </cell>
          <cell r="D982" t="str">
            <v>　厚30</v>
          </cell>
          <cell r="E982">
            <v>67.2</v>
          </cell>
          <cell r="F982" t="str">
            <v>㎡</v>
          </cell>
          <cell r="G982">
            <v>3000</v>
          </cell>
          <cell r="H982">
            <v>201600</v>
          </cell>
        </row>
        <row r="983">
          <cell r="C983" t="str">
            <v>　床</v>
          </cell>
          <cell r="D983" t="str">
            <v>　現場練</v>
          </cell>
        </row>
        <row r="984">
          <cell r="C984" t="str">
            <v>　ﾓﾙﾀﾙ金こて</v>
          </cell>
          <cell r="D984" t="str">
            <v>　厚30</v>
          </cell>
          <cell r="E984">
            <v>58.1</v>
          </cell>
          <cell r="F984" t="str">
            <v>㎡</v>
          </cell>
          <cell r="G984">
            <v>2460</v>
          </cell>
          <cell r="H984">
            <v>142926</v>
          </cell>
        </row>
        <row r="985">
          <cell r="C985" t="str">
            <v>　床</v>
          </cell>
          <cell r="D985" t="str">
            <v>　一般床ﾀｲﾙ下地</v>
          </cell>
        </row>
        <row r="986">
          <cell r="C986" t="str">
            <v>　下地ﾓﾙﾀﾙ</v>
          </cell>
          <cell r="D986" t="str">
            <v>　厚30</v>
          </cell>
          <cell r="E986">
            <v>185</v>
          </cell>
          <cell r="F986" t="str">
            <v>㎡</v>
          </cell>
          <cell r="G986">
            <v>1200</v>
          </cell>
          <cell r="H986">
            <v>222000</v>
          </cell>
        </row>
        <row r="987">
          <cell r="C987" t="str">
            <v>　外壁</v>
          </cell>
          <cell r="D987" t="str">
            <v>　小口タイル</v>
          </cell>
        </row>
        <row r="988">
          <cell r="C988" t="str">
            <v>　下地ﾓﾙﾀﾙ</v>
          </cell>
          <cell r="D988" t="str">
            <v>　厚15</v>
          </cell>
          <cell r="E988">
            <v>4636</v>
          </cell>
          <cell r="F988" t="str">
            <v>㎡</v>
          </cell>
          <cell r="G988">
            <v>2000</v>
          </cell>
          <cell r="H988">
            <v>9272000</v>
          </cell>
        </row>
        <row r="989">
          <cell r="C989" t="str">
            <v>　外部建具廻り</v>
          </cell>
        </row>
        <row r="990">
          <cell r="C990" t="str">
            <v>　防水ﾓﾙﾀﾙ充填</v>
          </cell>
          <cell r="E990">
            <v>3682</v>
          </cell>
          <cell r="F990" t="str">
            <v>m</v>
          </cell>
          <cell r="G990">
            <v>1100</v>
          </cell>
          <cell r="H990">
            <v>4050200</v>
          </cell>
        </row>
        <row r="991">
          <cell r="C991" t="str">
            <v>　ﾌﾟﾗﾝﾀｰ内</v>
          </cell>
        </row>
        <row r="992">
          <cell r="C992" t="str">
            <v>　防水ﾓﾙﾀﾙ</v>
          </cell>
          <cell r="D992" t="str">
            <v>　厚30</v>
          </cell>
          <cell r="E992">
            <v>307</v>
          </cell>
          <cell r="F992" t="str">
            <v>㎡</v>
          </cell>
          <cell r="G992">
            <v>2000</v>
          </cell>
          <cell r="H992">
            <v>614000</v>
          </cell>
        </row>
        <row r="994">
          <cell r="H994">
            <v>0</v>
          </cell>
        </row>
        <row r="996">
          <cell r="H996">
            <v>0</v>
          </cell>
        </row>
        <row r="998">
          <cell r="C998" t="str">
            <v>　（内部）</v>
          </cell>
          <cell r="H998">
            <v>0</v>
          </cell>
        </row>
        <row r="1000">
          <cell r="C1000" t="str">
            <v>　ｺﾝｸﾘｰﾄ金こて</v>
          </cell>
          <cell r="D1000" t="str">
            <v>　薄物下地</v>
          </cell>
          <cell r="E1000">
            <v>4476</v>
          </cell>
          <cell r="F1000" t="str">
            <v>㎡</v>
          </cell>
          <cell r="G1000">
            <v>500</v>
          </cell>
          <cell r="H1000">
            <v>2238000</v>
          </cell>
        </row>
        <row r="1002">
          <cell r="C1002" t="str">
            <v>　　　〃</v>
          </cell>
          <cell r="D1002" t="str">
            <v>　厚物下地,</v>
          </cell>
          <cell r="E1002">
            <v>9955</v>
          </cell>
          <cell r="F1002" t="str">
            <v>㎡</v>
          </cell>
          <cell r="G1002">
            <v>500</v>
          </cell>
          <cell r="H1002">
            <v>4977500</v>
          </cell>
        </row>
        <row r="1003">
          <cell r="C1003" t="str">
            <v>　床</v>
          </cell>
          <cell r="D1003" t="str">
            <v>　一般床ﾀｲﾙ下地</v>
          </cell>
        </row>
        <row r="1004">
          <cell r="C1004" t="str">
            <v>　下地ﾓﾙﾀﾙ</v>
          </cell>
          <cell r="D1004" t="str">
            <v>　厚30</v>
          </cell>
          <cell r="E1004">
            <v>212</v>
          </cell>
          <cell r="F1004" t="str">
            <v>㎡</v>
          </cell>
          <cell r="G1004">
            <v>1200</v>
          </cell>
          <cell r="H1004">
            <v>254400</v>
          </cell>
        </row>
        <row r="1005">
          <cell r="C1005" t="str">
            <v>　階段</v>
          </cell>
          <cell r="D1005" t="str">
            <v>　踏面､蹴込</v>
          </cell>
        </row>
        <row r="1006">
          <cell r="C1006" t="str">
            <v>　ﾓﾙﾀﾙ金こて</v>
          </cell>
          <cell r="D1006" t="str">
            <v>　厚30</v>
          </cell>
          <cell r="E1006">
            <v>473</v>
          </cell>
          <cell r="F1006" t="str">
            <v>㎡</v>
          </cell>
          <cell r="G1006">
            <v>3000</v>
          </cell>
          <cell r="H1006">
            <v>1419000</v>
          </cell>
        </row>
        <row r="1007">
          <cell r="C1007" t="str">
            <v>　壁</v>
          </cell>
        </row>
        <row r="1008">
          <cell r="C1008" t="str">
            <v>　ﾓﾙﾀﾙ金こて仕上</v>
          </cell>
          <cell r="D1008" t="str">
            <v>　厚20　　ＣＢ面</v>
          </cell>
          <cell r="E1008">
            <v>180</v>
          </cell>
          <cell r="F1008" t="str">
            <v>㎡</v>
          </cell>
          <cell r="G1008">
            <v>2200</v>
          </cell>
          <cell r="H1008">
            <v>396000</v>
          </cell>
        </row>
        <row r="1009">
          <cell r="C1009" t="str">
            <v>　内部建具廻り</v>
          </cell>
        </row>
        <row r="1010">
          <cell r="C1010" t="str">
            <v>　ﾓﾙﾀﾙ充填</v>
          </cell>
          <cell r="E1010">
            <v>734</v>
          </cell>
          <cell r="F1010" t="str">
            <v>m</v>
          </cell>
          <cell r="G1010">
            <v>1100</v>
          </cell>
          <cell r="H1010">
            <v>807400</v>
          </cell>
        </row>
        <row r="1011">
          <cell r="C1011" t="str">
            <v>　ﾌﾟﾗﾝﾀｰ内</v>
          </cell>
        </row>
        <row r="1012">
          <cell r="C1012" t="str">
            <v>　防水モルタル</v>
          </cell>
          <cell r="D1012" t="str">
            <v>　厚30</v>
          </cell>
          <cell r="E1012">
            <v>54.3</v>
          </cell>
          <cell r="F1012" t="str">
            <v>㎡</v>
          </cell>
          <cell r="G1012">
            <v>2000</v>
          </cell>
          <cell r="H1012">
            <v>108600</v>
          </cell>
        </row>
        <row r="1014">
          <cell r="H1014">
            <v>0</v>
          </cell>
        </row>
        <row r="1016">
          <cell r="H1016">
            <v>0</v>
          </cell>
        </row>
        <row r="1018">
          <cell r="H1018">
            <v>0</v>
          </cell>
        </row>
        <row r="1020">
          <cell r="H1020">
            <v>0</v>
          </cell>
        </row>
        <row r="1022">
          <cell r="H1022">
            <v>0</v>
          </cell>
        </row>
        <row r="1023">
          <cell r="C1023" t="str">
            <v>小　　　　　計</v>
          </cell>
          <cell r="H1023">
            <v>28379626</v>
          </cell>
        </row>
        <row r="1024">
          <cell r="H1024">
            <v>28379000</v>
          </cell>
        </row>
        <row r="1028">
          <cell r="B1028" t="str">
            <v>内      訳      書</v>
          </cell>
        </row>
        <row r="1029">
          <cell r="C1029" t="str">
            <v>名      称</v>
          </cell>
          <cell r="D1029" t="str">
            <v>品  質  規  格</v>
          </cell>
          <cell r="E1029" t="str">
            <v>数  量</v>
          </cell>
          <cell r="F1029" t="str">
            <v>単位</v>
          </cell>
          <cell r="G1029" t="str">
            <v>単  価</v>
          </cell>
          <cell r="H1029" t="str">
            <v>金  額</v>
          </cell>
          <cell r="I1029" t="str">
            <v>備    考</v>
          </cell>
        </row>
        <row r="1031">
          <cell r="B1031">
            <v>14</v>
          </cell>
          <cell r="C1031">
            <v>0</v>
          </cell>
          <cell r="H1031">
            <v>0</v>
          </cell>
        </row>
        <row r="1033">
          <cell r="C1033" t="str">
            <v>　１／ＡＷ</v>
          </cell>
          <cell r="E1033">
            <v>1</v>
          </cell>
          <cell r="F1033" t="str">
            <v>ヵ所</v>
          </cell>
          <cell r="G1033">
            <v>317952</v>
          </cell>
          <cell r="H1033">
            <v>317952</v>
          </cell>
        </row>
        <row r="1035">
          <cell r="C1035" t="str">
            <v>　２／ＡＷ</v>
          </cell>
          <cell r="E1035">
            <v>3</v>
          </cell>
          <cell r="G1035">
            <v>153468</v>
          </cell>
          <cell r="H1035">
            <v>460404</v>
          </cell>
        </row>
        <row r="1037">
          <cell r="C1037" t="str">
            <v>　３／ＡＷ</v>
          </cell>
          <cell r="E1037">
            <v>1</v>
          </cell>
          <cell r="G1037">
            <v>536436</v>
          </cell>
          <cell r="H1037">
            <v>536436</v>
          </cell>
        </row>
        <row r="1039">
          <cell r="C1039" t="str">
            <v>　４／ＡＷ</v>
          </cell>
          <cell r="E1039">
            <v>1</v>
          </cell>
          <cell r="G1039">
            <v>537732</v>
          </cell>
          <cell r="H1039">
            <v>537732</v>
          </cell>
        </row>
        <row r="1041">
          <cell r="C1041" t="str">
            <v>　５／ＡＷ</v>
          </cell>
          <cell r="E1041">
            <v>1</v>
          </cell>
          <cell r="G1041">
            <v>416448</v>
          </cell>
          <cell r="H1041">
            <v>416448</v>
          </cell>
        </row>
        <row r="1043">
          <cell r="C1043" t="str">
            <v>　６／ＡＷ</v>
          </cell>
          <cell r="E1043">
            <v>2</v>
          </cell>
          <cell r="G1043">
            <v>356184</v>
          </cell>
          <cell r="H1043">
            <v>712368</v>
          </cell>
        </row>
        <row r="1045">
          <cell r="C1045" t="str">
            <v>　７／ＡＷ</v>
          </cell>
          <cell r="E1045">
            <v>3</v>
          </cell>
          <cell r="G1045">
            <v>151956</v>
          </cell>
          <cell r="H1045">
            <v>455868</v>
          </cell>
        </row>
        <row r="1047">
          <cell r="C1047" t="str">
            <v>　８／ＡＷ</v>
          </cell>
          <cell r="E1047">
            <v>4</v>
          </cell>
          <cell r="G1047">
            <v>215460</v>
          </cell>
          <cell r="H1047">
            <v>861840</v>
          </cell>
        </row>
        <row r="1049">
          <cell r="C1049" t="str">
            <v>　９／ＡＷ</v>
          </cell>
          <cell r="E1049">
            <v>1</v>
          </cell>
          <cell r="G1049">
            <v>348408</v>
          </cell>
          <cell r="H1049">
            <v>348408</v>
          </cell>
        </row>
        <row r="1051">
          <cell r="C1051" t="str">
            <v>１０／ＡＷ</v>
          </cell>
          <cell r="E1051">
            <v>4</v>
          </cell>
          <cell r="G1051">
            <v>532872</v>
          </cell>
          <cell r="H1051">
            <v>2131488</v>
          </cell>
        </row>
        <row r="1053">
          <cell r="C1053" t="str">
            <v>１１／ＡＷ</v>
          </cell>
          <cell r="E1053">
            <v>1</v>
          </cell>
          <cell r="G1053">
            <v>354888</v>
          </cell>
          <cell r="H1053">
            <v>354888</v>
          </cell>
        </row>
        <row r="1055">
          <cell r="C1055" t="str">
            <v>１２／ＡＷ</v>
          </cell>
          <cell r="E1055">
            <v>10</v>
          </cell>
          <cell r="G1055">
            <v>61128.000000000007</v>
          </cell>
          <cell r="H1055">
            <v>611280</v>
          </cell>
        </row>
        <row r="1057">
          <cell r="C1057" t="str">
            <v>１３／ＡＷ</v>
          </cell>
          <cell r="E1057">
            <v>14</v>
          </cell>
          <cell r="G1057">
            <v>47736</v>
          </cell>
          <cell r="H1057">
            <v>668304</v>
          </cell>
        </row>
        <row r="1059">
          <cell r="C1059" t="str">
            <v>１４／ＡＷ</v>
          </cell>
          <cell r="E1059">
            <v>11</v>
          </cell>
          <cell r="G1059">
            <v>93096</v>
          </cell>
          <cell r="H1059">
            <v>1024056</v>
          </cell>
        </row>
        <row r="1061">
          <cell r="C1061" t="str">
            <v>１５／ＡＷ</v>
          </cell>
          <cell r="E1061">
            <v>1</v>
          </cell>
          <cell r="G1061">
            <v>83700</v>
          </cell>
          <cell r="H1061">
            <v>83700</v>
          </cell>
        </row>
        <row r="1063">
          <cell r="C1063" t="str">
            <v>１６／ＡＷ</v>
          </cell>
          <cell r="E1063">
            <v>2</v>
          </cell>
          <cell r="G1063">
            <v>2911680</v>
          </cell>
          <cell r="H1063">
            <v>5823360</v>
          </cell>
        </row>
        <row r="1065">
          <cell r="C1065" t="str">
            <v>１７／ＡＷ</v>
          </cell>
          <cell r="E1065">
            <v>10</v>
          </cell>
          <cell r="G1065">
            <v>270324</v>
          </cell>
          <cell r="H1065">
            <v>2703240</v>
          </cell>
        </row>
        <row r="1067">
          <cell r="C1067" t="str">
            <v>１８／ＡＷ</v>
          </cell>
          <cell r="E1067">
            <v>5</v>
          </cell>
          <cell r="G1067">
            <v>352944</v>
          </cell>
          <cell r="H1067">
            <v>1764720</v>
          </cell>
        </row>
        <row r="1069">
          <cell r="C1069" t="str">
            <v>１９／ＡＷ</v>
          </cell>
          <cell r="E1069">
            <v>1</v>
          </cell>
          <cell r="G1069">
            <v>515700.00000000006</v>
          </cell>
          <cell r="H1069">
            <v>515700</v>
          </cell>
        </row>
        <row r="1071">
          <cell r="C1071" t="str">
            <v>２０／ＡＷ</v>
          </cell>
          <cell r="E1071">
            <v>1</v>
          </cell>
          <cell r="G1071">
            <v>213192</v>
          </cell>
          <cell r="H1071">
            <v>213192</v>
          </cell>
        </row>
        <row r="1073">
          <cell r="C1073" t="str">
            <v>２１／ＡＷ</v>
          </cell>
          <cell r="E1073">
            <v>2</v>
          </cell>
          <cell r="G1073">
            <v>58968.000000000007</v>
          </cell>
          <cell r="H1073">
            <v>117936</v>
          </cell>
        </row>
        <row r="1075">
          <cell r="C1075" t="str">
            <v>２２／ＡＷ</v>
          </cell>
          <cell r="E1075">
            <v>4</v>
          </cell>
          <cell r="G1075">
            <v>62100.000000000007</v>
          </cell>
          <cell r="H1075">
            <v>248400</v>
          </cell>
        </row>
        <row r="1077">
          <cell r="C1077" t="str">
            <v>２３／ＡＷ</v>
          </cell>
          <cell r="E1077">
            <v>2</v>
          </cell>
          <cell r="G1077">
            <v>48708</v>
          </cell>
          <cell r="H1077">
            <v>97416</v>
          </cell>
        </row>
        <row r="1079">
          <cell r="C1079" t="str">
            <v>２４／ＡＷ</v>
          </cell>
          <cell r="E1079">
            <v>6</v>
          </cell>
          <cell r="G1079">
            <v>60912.000000000007</v>
          </cell>
          <cell r="H1079">
            <v>365472</v>
          </cell>
        </row>
        <row r="1081">
          <cell r="C1081" t="str">
            <v>２５／ＡＷ</v>
          </cell>
          <cell r="E1081">
            <v>10</v>
          </cell>
          <cell r="G1081">
            <v>188460</v>
          </cell>
          <cell r="H1081">
            <v>1884600</v>
          </cell>
        </row>
        <row r="1085">
          <cell r="E1085" t="str">
            <v>　　内      訳      書</v>
          </cell>
        </row>
        <row r="1086">
          <cell r="C1086" t="str">
            <v>名      称</v>
          </cell>
          <cell r="D1086" t="str">
            <v>品  質  規  格</v>
          </cell>
          <cell r="E1086" t="str">
            <v>数  量</v>
          </cell>
          <cell r="F1086" t="str">
            <v>単位</v>
          </cell>
          <cell r="G1086" t="str">
            <v>単  価</v>
          </cell>
          <cell r="H1086" t="str">
            <v>金  額</v>
          </cell>
          <cell r="I1086" t="str">
            <v>備    考</v>
          </cell>
        </row>
        <row r="1088">
          <cell r="C1088" t="str">
            <v>２６／ＡＷ</v>
          </cell>
          <cell r="E1088">
            <v>2</v>
          </cell>
          <cell r="F1088" t="str">
            <v>ヵ所</v>
          </cell>
          <cell r="G1088">
            <v>317196</v>
          </cell>
          <cell r="H1088">
            <v>634392</v>
          </cell>
        </row>
        <row r="1090">
          <cell r="C1090" t="str">
            <v>２７／ＡＷ</v>
          </cell>
          <cell r="E1090">
            <v>2</v>
          </cell>
          <cell r="G1090">
            <v>314388</v>
          </cell>
          <cell r="H1090">
            <v>628776</v>
          </cell>
        </row>
        <row r="1092">
          <cell r="C1092" t="str">
            <v>２８／ＡＷ</v>
          </cell>
          <cell r="E1092">
            <v>2</v>
          </cell>
          <cell r="G1092">
            <v>974808.00000000012</v>
          </cell>
          <cell r="H1092">
            <v>1949616</v>
          </cell>
        </row>
        <row r="1094">
          <cell r="C1094" t="str">
            <v>３２／ＡＷ</v>
          </cell>
          <cell r="E1094">
            <v>5</v>
          </cell>
          <cell r="G1094">
            <v>236088.00000000003</v>
          </cell>
          <cell r="H1094">
            <v>1180440</v>
          </cell>
        </row>
        <row r="1096">
          <cell r="C1096" t="str">
            <v>３３／ＡＷ</v>
          </cell>
          <cell r="E1096">
            <v>2</v>
          </cell>
          <cell r="G1096">
            <v>306828</v>
          </cell>
          <cell r="H1096">
            <v>613656</v>
          </cell>
        </row>
        <row r="1098">
          <cell r="C1098" t="str">
            <v>３４／ＡＷ</v>
          </cell>
          <cell r="E1098">
            <v>1</v>
          </cell>
          <cell r="G1098">
            <v>654696</v>
          </cell>
          <cell r="H1098">
            <v>654696</v>
          </cell>
        </row>
        <row r="1100">
          <cell r="C1100" t="str">
            <v>３５／ＡＷ</v>
          </cell>
          <cell r="E1100">
            <v>4</v>
          </cell>
          <cell r="G1100">
            <v>227124.00000000003</v>
          </cell>
          <cell r="H1100">
            <v>908496</v>
          </cell>
        </row>
        <row r="1102">
          <cell r="C1102" t="str">
            <v>３６／ＡＷ</v>
          </cell>
          <cell r="E1102">
            <v>2</v>
          </cell>
          <cell r="G1102">
            <v>88560</v>
          </cell>
          <cell r="H1102">
            <v>177120</v>
          </cell>
        </row>
        <row r="1104">
          <cell r="C1104" t="str">
            <v>３７／ＡＷ</v>
          </cell>
          <cell r="E1104">
            <v>1</v>
          </cell>
          <cell r="G1104">
            <v>229392.00000000003</v>
          </cell>
          <cell r="H1104">
            <v>229392</v>
          </cell>
        </row>
        <row r="1106">
          <cell r="C1106" t="str">
            <v>３８／ＡＷ</v>
          </cell>
          <cell r="E1106">
            <v>1</v>
          </cell>
          <cell r="G1106">
            <v>802872</v>
          </cell>
          <cell r="H1106">
            <v>802872</v>
          </cell>
        </row>
        <row r="1108">
          <cell r="C1108" t="str">
            <v>３９／ＡＷ</v>
          </cell>
          <cell r="E1108">
            <v>1</v>
          </cell>
          <cell r="G1108">
            <v>3037068</v>
          </cell>
          <cell r="H1108">
            <v>3037068</v>
          </cell>
        </row>
        <row r="1110">
          <cell r="C1110" t="str">
            <v>４０／ＡＷ</v>
          </cell>
          <cell r="E1110">
            <v>1</v>
          </cell>
          <cell r="G1110">
            <v>96876</v>
          </cell>
          <cell r="H1110">
            <v>96876</v>
          </cell>
        </row>
        <row r="1112">
          <cell r="C1112" t="str">
            <v>４１／ＡＷ</v>
          </cell>
          <cell r="E1112">
            <v>2</v>
          </cell>
          <cell r="G1112">
            <v>376812</v>
          </cell>
          <cell r="H1112">
            <v>753624</v>
          </cell>
        </row>
        <row r="1114">
          <cell r="C1114" t="str">
            <v>４２／ＡＷ</v>
          </cell>
          <cell r="E1114">
            <v>1</v>
          </cell>
          <cell r="G1114">
            <v>86616</v>
          </cell>
          <cell r="H1114">
            <v>86616</v>
          </cell>
        </row>
        <row r="1116">
          <cell r="C1116" t="str">
            <v>４３／ＡＷ</v>
          </cell>
          <cell r="E1116">
            <v>1</v>
          </cell>
          <cell r="G1116">
            <v>303912</v>
          </cell>
          <cell r="H1116">
            <v>303912</v>
          </cell>
        </row>
        <row r="1118">
          <cell r="C1118" t="str">
            <v>４４／ＡＷ</v>
          </cell>
          <cell r="E1118">
            <v>2</v>
          </cell>
          <cell r="G1118">
            <v>342576</v>
          </cell>
          <cell r="H1118">
            <v>685152</v>
          </cell>
        </row>
        <row r="1120">
          <cell r="C1120" t="str">
            <v>４５／ＡＷ</v>
          </cell>
          <cell r="E1120">
            <v>1</v>
          </cell>
          <cell r="G1120">
            <v>958500.00000000012</v>
          </cell>
          <cell r="H1120">
            <v>958500</v>
          </cell>
        </row>
        <row r="1122">
          <cell r="C1122" t="str">
            <v>４６／ＡＷ</v>
          </cell>
          <cell r="E1122">
            <v>4</v>
          </cell>
          <cell r="G1122">
            <v>605448</v>
          </cell>
          <cell r="H1122">
            <v>2421792</v>
          </cell>
        </row>
        <row r="1124">
          <cell r="C1124" t="str">
            <v>４７／ＡＷ</v>
          </cell>
          <cell r="E1124">
            <v>2</v>
          </cell>
          <cell r="G1124">
            <v>172260</v>
          </cell>
          <cell r="H1124">
            <v>344520</v>
          </cell>
        </row>
        <row r="1126">
          <cell r="C1126" t="str">
            <v>４８／ＡＷ</v>
          </cell>
          <cell r="E1126">
            <v>1</v>
          </cell>
          <cell r="G1126">
            <v>556092</v>
          </cell>
          <cell r="H1126">
            <v>556092</v>
          </cell>
        </row>
        <row r="1128">
          <cell r="C1128" t="str">
            <v>４９／ＡＷ</v>
          </cell>
          <cell r="E1128">
            <v>1</v>
          </cell>
          <cell r="G1128">
            <v>3415500</v>
          </cell>
          <cell r="H1128">
            <v>3415500</v>
          </cell>
        </row>
        <row r="1130">
          <cell r="C1130" t="str">
            <v>５０／ＡＷ</v>
          </cell>
          <cell r="E1130">
            <v>3</v>
          </cell>
          <cell r="G1130">
            <v>150768</v>
          </cell>
          <cell r="H1130">
            <v>452304</v>
          </cell>
        </row>
        <row r="1132">
          <cell r="C1132" t="str">
            <v>５１／ＡＷ</v>
          </cell>
          <cell r="E1132">
            <v>6</v>
          </cell>
          <cell r="G1132">
            <v>1047816.0000000001</v>
          </cell>
          <cell r="H1132">
            <v>6286896</v>
          </cell>
        </row>
        <row r="1134">
          <cell r="C1134" t="str">
            <v>５２／ＡＷ</v>
          </cell>
          <cell r="E1134">
            <v>3</v>
          </cell>
          <cell r="F1134" t="str">
            <v>ヵ所</v>
          </cell>
          <cell r="G1134">
            <v>136512</v>
          </cell>
          <cell r="H1134">
            <v>409536</v>
          </cell>
        </row>
        <row r="1136">
          <cell r="C1136" t="str">
            <v>５３／ＡＷ</v>
          </cell>
          <cell r="E1136">
            <v>2</v>
          </cell>
          <cell r="G1136">
            <v>2256012</v>
          </cell>
          <cell r="H1136">
            <v>4512024</v>
          </cell>
        </row>
        <row r="1138">
          <cell r="C1138" t="str">
            <v>５４／ＡＷ</v>
          </cell>
          <cell r="E1138">
            <v>2</v>
          </cell>
          <cell r="G1138">
            <v>2219076</v>
          </cell>
          <cell r="H1138">
            <v>4438152</v>
          </cell>
        </row>
        <row r="1142">
          <cell r="E1142" t="str">
            <v>　　内      訳      書</v>
          </cell>
        </row>
        <row r="1143">
          <cell r="B1143" t="str">
            <v>No.</v>
          </cell>
          <cell r="C1143" t="str">
            <v>名      称</v>
          </cell>
          <cell r="D1143" t="str">
            <v>品  質  規  格</v>
          </cell>
          <cell r="E1143" t="str">
            <v>数  量</v>
          </cell>
          <cell r="F1143" t="str">
            <v>単位</v>
          </cell>
          <cell r="G1143" t="str">
            <v>単  価</v>
          </cell>
          <cell r="H1143" t="str">
            <v>金  額</v>
          </cell>
          <cell r="I1143" t="str">
            <v>備    考</v>
          </cell>
        </row>
        <row r="1145">
          <cell r="C1145" t="str">
            <v>５５／ＡＷ</v>
          </cell>
          <cell r="E1145">
            <v>2</v>
          </cell>
          <cell r="G1145">
            <v>42336</v>
          </cell>
          <cell r="H1145">
            <v>84672</v>
          </cell>
        </row>
        <row r="1147">
          <cell r="C1147" t="str">
            <v>　１／ＡＤ</v>
          </cell>
          <cell r="E1147">
            <v>1</v>
          </cell>
          <cell r="G1147">
            <v>842184</v>
          </cell>
          <cell r="H1147">
            <v>842184</v>
          </cell>
        </row>
        <row r="1149">
          <cell r="C1149" t="str">
            <v>　２／ＡＤ</v>
          </cell>
          <cell r="E1149">
            <v>1</v>
          </cell>
          <cell r="G1149">
            <v>514188.00000000006</v>
          </cell>
          <cell r="H1149">
            <v>514188</v>
          </cell>
        </row>
        <row r="1151">
          <cell r="C1151" t="str">
            <v>　３／ＡＤ</v>
          </cell>
          <cell r="E1151">
            <v>1</v>
          </cell>
          <cell r="G1151">
            <v>1450872</v>
          </cell>
          <cell r="H1151">
            <v>1450872</v>
          </cell>
        </row>
        <row r="1153">
          <cell r="C1153" t="str">
            <v>　４／ＡＤ</v>
          </cell>
          <cell r="E1153">
            <v>1</v>
          </cell>
          <cell r="G1153">
            <v>229176.00000000003</v>
          </cell>
          <cell r="H1153">
            <v>229176</v>
          </cell>
        </row>
        <row r="1155">
          <cell r="C1155" t="str">
            <v>　５／ＡＤ</v>
          </cell>
          <cell r="E1155">
            <v>4</v>
          </cell>
          <cell r="G1155">
            <v>341712</v>
          </cell>
          <cell r="H1155">
            <v>1366848</v>
          </cell>
        </row>
        <row r="1157">
          <cell r="C1157" t="str">
            <v>　６／ＡＤ</v>
          </cell>
          <cell r="E1157">
            <v>1</v>
          </cell>
          <cell r="G1157">
            <v>509760.00000000006</v>
          </cell>
          <cell r="H1157">
            <v>509760</v>
          </cell>
        </row>
        <row r="1159">
          <cell r="C1159" t="str">
            <v>　８／ＡＤ</v>
          </cell>
          <cell r="E1159">
            <v>1</v>
          </cell>
          <cell r="G1159">
            <v>1184868</v>
          </cell>
          <cell r="H1159">
            <v>1184868</v>
          </cell>
        </row>
        <row r="1161">
          <cell r="C1161" t="str">
            <v>１１／ＡＤ</v>
          </cell>
          <cell r="E1161">
            <v>2</v>
          </cell>
          <cell r="G1161">
            <v>762156</v>
          </cell>
          <cell r="H1161">
            <v>1524312</v>
          </cell>
        </row>
        <row r="1163">
          <cell r="C1163" t="str">
            <v>１２／ＡＤ</v>
          </cell>
          <cell r="E1163">
            <v>2</v>
          </cell>
          <cell r="G1163">
            <v>192456</v>
          </cell>
          <cell r="H1163">
            <v>384912</v>
          </cell>
        </row>
        <row r="1165">
          <cell r="C1165" t="str">
            <v>１３／ＡＤ</v>
          </cell>
          <cell r="E1165">
            <v>1</v>
          </cell>
          <cell r="G1165">
            <v>342792</v>
          </cell>
          <cell r="H1165">
            <v>342792</v>
          </cell>
        </row>
        <row r="1167">
          <cell r="C1167" t="str">
            <v>１４／ＡＤ</v>
          </cell>
          <cell r="E1167">
            <v>2</v>
          </cell>
          <cell r="G1167">
            <v>203904</v>
          </cell>
          <cell r="H1167">
            <v>407808</v>
          </cell>
        </row>
        <row r="1169">
          <cell r="C1169" t="str">
            <v>１５／ＡＤ</v>
          </cell>
          <cell r="E1169">
            <v>5</v>
          </cell>
          <cell r="G1169">
            <v>373464</v>
          </cell>
          <cell r="H1169">
            <v>1867320</v>
          </cell>
        </row>
        <row r="1171">
          <cell r="C1171" t="str">
            <v>１６／ＡＤ</v>
          </cell>
          <cell r="E1171">
            <v>2</v>
          </cell>
          <cell r="G1171">
            <v>146772</v>
          </cell>
          <cell r="H1171">
            <v>293544</v>
          </cell>
        </row>
        <row r="1173">
          <cell r="C1173" t="str">
            <v>１７／ＡＤ</v>
          </cell>
          <cell r="E1173">
            <v>1</v>
          </cell>
          <cell r="G1173">
            <v>469584.00000000006</v>
          </cell>
          <cell r="H1173">
            <v>469584</v>
          </cell>
        </row>
        <row r="1175">
          <cell r="C1175" t="str">
            <v>１８／ＡＤ</v>
          </cell>
          <cell r="E1175">
            <v>1</v>
          </cell>
          <cell r="G1175">
            <v>103572</v>
          </cell>
          <cell r="H1175">
            <v>103572</v>
          </cell>
        </row>
        <row r="1177">
          <cell r="C1177" t="str">
            <v>１９／ＡＤ</v>
          </cell>
          <cell r="E1177">
            <v>1</v>
          </cell>
          <cell r="G1177">
            <v>103572</v>
          </cell>
          <cell r="H1177">
            <v>103572</v>
          </cell>
        </row>
        <row r="1179">
          <cell r="C1179" t="str">
            <v>２０／ＡＤ</v>
          </cell>
          <cell r="E1179">
            <v>1</v>
          </cell>
          <cell r="G1179">
            <v>247428.00000000003</v>
          </cell>
          <cell r="H1179">
            <v>247428</v>
          </cell>
        </row>
        <row r="1181">
          <cell r="C1181" t="str">
            <v>　１／ＡＧ</v>
          </cell>
          <cell r="E1181">
            <v>1</v>
          </cell>
          <cell r="G1181">
            <v>96012</v>
          </cell>
          <cell r="H1181">
            <v>96012</v>
          </cell>
        </row>
        <row r="1183">
          <cell r="C1183" t="str">
            <v>　２／ＡＧ</v>
          </cell>
          <cell r="E1183">
            <v>2</v>
          </cell>
          <cell r="G1183">
            <v>107244</v>
          </cell>
          <cell r="H1183">
            <v>214488</v>
          </cell>
        </row>
        <row r="1185">
          <cell r="C1185" t="str">
            <v>　３／ＡＧ</v>
          </cell>
          <cell r="E1185">
            <v>1</v>
          </cell>
          <cell r="F1185" t="str">
            <v>ヵ所</v>
          </cell>
          <cell r="G1185">
            <v>145152</v>
          </cell>
          <cell r="H1185">
            <v>145152</v>
          </cell>
        </row>
        <row r="1187">
          <cell r="C1187" t="str">
            <v>　４／ＡＧ</v>
          </cell>
          <cell r="E1187">
            <v>2</v>
          </cell>
          <cell r="G1187">
            <v>25596</v>
          </cell>
          <cell r="H1187">
            <v>51192</v>
          </cell>
        </row>
        <row r="1189">
          <cell r="C1189" t="str">
            <v>　１／ＳＤ</v>
          </cell>
          <cell r="E1189">
            <v>14</v>
          </cell>
          <cell r="G1189">
            <v>129400</v>
          </cell>
          <cell r="H1189">
            <v>1811600</v>
          </cell>
        </row>
        <row r="1191">
          <cell r="C1191" t="str">
            <v>　２／ＳＤ</v>
          </cell>
          <cell r="E1191">
            <v>4</v>
          </cell>
          <cell r="G1191">
            <v>157300</v>
          </cell>
          <cell r="H1191">
            <v>629200</v>
          </cell>
        </row>
        <row r="1193">
          <cell r="C1193" t="str">
            <v>　３／ＳＤ</v>
          </cell>
          <cell r="E1193">
            <v>1</v>
          </cell>
          <cell r="G1193">
            <v>134500</v>
          </cell>
          <cell r="H1193">
            <v>134500</v>
          </cell>
        </row>
        <row r="1195">
          <cell r="C1195" t="str">
            <v>　４／ＳＤ</v>
          </cell>
          <cell r="E1195">
            <v>1</v>
          </cell>
          <cell r="G1195">
            <v>304000</v>
          </cell>
          <cell r="H1195">
            <v>304000</v>
          </cell>
        </row>
        <row r="1199">
          <cell r="E1199" t="str">
            <v>　　内      訳      書</v>
          </cell>
        </row>
        <row r="1200">
          <cell r="B1200" t="str">
            <v>No.</v>
          </cell>
          <cell r="C1200" t="str">
            <v>名      称</v>
          </cell>
          <cell r="D1200" t="str">
            <v>品  質  規  格</v>
          </cell>
          <cell r="E1200" t="str">
            <v>数  量</v>
          </cell>
          <cell r="F1200" t="str">
            <v>単位</v>
          </cell>
          <cell r="G1200" t="str">
            <v>単  価</v>
          </cell>
          <cell r="H1200" t="str">
            <v>金  額</v>
          </cell>
          <cell r="I1200" t="str">
            <v>備    考</v>
          </cell>
        </row>
        <row r="1202">
          <cell r="C1202" t="str">
            <v>　５／ＳＤ</v>
          </cell>
          <cell r="E1202">
            <v>2</v>
          </cell>
          <cell r="G1202">
            <v>153900</v>
          </cell>
          <cell r="H1202">
            <v>307800</v>
          </cell>
        </row>
        <row r="1204">
          <cell r="C1204" t="str">
            <v>　６／ＳＤ</v>
          </cell>
          <cell r="E1204">
            <v>1</v>
          </cell>
          <cell r="G1204">
            <v>232000</v>
          </cell>
          <cell r="H1204">
            <v>232000</v>
          </cell>
        </row>
        <row r="1206">
          <cell r="C1206" t="str">
            <v>　７／ＳＤ</v>
          </cell>
          <cell r="E1206">
            <v>3</v>
          </cell>
          <cell r="G1206">
            <v>267300</v>
          </cell>
          <cell r="H1206">
            <v>801900</v>
          </cell>
        </row>
        <row r="1208">
          <cell r="C1208" t="str">
            <v>　８／ＳＤ</v>
          </cell>
          <cell r="E1208">
            <v>2</v>
          </cell>
          <cell r="G1208">
            <v>897000</v>
          </cell>
          <cell r="H1208">
            <v>1794000</v>
          </cell>
        </row>
        <row r="1210">
          <cell r="C1210" t="str">
            <v>　９／ＳＤ</v>
          </cell>
          <cell r="E1210">
            <v>4</v>
          </cell>
          <cell r="G1210">
            <v>129800</v>
          </cell>
          <cell r="H1210">
            <v>519200</v>
          </cell>
        </row>
        <row r="1212">
          <cell r="C1212" t="str">
            <v>１０／ＳＤ</v>
          </cell>
          <cell r="E1212">
            <v>20</v>
          </cell>
          <cell r="G1212">
            <v>84300</v>
          </cell>
          <cell r="H1212">
            <v>1686000</v>
          </cell>
        </row>
        <row r="1214">
          <cell r="C1214" t="str">
            <v>１１／SＤ</v>
          </cell>
          <cell r="E1214">
            <v>12</v>
          </cell>
          <cell r="G1214">
            <v>168200</v>
          </cell>
          <cell r="H1214">
            <v>2018400</v>
          </cell>
        </row>
        <row r="1216">
          <cell r="C1216" t="str">
            <v>１２／ＳＤ</v>
          </cell>
          <cell r="E1216">
            <v>2</v>
          </cell>
          <cell r="G1216">
            <v>919000</v>
          </cell>
          <cell r="H1216">
            <v>1838000</v>
          </cell>
        </row>
        <row r="1218">
          <cell r="C1218" t="str">
            <v>１３／ＳＤ</v>
          </cell>
          <cell r="E1218">
            <v>3</v>
          </cell>
          <cell r="G1218">
            <v>404600</v>
          </cell>
          <cell r="H1218">
            <v>1213800</v>
          </cell>
        </row>
        <row r="1220">
          <cell r="C1220" t="str">
            <v>１４／ＳＤ</v>
          </cell>
          <cell r="E1220">
            <v>4</v>
          </cell>
          <cell r="G1220">
            <v>216000</v>
          </cell>
          <cell r="H1220">
            <v>864000</v>
          </cell>
        </row>
        <row r="1222">
          <cell r="C1222" t="str">
            <v>１５／ＳＤ</v>
          </cell>
          <cell r="E1222">
            <v>1</v>
          </cell>
          <cell r="G1222">
            <v>136800</v>
          </cell>
          <cell r="H1222">
            <v>136800</v>
          </cell>
        </row>
        <row r="1224">
          <cell r="C1224" t="str">
            <v>１６／ＳＤ</v>
          </cell>
          <cell r="E1224">
            <v>1</v>
          </cell>
          <cell r="G1224">
            <v>556400</v>
          </cell>
          <cell r="H1224">
            <v>556400</v>
          </cell>
        </row>
        <row r="1226">
          <cell r="C1226" t="str">
            <v>１７／ＳＤ</v>
          </cell>
          <cell r="E1226">
            <v>3</v>
          </cell>
          <cell r="G1226">
            <v>241700</v>
          </cell>
          <cell r="H1226">
            <v>725100</v>
          </cell>
        </row>
        <row r="1228">
          <cell r="C1228" t="str">
            <v>１８／ＳＤ</v>
          </cell>
          <cell r="E1228">
            <v>3</v>
          </cell>
          <cell r="G1228">
            <v>473900</v>
          </cell>
          <cell r="H1228">
            <v>1421700</v>
          </cell>
        </row>
        <row r="1230">
          <cell r="C1230" t="str">
            <v>１９／ＳＤ</v>
          </cell>
          <cell r="E1230">
            <v>2</v>
          </cell>
          <cell r="G1230">
            <v>542800</v>
          </cell>
          <cell r="H1230">
            <v>1085600</v>
          </cell>
        </row>
        <row r="1232">
          <cell r="C1232" t="str">
            <v>２０／ＳＤ</v>
          </cell>
          <cell r="E1232">
            <v>1</v>
          </cell>
          <cell r="G1232">
            <v>92000</v>
          </cell>
          <cell r="H1232">
            <v>92000</v>
          </cell>
        </row>
        <row r="1234">
          <cell r="C1234" t="str">
            <v>２１／ＳＤ</v>
          </cell>
          <cell r="E1234">
            <v>1</v>
          </cell>
          <cell r="G1234">
            <v>110700</v>
          </cell>
          <cell r="H1234">
            <v>110700</v>
          </cell>
        </row>
        <row r="1236">
          <cell r="C1236" t="str">
            <v>２２／ＳＤ</v>
          </cell>
          <cell r="E1236">
            <v>1</v>
          </cell>
          <cell r="G1236">
            <v>654900</v>
          </cell>
          <cell r="H1236">
            <v>654900</v>
          </cell>
        </row>
        <row r="1238">
          <cell r="C1238" t="str">
            <v>２３／ＳＤ</v>
          </cell>
          <cell r="E1238">
            <v>1</v>
          </cell>
          <cell r="G1238">
            <v>216000</v>
          </cell>
          <cell r="H1238">
            <v>216000</v>
          </cell>
        </row>
        <row r="1240">
          <cell r="C1240" t="str">
            <v>２４／ＳＤ</v>
          </cell>
          <cell r="E1240">
            <v>1</v>
          </cell>
          <cell r="G1240">
            <v>654900</v>
          </cell>
          <cell r="H1240">
            <v>654900</v>
          </cell>
        </row>
        <row r="1242">
          <cell r="C1242" t="str">
            <v>　１／ＳＳ</v>
          </cell>
          <cell r="E1242">
            <v>1</v>
          </cell>
          <cell r="G1242">
            <v>791800</v>
          </cell>
          <cell r="H1242">
            <v>791800</v>
          </cell>
        </row>
        <row r="1244">
          <cell r="C1244" t="str">
            <v>　２／ＳＳ</v>
          </cell>
          <cell r="E1244">
            <v>1</v>
          </cell>
          <cell r="G1244">
            <v>797000</v>
          </cell>
          <cell r="H1244">
            <v>797000</v>
          </cell>
        </row>
        <row r="1246">
          <cell r="C1246" t="str">
            <v>　３／ＳＳ</v>
          </cell>
          <cell r="E1246">
            <v>3</v>
          </cell>
          <cell r="F1246" t="str">
            <v>ヵ所</v>
          </cell>
          <cell r="G1246">
            <v>645200</v>
          </cell>
          <cell r="H1246">
            <v>1935600</v>
          </cell>
        </row>
        <row r="1248">
          <cell r="C1248" t="str">
            <v>　４／ＳＳ</v>
          </cell>
          <cell r="E1248">
            <v>2</v>
          </cell>
          <cell r="G1248">
            <v>2683000</v>
          </cell>
          <cell r="H1248">
            <v>5366000</v>
          </cell>
        </row>
        <row r="1250">
          <cell r="C1250" t="str">
            <v>　１／ＳＷ</v>
          </cell>
          <cell r="E1250">
            <v>1</v>
          </cell>
          <cell r="G1250">
            <v>116800</v>
          </cell>
          <cell r="H1250">
            <v>116800</v>
          </cell>
        </row>
        <row r="1252">
          <cell r="C1252" t="str">
            <v>　２／ＳＷ</v>
          </cell>
          <cell r="E1252">
            <v>1</v>
          </cell>
          <cell r="G1252">
            <v>108290</v>
          </cell>
          <cell r="H1252">
            <v>108290</v>
          </cell>
        </row>
        <row r="1256">
          <cell r="E1256" t="str">
            <v>　　内      訳      書</v>
          </cell>
        </row>
        <row r="1257">
          <cell r="B1257" t="str">
            <v>No.</v>
          </cell>
          <cell r="C1257" t="str">
            <v>名      称</v>
          </cell>
          <cell r="D1257" t="str">
            <v>品  質  規  格</v>
          </cell>
          <cell r="E1257" t="str">
            <v>数  量</v>
          </cell>
          <cell r="F1257" t="str">
            <v>単位</v>
          </cell>
          <cell r="G1257" t="str">
            <v>単  価</v>
          </cell>
          <cell r="H1257" t="str">
            <v>金  額</v>
          </cell>
          <cell r="I1257" t="str">
            <v>備    考</v>
          </cell>
        </row>
        <row r="1259">
          <cell r="C1259" t="str">
            <v>　３／ＳＷ</v>
          </cell>
          <cell r="E1259">
            <v>1</v>
          </cell>
          <cell r="G1259">
            <v>1237880</v>
          </cell>
          <cell r="H1259">
            <v>1237880</v>
          </cell>
        </row>
        <row r="1261">
          <cell r="C1261" t="str">
            <v>　４／ＳＷ</v>
          </cell>
          <cell r="E1261">
            <v>2</v>
          </cell>
          <cell r="G1261">
            <v>4334120</v>
          </cell>
          <cell r="H1261">
            <v>8668240</v>
          </cell>
        </row>
        <row r="1263">
          <cell r="C1263" t="str">
            <v>　５／ＳＷ</v>
          </cell>
          <cell r="E1263">
            <v>1</v>
          </cell>
          <cell r="G1263">
            <v>835800</v>
          </cell>
          <cell r="H1263">
            <v>835800</v>
          </cell>
        </row>
        <row r="1265">
          <cell r="C1265" t="str">
            <v>　１／ＬＤ</v>
          </cell>
          <cell r="E1265">
            <v>5</v>
          </cell>
          <cell r="G1265">
            <v>324800</v>
          </cell>
          <cell r="H1265">
            <v>1624000</v>
          </cell>
        </row>
        <row r="1267">
          <cell r="C1267" t="str">
            <v>　２／ＬＤ</v>
          </cell>
          <cell r="E1267">
            <v>12</v>
          </cell>
          <cell r="G1267">
            <v>177900</v>
          </cell>
          <cell r="H1267">
            <v>2134800</v>
          </cell>
        </row>
        <row r="1269">
          <cell r="C1269" t="str">
            <v>　３／ＬＤ</v>
          </cell>
          <cell r="E1269">
            <v>2</v>
          </cell>
          <cell r="G1269">
            <v>226800</v>
          </cell>
          <cell r="H1269">
            <v>453600</v>
          </cell>
        </row>
        <row r="1271">
          <cell r="C1271" t="str">
            <v>　４／ＬＤ</v>
          </cell>
          <cell r="E1271">
            <v>2</v>
          </cell>
          <cell r="G1271">
            <v>178800</v>
          </cell>
          <cell r="H1271">
            <v>357600</v>
          </cell>
        </row>
        <row r="1273">
          <cell r="C1273" t="str">
            <v>　１／ＫＰ</v>
          </cell>
          <cell r="E1273">
            <v>11</v>
          </cell>
          <cell r="G1273">
            <v>26000</v>
          </cell>
          <cell r="H1273">
            <v>286000</v>
          </cell>
        </row>
        <row r="1275">
          <cell r="C1275" t="str">
            <v>　１／Ｔ</v>
          </cell>
          <cell r="E1275">
            <v>2</v>
          </cell>
          <cell r="G1275">
            <v>448800</v>
          </cell>
          <cell r="H1275">
            <v>897600</v>
          </cell>
        </row>
        <row r="1277">
          <cell r="C1277" t="str">
            <v>　２／Ｔ</v>
          </cell>
          <cell r="E1277">
            <v>1</v>
          </cell>
          <cell r="G1277">
            <v>432500</v>
          </cell>
          <cell r="H1277">
            <v>432500</v>
          </cell>
        </row>
        <row r="1279">
          <cell r="C1279" t="str">
            <v>　３／Ｔ</v>
          </cell>
          <cell r="E1279">
            <v>1</v>
          </cell>
          <cell r="G1279">
            <v>440300</v>
          </cell>
          <cell r="H1279">
            <v>440300</v>
          </cell>
        </row>
        <row r="1283">
          <cell r="C1283" t="str">
            <v>　建付費、運搬費</v>
          </cell>
          <cell r="F1283" t="str">
            <v>一式</v>
          </cell>
          <cell r="H1283">
            <v>12794500</v>
          </cell>
        </row>
        <row r="1285">
          <cell r="H1285">
            <v>0</v>
          </cell>
        </row>
        <row r="1287">
          <cell r="H1287">
            <v>0</v>
          </cell>
        </row>
        <row r="1289">
          <cell r="H1289">
            <v>0</v>
          </cell>
        </row>
        <row r="1291">
          <cell r="H1291">
            <v>0</v>
          </cell>
        </row>
        <row r="1293">
          <cell r="H1293">
            <v>0</v>
          </cell>
        </row>
        <row r="1295">
          <cell r="H1295">
            <v>0</v>
          </cell>
        </row>
        <row r="1297">
          <cell r="H1297">
            <v>0</v>
          </cell>
        </row>
        <row r="1299">
          <cell r="H1299">
            <v>0</v>
          </cell>
        </row>
        <row r="1301">
          <cell r="C1301" t="str">
            <v>　自動ドア</v>
          </cell>
          <cell r="F1301" t="str">
            <v>一式</v>
          </cell>
          <cell r="H1301">
            <v>8358000</v>
          </cell>
        </row>
        <row r="1303">
          <cell r="C1303" t="str">
            <v>　建付費、運搬費</v>
          </cell>
          <cell r="F1303" t="str">
            <v>一式</v>
          </cell>
          <cell r="H1303">
            <v>1740000</v>
          </cell>
        </row>
        <row r="1305">
          <cell r="H1305">
            <v>0</v>
          </cell>
        </row>
        <row r="1307">
          <cell r="H1307">
            <v>0</v>
          </cell>
        </row>
        <row r="1308">
          <cell r="C1308" t="str">
            <v>小　　　　　計</v>
          </cell>
          <cell r="H1308">
            <v>141412294</v>
          </cell>
        </row>
        <row r="1309">
          <cell r="H1309">
            <v>141412000</v>
          </cell>
        </row>
        <row r="1313">
          <cell r="B1313" t="str">
            <v>内      訳      書</v>
          </cell>
        </row>
        <row r="1314">
          <cell r="B1314" t="str">
            <v>No.</v>
          </cell>
          <cell r="C1314" t="str">
            <v>名      称</v>
          </cell>
          <cell r="D1314" t="str">
            <v>品  質  規  格</v>
          </cell>
          <cell r="E1314" t="str">
            <v>数  量</v>
          </cell>
          <cell r="F1314" t="str">
            <v>単位</v>
          </cell>
          <cell r="G1314" t="str">
            <v>単  価</v>
          </cell>
          <cell r="H1314" t="str">
            <v>金  額</v>
          </cell>
          <cell r="I1314" t="str">
            <v>備    考</v>
          </cell>
        </row>
        <row r="1316">
          <cell r="B1316">
            <v>15</v>
          </cell>
          <cell r="C1316">
            <v>0</v>
          </cell>
          <cell r="H1316">
            <v>0</v>
          </cell>
        </row>
        <row r="1318">
          <cell r="C1318" t="str">
            <v>　型板ガラス</v>
          </cell>
          <cell r="D1318" t="str">
            <v>厚4mm　ｼｰﾘﾝｸﾞ</v>
          </cell>
          <cell r="E1318">
            <v>20.2</v>
          </cell>
          <cell r="F1318" t="str">
            <v>㎡</v>
          </cell>
          <cell r="G1318">
            <v>2880</v>
          </cell>
          <cell r="H1318">
            <v>58176</v>
          </cell>
        </row>
        <row r="1320">
          <cell r="C1320" t="str">
            <v>　ﾌﾛｰﾄ板ｶﾞﾗｽ</v>
          </cell>
          <cell r="D1320" t="str">
            <v>厚5mm　ｼｰﾘﾝｸﾞ</v>
          </cell>
          <cell r="E1320">
            <v>55.3</v>
          </cell>
          <cell r="F1320" t="str">
            <v>㎡</v>
          </cell>
          <cell r="G1320">
            <v>3840</v>
          </cell>
          <cell r="H1320">
            <v>212352</v>
          </cell>
        </row>
        <row r="1322">
          <cell r="C1322" t="str">
            <v>　　　〃</v>
          </cell>
          <cell r="D1322" t="str">
            <v>厚6mm　ｼｰﾘﾝｸﾞ</v>
          </cell>
          <cell r="E1322">
            <v>649</v>
          </cell>
          <cell r="F1322" t="str">
            <v>㎡</v>
          </cell>
          <cell r="G1322">
            <v>6540</v>
          </cell>
          <cell r="H1322">
            <v>4244460</v>
          </cell>
        </row>
        <row r="1324">
          <cell r="C1324" t="str">
            <v>　　　〃</v>
          </cell>
          <cell r="D1324" t="str">
            <v>厚10mm　ｼｰﾘﾝｸﾞ</v>
          </cell>
          <cell r="E1324">
            <v>2091</v>
          </cell>
          <cell r="F1324" t="str">
            <v>㎡</v>
          </cell>
          <cell r="G1324">
            <v>11940</v>
          </cell>
          <cell r="H1324">
            <v>24966540</v>
          </cell>
        </row>
        <row r="1326">
          <cell r="C1326" t="str">
            <v>網入り磨き板ｶﾞﾗｽ</v>
          </cell>
          <cell r="D1326" t="str">
            <v>厚6.8mm　ｼｰﾘﾝｸﾞ</v>
          </cell>
          <cell r="E1326">
            <v>60.2</v>
          </cell>
          <cell r="F1326" t="str">
            <v>㎡</v>
          </cell>
          <cell r="G1326">
            <v>15600</v>
          </cell>
          <cell r="H1326">
            <v>939120</v>
          </cell>
          <cell r="I1326" t="str">
            <v>県営単</v>
          </cell>
        </row>
        <row r="1328">
          <cell r="C1328" t="str">
            <v>強化ｶﾞﾗｽ</v>
          </cell>
          <cell r="D1328" t="str">
            <v>厚5mm　ｼｰﾘﾝｸﾞ</v>
          </cell>
          <cell r="E1328">
            <v>97.2</v>
          </cell>
          <cell r="F1328" t="str">
            <v>㎡</v>
          </cell>
          <cell r="G1328">
            <v>11460</v>
          </cell>
          <cell r="H1328">
            <v>1113912</v>
          </cell>
        </row>
        <row r="1330">
          <cell r="C1330" t="str">
            <v>　〃</v>
          </cell>
          <cell r="D1330" t="str">
            <v>厚8mm　ｼｰﾘﾝｸﾞ</v>
          </cell>
          <cell r="E1330">
            <v>40.5</v>
          </cell>
          <cell r="F1330" t="str">
            <v>㎡</v>
          </cell>
          <cell r="G1330">
            <v>29700</v>
          </cell>
          <cell r="H1330">
            <v>1202850</v>
          </cell>
        </row>
        <row r="1332">
          <cell r="C1332" t="str">
            <v>　〃</v>
          </cell>
          <cell r="D1332" t="str">
            <v>厚12mm　ｼｰﾘﾝｸﾞ</v>
          </cell>
          <cell r="E1332">
            <v>73.7</v>
          </cell>
          <cell r="F1332" t="str">
            <v>㎡</v>
          </cell>
          <cell r="G1332">
            <v>44640</v>
          </cell>
          <cell r="H1332">
            <v>3289968</v>
          </cell>
        </row>
        <row r="1333">
          <cell r="D1333" t="str">
            <v>厚6mm</v>
          </cell>
        </row>
        <row r="1334">
          <cell r="C1334" t="str">
            <v>　鏡　便所手洗　　Ａ</v>
          </cell>
          <cell r="D1334" t="str">
            <v>　3580*1200</v>
          </cell>
          <cell r="E1334">
            <v>1</v>
          </cell>
          <cell r="F1334" t="str">
            <v>ヵ所</v>
          </cell>
          <cell r="G1334">
            <v>77328</v>
          </cell>
          <cell r="H1334">
            <v>77328</v>
          </cell>
        </row>
        <row r="1336">
          <cell r="C1336" t="str">
            <v>　　〃　　　　　　　  Ｂ</v>
          </cell>
          <cell r="D1336" t="str">
            <v>　2400*1200</v>
          </cell>
          <cell r="E1336">
            <v>1</v>
          </cell>
          <cell r="F1336" t="str">
            <v>ヵ所</v>
          </cell>
          <cell r="G1336">
            <v>51840</v>
          </cell>
          <cell r="H1336">
            <v>51840</v>
          </cell>
        </row>
        <row r="1338">
          <cell r="C1338" t="str">
            <v>　　〃　　　　　　　  Ｃ</v>
          </cell>
          <cell r="D1338" t="str">
            <v>　3250*1200</v>
          </cell>
          <cell r="E1338">
            <v>2</v>
          </cell>
          <cell r="F1338" t="str">
            <v>ヵ所</v>
          </cell>
          <cell r="G1338">
            <v>70200</v>
          </cell>
          <cell r="H1338">
            <v>140400</v>
          </cell>
        </row>
        <row r="1340">
          <cell r="C1340" t="str">
            <v>　　〃　　　　　　　  Ｄ</v>
          </cell>
          <cell r="D1340" t="str">
            <v>　2380*1200</v>
          </cell>
          <cell r="E1340">
            <v>2</v>
          </cell>
          <cell r="F1340" t="str">
            <v>ヵ所</v>
          </cell>
          <cell r="G1340">
            <v>51408</v>
          </cell>
          <cell r="H1340">
            <v>102816</v>
          </cell>
        </row>
        <row r="1342">
          <cell r="C1342" t="str">
            <v>　　〃　　　　　　　  Ｅ</v>
          </cell>
          <cell r="D1342" t="str">
            <v>　3500*1200</v>
          </cell>
          <cell r="E1342">
            <v>2</v>
          </cell>
          <cell r="F1342" t="str">
            <v>ヵ所</v>
          </cell>
          <cell r="G1342">
            <v>75600</v>
          </cell>
          <cell r="H1342">
            <v>151200</v>
          </cell>
        </row>
        <row r="1344">
          <cell r="C1344" t="str">
            <v>　　〃　　　　　　　  Ｆ</v>
          </cell>
          <cell r="D1344" t="str">
            <v>　2400*1200</v>
          </cell>
          <cell r="E1344">
            <v>2</v>
          </cell>
          <cell r="F1344" t="str">
            <v>ヵ所</v>
          </cell>
          <cell r="G1344">
            <v>51840</v>
          </cell>
          <cell r="H1344">
            <v>103680</v>
          </cell>
        </row>
        <row r="1346">
          <cell r="C1346" t="str">
            <v>　　〃　　　　　　　  Ｇ</v>
          </cell>
          <cell r="D1346" t="str">
            <v>　3300*1200</v>
          </cell>
          <cell r="E1346">
            <v>4</v>
          </cell>
          <cell r="F1346" t="str">
            <v>ヵ所</v>
          </cell>
          <cell r="G1346">
            <v>71280</v>
          </cell>
          <cell r="H1346">
            <v>285120</v>
          </cell>
        </row>
        <row r="1348">
          <cell r="C1348" t="str">
            <v>　　〃　　　　　　　  Ｈ</v>
          </cell>
          <cell r="D1348" t="str">
            <v>　2950*1200</v>
          </cell>
          <cell r="E1348">
            <v>4</v>
          </cell>
          <cell r="F1348" t="str">
            <v>ヵ所</v>
          </cell>
          <cell r="G1348">
            <v>63720</v>
          </cell>
          <cell r="H1348">
            <v>254880</v>
          </cell>
        </row>
        <row r="1358">
          <cell r="H1358">
            <v>0</v>
          </cell>
        </row>
        <row r="1360">
          <cell r="H1360">
            <v>0</v>
          </cell>
        </row>
        <row r="1362">
          <cell r="H1362">
            <v>0</v>
          </cell>
        </row>
        <row r="1364">
          <cell r="H1364">
            <v>0</v>
          </cell>
        </row>
        <row r="1365">
          <cell r="C1365" t="str">
            <v>小　　　　　計</v>
          </cell>
          <cell r="H1365">
            <v>37194642</v>
          </cell>
        </row>
        <row r="1366">
          <cell r="H1366">
            <v>37194000</v>
          </cell>
        </row>
        <row r="1370">
          <cell r="B1370" t="str">
            <v>内      訳      書</v>
          </cell>
        </row>
        <row r="1371">
          <cell r="B1371" t="str">
            <v>No.</v>
          </cell>
          <cell r="C1371" t="str">
            <v>名      称</v>
          </cell>
          <cell r="D1371" t="str">
            <v>品  質  規  格</v>
          </cell>
          <cell r="E1371" t="str">
            <v>数  量</v>
          </cell>
          <cell r="F1371" t="str">
            <v>単位</v>
          </cell>
          <cell r="G1371" t="str">
            <v>単  価</v>
          </cell>
          <cell r="H1371" t="str">
            <v>金  額</v>
          </cell>
          <cell r="I1371" t="str">
            <v>備    考</v>
          </cell>
        </row>
        <row r="1373">
          <cell r="B1373">
            <v>16</v>
          </cell>
          <cell r="C1373">
            <v>0</v>
          </cell>
          <cell r="H1373">
            <v>0</v>
          </cell>
        </row>
        <row r="1375">
          <cell r="C1375" t="str">
            <v>（外部）</v>
          </cell>
          <cell r="H1375">
            <v>0</v>
          </cell>
        </row>
        <row r="1377">
          <cell r="C1377" t="str">
            <v>　ＶＰ（ケイカル板面）</v>
          </cell>
          <cell r="D1377" t="str">
            <v>　Ｂ種、素地共</v>
          </cell>
          <cell r="E1377">
            <v>503</v>
          </cell>
          <cell r="F1377" t="str">
            <v>㎡</v>
          </cell>
          <cell r="G1377">
            <v>1250</v>
          </cell>
          <cell r="H1377">
            <v>628750</v>
          </cell>
        </row>
        <row r="1379">
          <cell r="C1379" t="str">
            <v>　ＯＰ（亜鉛ﾒｯｷ面）</v>
          </cell>
          <cell r="D1379" t="str">
            <v>手すりＢタイプ</v>
          </cell>
          <cell r="E1379">
            <v>89.1</v>
          </cell>
          <cell r="F1379" t="str">
            <v>m</v>
          </cell>
          <cell r="G1379">
            <v>800</v>
          </cell>
          <cell r="H1379">
            <v>71280</v>
          </cell>
        </row>
        <row r="1381">
          <cell r="C1381" t="str">
            <v>　　　〃</v>
          </cell>
          <cell r="D1381" t="str">
            <v>手すりＣタイプ</v>
          </cell>
          <cell r="E1381">
            <v>420</v>
          </cell>
          <cell r="F1381" t="str">
            <v>m</v>
          </cell>
          <cell r="G1381">
            <v>1500</v>
          </cell>
          <cell r="H1381">
            <v>630000</v>
          </cell>
        </row>
        <row r="1387">
          <cell r="H1387">
            <v>0</v>
          </cell>
        </row>
        <row r="1389">
          <cell r="C1389" t="str">
            <v>（内部）</v>
          </cell>
          <cell r="H1389">
            <v>0</v>
          </cell>
        </row>
        <row r="1391">
          <cell r="C1391" t="str">
            <v>　ＯＰ（木部）</v>
          </cell>
          <cell r="D1391" t="str">
            <v>素地共</v>
          </cell>
          <cell r="E1391">
            <v>104</v>
          </cell>
          <cell r="F1391" t="str">
            <v>㎡</v>
          </cell>
          <cell r="G1391">
            <v>1350</v>
          </cell>
          <cell r="H1391">
            <v>140400</v>
          </cell>
        </row>
        <row r="1393">
          <cell r="C1393" t="str">
            <v>　ＯＰ（亜鉛ﾒｯｷ面）</v>
          </cell>
          <cell r="D1393" t="str">
            <v>鋼製建具</v>
          </cell>
          <cell r="E1393">
            <v>1127</v>
          </cell>
          <cell r="F1393" t="str">
            <v>㎡</v>
          </cell>
          <cell r="G1393">
            <v>1170</v>
          </cell>
          <cell r="H1393">
            <v>1318590</v>
          </cell>
          <cell r="I1393" t="str">
            <v>県営単</v>
          </cell>
        </row>
        <row r="1395">
          <cell r="C1395" t="str">
            <v>　　　〃</v>
          </cell>
          <cell r="D1395" t="str">
            <v>間仕切り隔て</v>
          </cell>
          <cell r="E1395">
            <v>58.8</v>
          </cell>
          <cell r="F1395" t="str">
            <v>㎡</v>
          </cell>
          <cell r="G1395">
            <v>1170</v>
          </cell>
          <cell r="H1395">
            <v>68796</v>
          </cell>
          <cell r="I1395" t="str">
            <v>県営単</v>
          </cell>
        </row>
        <row r="1397">
          <cell r="C1397" t="str">
            <v>　ＶＰ（RC面）</v>
          </cell>
          <cell r="D1397" t="str">
            <v>　Ｂ種、素地共</v>
          </cell>
          <cell r="E1397">
            <v>359</v>
          </cell>
          <cell r="F1397" t="str">
            <v>㎡</v>
          </cell>
          <cell r="G1397">
            <v>1450</v>
          </cell>
          <cell r="H1397">
            <v>520550</v>
          </cell>
        </row>
        <row r="1398">
          <cell r="I1398" t="str">
            <v>素地</v>
          </cell>
          <cell r="K1398" t="str">
            <v>ＶＰ</v>
          </cell>
          <cell r="M1398" t="str">
            <v>県営単</v>
          </cell>
        </row>
        <row r="1399">
          <cell r="C1399" t="str">
            <v>　ＶＰ（モルタル面）</v>
          </cell>
          <cell r="D1399" t="str">
            <v>　Ｂ種、素地共</v>
          </cell>
          <cell r="E1399">
            <v>5.3</v>
          </cell>
          <cell r="F1399" t="str">
            <v>㎡</v>
          </cell>
          <cell r="G1399">
            <v>1970</v>
          </cell>
          <cell r="H1399">
            <v>10441</v>
          </cell>
          <cell r="I1399">
            <v>600</v>
          </cell>
          <cell r="J1399" t="str">
            <v>+</v>
          </cell>
          <cell r="K1399">
            <v>1370</v>
          </cell>
          <cell r="L1399" t="str">
            <v>=</v>
          </cell>
          <cell r="M1399">
            <v>1970</v>
          </cell>
        </row>
        <row r="1401">
          <cell r="C1401" t="str">
            <v>　ＶＰ（ケイカル板面）</v>
          </cell>
          <cell r="D1401" t="str">
            <v>　Ｂ種、素地共</v>
          </cell>
          <cell r="E1401">
            <v>202</v>
          </cell>
          <cell r="F1401" t="str">
            <v>㎡</v>
          </cell>
          <cell r="G1401">
            <v>1250</v>
          </cell>
          <cell r="H1401">
            <v>252500</v>
          </cell>
        </row>
        <row r="1402">
          <cell r="D1402" t="str">
            <v>一般</v>
          </cell>
        </row>
        <row r="1403">
          <cell r="C1403" t="str">
            <v>　ＥＰ（モルタル面）</v>
          </cell>
          <cell r="D1403" t="str">
            <v>素地共</v>
          </cell>
          <cell r="E1403">
            <v>32.700000000000003</v>
          </cell>
          <cell r="F1403" t="str">
            <v>㎡</v>
          </cell>
          <cell r="G1403">
            <v>1350</v>
          </cell>
          <cell r="H1403">
            <v>44145</v>
          </cell>
        </row>
        <row r="1404">
          <cell r="D1404" t="str">
            <v>一般</v>
          </cell>
        </row>
        <row r="1405">
          <cell r="C1405" t="str">
            <v>　ＥＰ（ボード面）</v>
          </cell>
          <cell r="D1405" t="str">
            <v>素地共</v>
          </cell>
          <cell r="E1405">
            <v>1427</v>
          </cell>
          <cell r="F1405" t="str">
            <v>㎡</v>
          </cell>
          <cell r="G1405">
            <v>1300</v>
          </cell>
          <cell r="H1405">
            <v>1855100</v>
          </cell>
        </row>
        <row r="1406">
          <cell r="D1406" t="str">
            <v>見上げ面</v>
          </cell>
        </row>
        <row r="1407">
          <cell r="C1407" t="str">
            <v>　　　〃</v>
          </cell>
          <cell r="D1407" t="str">
            <v>素地共</v>
          </cell>
          <cell r="E1407">
            <v>168</v>
          </cell>
          <cell r="F1407" t="str">
            <v>㎡</v>
          </cell>
          <cell r="G1407">
            <v>1400</v>
          </cell>
          <cell r="H1407">
            <v>235200</v>
          </cell>
        </row>
        <row r="1408">
          <cell r="D1408" t="str">
            <v>一般</v>
          </cell>
          <cell r="I1408" t="str">
            <v>素地</v>
          </cell>
          <cell r="K1408" t="str">
            <v>ＥＰ</v>
          </cell>
          <cell r="M1408" t="str">
            <v>県営単</v>
          </cell>
        </row>
        <row r="1409">
          <cell r="C1409" t="str">
            <v>　ＥＰ（コンクリート面）</v>
          </cell>
          <cell r="D1409" t="str">
            <v>Ｂ種、素地共</v>
          </cell>
          <cell r="E1409">
            <v>3364</v>
          </cell>
          <cell r="F1409" t="str">
            <v>㎡</v>
          </cell>
          <cell r="G1409">
            <v>1920</v>
          </cell>
          <cell r="H1409">
            <v>6458880</v>
          </cell>
          <cell r="I1409">
            <v>980</v>
          </cell>
          <cell r="J1409" t="str">
            <v>+</v>
          </cell>
          <cell r="K1409">
            <v>940</v>
          </cell>
          <cell r="L1409" t="str">
            <v>=</v>
          </cell>
          <cell r="M1409">
            <v>1920</v>
          </cell>
        </row>
        <row r="1410">
          <cell r="D1410" t="str">
            <v>一般</v>
          </cell>
        </row>
        <row r="1411">
          <cell r="C1411" t="str">
            <v>　ＧＰ（ボード面）</v>
          </cell>
          <cell r="D1411" t="str">
            <v>素地共</v>
          </cell>
          <cell r="E1411">
            <v>384</v>
          </cell>
          <cell r="F1411" t="str">
            <v>㎡</v>
          </cell>
          <cell r="G1411">
            <v>1300</v>
          </cell>
          <cell r="H1411">
            <v>499200</v>
          </cell>
        </row>
        <row r="1412">
          <cell r="D1412" t="str">
            <v>一般</v>
          </cell>
        </row>
        <row r="1413">
          <cell r="C1413" t="str">
            <v>　ＧＰ（モルタル面）</v>
          </cell>
          <cell r="D1413" t="str">
            <v>素地共</v>
          </cell>
          <cell r="E1413">
            <v>139</v>
          </cell>
          <cell r="F1413" t="str">
            <v>㎡</v>
          </cell>
          <cell r="G1413">
            <v>1300</v>
          </cell>
          <cell r="H1413">
            <v>180700</v>
          </cell>
        </row>
        <row r="1414">
          <cell r="D1414" t="str">
            <v>一般</v>
          </cell>
        </row>
        <row r="1415">
          <cell r="C1415" t="str">
            <v>　ＧＰ（コンクリート面）</v>
          </cell>
          <cell r="D1415" t="str">
            <v>素地共</v>
          </cell>
          <cell r="E1415">
            <v>2924</v>
          </cell>
          <cell r="F1415" t="str">
            <v>㎡</v>
          </cell>
          <cell r="G1415">
            <v>1300</v>
          </cell>
          <cell r="H1415">
            <v>3801200</v>
          </cell>
        </row>
        <row r="1417">
          <cell r="H1417">
            <v>0</v>
          </cell>
        </row>
        <row r="1419">
          <cell r="H1419">
            <v>0</v>
          </cell>
        </row>
        <row r="1421">
          <cell r="H1421">
            <v>0</v>
          </cell>
        </row>
        <row r="1422">
          <cell r="C1422" t="str">
            <v>小　　　　　計</v>
          </cell>
          <cell r="H1422">
            <v>16715732</v>
          </cell>
        </row>
        <row r="1423">
          <cell r="H1423">
            <v>16715000</v>
          </cell>
        </row>
        <row r="1427">
          <cell r="B1427" t="str">
            <v>内      訳      書</v>
          </cell>
        </row>
        <row r="1428">
          <cell r="B1428" t="str">
            <v>No.</v>
          </cell>
          <cell r="C1428" t="str">
            <v>名      称</v>
          </cell>
          <cell r="D1428" t="str">
            <v>品  質  規  格</v>
          </cell>
          <cell r="E1428" t="str">
            <v>数  量</v>
          </cell>
          <cell r="F1428" t="str">
            <v>単位</v>
          </cell>
          <cell r="G1428" t="str">
            <v>単  価</v>
          </cell>
          <cell r="H1428" t="str">
            <v>金  額</v>
          </cell>
          <cell r="I1428" t="str">
            <v>備    考</v>
          </cell>
        </row>
        <row r="1430">
          <cell r="B1430">
            <v>17</v>
          </cell>
          <cell r="C1430">
            <v>0</v>
          </cell>
          <cell r="H1430">
            <v>0</v>
          </cell>
        </row>
        <row r="1431">
          <cell r="C1431" t="str">
            <v>（外部）</v>
          </cell>
        </row>
        <row r="1432">
          <cell r="C1432" t="str">
            <v>複層仕上塗材（ＲＥ）</v>
          </cell>
          <cell r="D1432" t="str">
            <v>吹付け</v>
          </cell>
          <cell r="E1432">
            <v>6490</v>
          </cell>
          <cell r="F1432" t="str">
            <v>㎡</v>
          </cell>
          <cell r="G1432">
            <v>1760</v>
          </cell>
          <cell r="H1432">
            <v>11422400</v>
          </cell>
          <cell r="I1432" t="str">
            <v>県営単</v>
          </cell>
        </row>
        <row r="1434">
          <cell r="C1434" t="str">
            <v>　ｹｲ酸ｶﾙｼｳﾑ板</v>
          </cell>
          <cell r="D1434" t="str">
            <v>　厚6（目透し）</v>
          </cell>
          <cell r="E1434">
            <v>503</v>
          </cell>
          <cell r="F1434" t="str">
            <v>㎡</v>
          </cell>
          <cell r="G1434">
            <v>2970</v>
          </cell>
          <cell r="H1434">
            <v>1493910</v>
          </cell>
          <cell r="I1434" t="str">
            <v>県営単</v>
          </cell>
        </row>
        <row r="1435">
          <cell r="C1435" t="str">
            <v>　風除室前</v>
          </cell>
        </row>
        <row r="1436">
          <cell r="C1436" t="str">
            <v>　アルミパネル</v>
          </cell>
          <cell r="D1436" t="str">
            <v>　厚1.5（目透し）</v>
          </cell>
          <cell r="E1436">
            <v>44.5</v>
          </cell>
          <cell r="F1436" t="str">
            <v>㎡</v>
          </cell>
          <cell r="G1436">
            <v>35000</v>
          </cell>
          <cell r="H1436">
            <v>1557500</v>
          </cell>
        </row>
        <row r="1438">
          <cell r="C1438" t="str">
            <v>（内部）</v>
          </cell>
          <cell r="H1438">
            <v>0</v>
          </cell>
        </row>
        <row r="1439">
          <cell r="C1439" t="str">
            <v>床</v>
          </cell>
          <cell r="D1439" t="str">
            <v>ｶｰﾍﾟｯﾄ含む</v>
          </cell>
        </row>
        <row r="1440">
          <cell r="C1440" t="str">
            <v>フリーアクセスフロアー</v>
          </cell>
          <cell r="D1440" t="str">
            <v>　H=100</v>
          </cell>
          <cell r="E1440">
            <v>9196</v>
          </cell>
          <cell r="F1440" t="str">
            <v>㎡</v>
          </cell>
          <cell r="G1440">
            <v>13500</v>
          </cell>
          <cell r="H1440">
            <v>124146000</v>
          </cell>
        </row>
        <row r="1442">
          <cell r="C1442" t="str">
            <v>ビニル床シート</v>
          </cell>
          <cell r="D1442" t="str">
            <v>厚2.5</v>
          </cell>
          <cell r="E1442">
            <v>327</v>
          </cell>
          <cell r="F1442" t="str">
            <v>㎡</v>
          </cell>
          <cell r="G1442">
            <v>3250</v>
          </cell>
          <cell r="H1442">
            <v>1062750</v>
          </cell>
          <cell r="I1442" t="str">
            <v>県営単</v>
          </cell>
        </row>
        <row r="1444">
          <cell r="C1444" t="str">
            <v>ビニル床タイル</v>
          </cell>
          <cell r="D1444" t="str">
            <v>厚2</v>
          </cell>
          <cell r="E1444">
            <v>3086</v>
          </cell>
          <cell r="F1444" t="str">
            <v>㎡</v>
          </cell>
          <cell r="G1444">
            <v>1990</v>
          </cell>
          <cell r="H1444">
            <v>6141140</v>
          </cell>
          <cell r="I1444" t="str">
            <v>県営単</v>
          </cell>
        </row>
        <row r="1446">
          <cell r="C1446" t="str">
            <v>ビニル床タイル（石調）</v>
          </cell>
          <cell r="D1446" t="str">
            <v>厚3*450角</v>
          </cell>
          <cell r="E1446">
            <v>1063</v>
          </cell>
          <cell r="F1446" t="str">
            <v>㎡</v>
          </cell>
          <cell r="G1446">
            <v>8000</v>
          </cell>
          <cell r="H1446">
            <v>8504000</v>
          </cell>
        </row>
        <row r="1447">
          <cell r="C1447" t="str">
            <v>階段</v>
          </cell>
        </row>
        <row r="1448">
          <cell r="C1448" t="str">
            <v>ビニル床タイル</v>
          </cell>
          <cell r="D1448" t="str">
            <v>厚2</v>
          </cell>
          <cell r="E1448">
            <v>404</v>
          </cell>
          <cell r="F1448" t="str">
            <v>㎡</v>
          </cell>
          <cell r="G1448">
            <v>3440</v>
          </cell>
          <cell r="H1448">
            <v>1389760</v>
          </cell>
          <cell r="I1448" t="str">
            <v>県営単</v>
          </cell>
        </row>
        <row r="1449">
          <cell r="C1449" t="str">
            <v>階段</v>
          </cell>
        </row>
        <row r="1450">
          <cell r="C1450" t="str">
            <v>ビニル床タイル（石調）</v>
          </cell>
          <cell r="D1450" t="str">
            <v>厚3</v>
          </cell>
          <cell r="E1450">
            <v>34.9</v>
          </cell>
          <cell r="F1450" t="str">
            <v>㎡</v>
          </cell>
          <cell r="G1450">
            <v>7000</v>
          </cell>
          <cell r="H1450">
            <v>244300</v>
          </cell>
        </row>
        <row r="1452">
          <cell r="C1452" t="str">
            <v>ビニル幅木</v>
          </cell>
          <cell r="D1452" t="str">
            <v>　H=100</v>
          </cell>
          <cell r="E1452">
            <v>3232</v>
          </cell>
          <cell r="F1452" t="str">
            <v>m</v>
          </cell>
          <cell r="G1452">
            <v>710</v>
          </cell>
          <cell r="H1452">
            <v>2294720</v>
          </cell>
          <cell r="I1452" t="str">
            <v>県営単</v>
          </cell>
        </row>
        <row r="1453">
          <cell r="C1453" t="str">
            <v>階段</v>
          </cell>
        </row>
        <row r="1454">
          <cell r="C1454" t="str">
            <v>ビニル幅木</v>
          </cell>
          <cell r="D1454" t="str">
            <v>　H=100</v>
          </cell>
          <cell r="E1454">
            <v>237</v>
          </cell>
          <cell r="F1454" t="str">
            <v>m</v>
          </cell>
          <cell r="G1454">
            <v>800</v>
          </cell>
          <cell r="H1454">
            <v>189600</v>
          </cell>
        </row>
        <row r="1455">
          <cell r="C1455" t="str">
            <v>大会議室</v>
          </cell>
        </row>
        <row r="1456">
          <cell r="C1456" t="str">
            <v>タイルカーペット</v>
          </cell>
          <cell r="D1456" t="str">
            <v>厚6.5*500角</v>
          </cell>
          <cell r="E1456">
            <v>353</v>
          </cell>
          <cell r="F1456" t="str">
            <v>㎡</v>
          </cell>
          <cell r="G1456">
            <v>8000</v>
          </cell>
          <cell r="H1456">
            <v>2824000</v>
          </cell>
        </row>
        <row r="1457">
          <cell r="C1457" t="str">
            <v>床</v>
          </cell>
        </row>
        <row r="1458">
          <cell r="C1458" t="str">
            <v>エポキシ防塵塗装</v>
          </cell>
          <cell r="E1458">
            <v>36.799999999999997</v>
          </cell>
          <cell r="F1458" t="str">
            <v>㎡</v>
          </cell>
          <cell r="G1458">
            <v>3300</v>
          </cell>
          <cell r="H1458">
            <v>121440</v>
          </cell>
          <cell r="I1458" t="str">
            <v>県営単</v>
          </cell>
        </row>
        <row r="1459">
          <cell r="C1459" t="str">
            <v>巾木</v>
          </cell>
        </row>
        <row r="1460">
          <cell r="C1460" t="str">
            <v>エポキシ防塵塗装</v>
          </cell>
          <cell r="D1460" t="str">
            <v>立上り</v>
          </cell>
          <cell r="E1460">
            <v>22.2</v>
          </cell>
          <cell r="F1460" t="str">
            <v>m</v>
          </cell>
          <cell r="G1460">
            <v>700</v>
          </cell>
          <cell r="H1460">
            <v>15540</v>
          </cell>
        </row>
        <row r="1461">
          <cell r="C1461" t="str">
            <v>床</v>
          </cell>
        </row>
        <row r="1462">
          <cell r="C1462" t="str">
            <v>ハードナー仕上げ</v>
          </cell>
          <cell r="E1462">
            <v>189</v>
          </cell>
          <cell r="F1462" t="str">
            <v>㎡</v>
          </cell>
          <cell r="G1462">
            <v>500</v>
          </cell>
          <cell r="H1462">
            <v>94500</v>
          </cell>
        </row>
        <row r="1463">
          <cell r="C1463" t="str">
            <v>壁</v>
          </cell>
          <cell r="D1463" t="str">
            <v>捨て張り</v>
          </cell>
        </row>
        <row r="1464">
          <cell r="C1464" t="str">
            <v>石膏ボード張り</v>
          </cell>
          <cell r="D1464" t="str">
            <v>厚さ9.5</v>
          </cell>
          <cell r="E1464">
            <v>1756</v>
          </cell>
          <cell r="F1464" t="str">
            <v>㎡</v>
          </cell>
          <cell r="G1464" t="e">
            <v>#REF!</v>
          </cell>
          <cell r="H1464" t="e">
            <v>#REF!</v>
          </cell>
          <cell r="I1464" t="str">
            <v>代価表内-1</v>
          </cell>
        </row>
        <row r="1465">
          <cell r="C1465" t="str">
            <v>壁</v>
          </cell>
        </row>
        <row r="1466">
          <cell r="C1466" t="str">
            <v>石膏ボード張り</v>
          </cell>
          <cell r="D1466" t="str">
            <v>厚さ12.5</v>
          </cell>
          <cell r="E1466">
            <v>1723</v>
          </cell>
          <cell r="F1466" t="str">
            <v>㎡</v>
          </cell>
          <cell r="G1466" t="e">
            <v>#REF!</v>
          </cell>
          <cell r="H1466" t="e">
            <v>#REF!</v>
          </cell>
          <cell r="I1466" t="str">
            <v>代価表内-2</v>
          </cell>
        </row>
        <row r="1467">
          <cell r="C1467" t="str">
            <v>壁</v>
          </cell>
        </row>
        <row r="1468">
          <cell r="C1468" t="str">
            <v>石膏ボード張り</v>
          </cell>
          <cell r="D1468" t="str">
            <v>厚さ21</v>
          </cell>
          <cell r="E1468">
            <v>193</v>
          </cell>
          <cell r="F1468" t="str">
            <v>㎡</v>
          </cell>
          <cell r="G1468" t="e">
            <v>#REF!</v>
          </cell>
          <cell r="H1468" t="e">
            <v>#REF!</v>
          </cell>
          <cell r="I1468" t="str">
            <v>代価表内-3</v>
          </cell>
        </row>
        <row r="1469">
          <cell r="C1469" t="str">
            <v>壁</v>
          </cell>
        </row>
        <row r="1470">
          <cell r="C1470" t="str">
            <v>ビニルクロス</v>
          </cell>
          <cell r="D1470" t="str">
            <v>材工共</v>
          </cell>
          <cell r="E1470">
            <v>305</v>
          </cell>
          <cell r="F1470" t="str">
            <v>㎡</v>
          </cell>
          <cell r="G1470">
            <v>1500</v>
          </cell>
          <cell r="H1470">
            <v>457500</v>
          </cell>
        </row>
        <row r="1471">
          <cell r="C1471" t="str">
            <v>壁</v>
          </cell>
        </row>
        <row r="1472">
          <cell r="C1472" t="str">
            <v>ｸﾞﾗｽｳｰﾙﾎﾞｰﾄﾞｸﾞﾗｽｸﾛｽ包み</v>
          </cell>
          <cell r="D1472" t="str">
            <v>厚50</v>
          </cell>
          <cell r="E1472">
            <v>456</v>
          </cell>
          <cell r="F1472" t="str">
            <v>㎡</v>
          </cell>
          <cell r="G1472">
            <v>6800</v>
          </cell>
          <cell r="H1472">
            <v>3100800</v>
          </cell>
        </row>
        <row r="1473">
          <cell r="C1473" t="str">
            <v>壁</v>
          </cell>
        </row>
        <row r="1474">
          <cell r="C1474" t="str">
            <v>ダイノックシート</v>
          </cell>
          <cell r="E1474">
            <v>13.3</v>
          </cell>
          <cell r="F1474" t="str">
            <v>㎡</v>
          </cell>
          <cell r="G1474">
            <v>13000</v>
          </cell>
          <cell r="H1474">
            <v>172900</v>
          </cell>
        </row>
        <row r="1475">
          <cell r="C1475" t="str">
            <v>天井</v>
          </cell>
          <cell r="D1475" t="str">
            <v>フラット</v>
          </cell>
        </row>
        <row r="1476">
          <cell r="C1476" t="str">
            <v>石膏ボード+岩綿吸音板</v>
          </cell>
          <cell r="D1476" t="str">
            <v>厚9.5+9</v>
          </cell>
          <cell r="E1476">
            <v>12287</v>
          </cell>
          <cell r="F1476" t="str">
            <v>㎡</v>
          </cell>
          <cell r="G1476" t="e">
            <v>#REF!</v>
          </cell>
          <cell r="H1476" t="e">
            <v>#REF!</v>
          </cell>
          <cell r="I1476" t="str">
            <v>代価表内-4</v>
          </cell>
        </row>
        <row r="1477">
          <cell r="C1477" t="str">
            <v>天井</v>
          </cell>
          <cell r="D1477" t="str">
            <v>キューブ</v>
          </cell>
        </row>
        <row r="1478">
          <cell r="C1478" t="str">
            <v>石膏ボード+岩綿吸音板</v>
          </cell>
          <cell r="D1478" t="str">
            <v>厚9.5+15</v>
          </cell>
          <cell r="E1478">
            <v>614</v>
          </cell>
          <cell r="F1478" t="str">
            <v>㎡</v>
          </cell>
          <cell r="G1478" t="e">
            <v>#REF!</v>
          </cell>
          <cell r="H1478" t="e">
            <v>#REF!</v>
          </cell>
          <cell r="I1478" t="str">
            <v>代価表内-5</v>
          </cell>
        </row>
        <row r="1479">
          <cell r="C1479" t="str">
            <v>天井</v>
          </cell>
        </row>
        <row r="1480">
          <cell r="C1480" t="str">
            <v>石膏ボード</v>
          </cell>
          <cell r="D1480" t="str">
            <v>厚9.5　目透かし</v>
          </cell>
          <cell r="E1480">
            <v>168</v>
          </cell>
          <cell r="F1480" t="str">
            <v>㎡</v>
          </cell>
          <cell r="G1480">
            <v>2220</v>
          </cell>
          <cell r="H1480">
            <v>372960</v>
          </cell>
          <cell r="I1480" t="str">
            <v>県営単</v>
          </cell>
        </row>
        <row r="1484">
          <cell r="E1484" t="str">
            <v xml:space="preserve">    内      訳      書</v>
          </cell>
        </row>
        <row r="1485">
          <cell r="B1485" t="str">
            <v>No.</v>
          </cell>
          <cell r="C1485" t="str">
            <v>名      称</v>
          </cell>
          <cell r="D1485" t="str">
            <v>品  質  規  格</v>
          </cell>
          <cell r="E1485" t="str">
            <v>数  量</v>
          </cell>
          <cell r="F1485" t="str">
            <v>単位</v>
          </cell>
          <cell r="G1485" t="str">
            <v>単  価</v>
          </cell>
          <cell r="H1485" t="str">
            <v>金  額</v>
          </cell>
          <cell r="I1485" t="str">
            <v>備    考</v>
          </cell>
        </row>
        <row r="1486">
          <cell r="C1486" t="str">
            <v>天井</v>
          </cell>
        </row>
        <row r="1487">
          <cell r="B1487">
            <v>0</v>
          </cell>
          <cell r="C1487" t="str">
            <v>ｸﾞﾗｽｳｰﾙﾎﾞｰﾄﾞｸﾞﾗｽｸﾛｽ包み</v>
          </cell>
          <cell r="D1487" t="str">
            <v>厚50</v>
          </cell>
          <cell r="E1487">
            <v>199</v>
          </cell>
          <cell r="F1487" t="str">
            <v>㎡</v>
          </cell>
          <cell r="G1487">
            <v>6800</v>
          </cell>
          <cell r="H1487">
            <v>1353200</v>
          </cell>
        </row>
        <row r="1488">
          <cell r="C1488" t="str">
            <v>天井</v>
          </cell>
        </row>
        <row r="1489">
          <cell r="C1489" t="str">
            <v>ケイ酸カルシウム板</v>
          </cell>
          <cell r="D1489" t="str">
            <v>厚6　目透かし</v>
          </cell>
          <cell r="E1489">
            <v>30.9</v>
          </cell>
          <cell r="F1489" t="str">
            <v>㎡</v>
          </cell>
          <cell r="G1489">
            <v>2970</v>
          </cell>
          <cell r="H1489">
            <v>91773</v>
          </cell>
          <cell r="I1489" t="str">
            <v>県営単</v>
          </cell>
        </row>
        <row r="1491">
          <cell r="C1491" t="str">
            <v>シージングボード</v>
          </cell>
          <cell r="D1491" t="str">
            <v>厚9.5　目透かし</v>
          </cell>
          <cell r="E1491">
            <v>171</v>
          </cell>
          <cell r="F1491" t="str">
            <v>㎡</v>
          </cell>
          <cell r="G1491" t="e">
            <v>#REF!</v>
          </cell>
          <cell r="H1491" t="e">
            <v>#REF!</v>
          </cell>
          <cell r="I1491" t="str">
            <v>代価表内-6</v>
          </cell>
        </row>
        <row r="1493">
          <cell r="C1493" t="str">
            <v>点字ブロックシート</v>
          </cell>
          <cell r="D1493" t="str">
            <v>　300角</v>
          </cell>
          <cell r="E1493">
            <v>420</v>
          </cell>
          <cell r="F1493" t="str">
            <v>枚</v>
          </cell>
          <cell r="G1493">
            <v>3000</v>
          </cell>
          <cell r="H1493">
            <v>1260000</v>
          </cell>
        </row>
        <row r="1495">
          <cell r="C1495" t="str">
            <v>耐火被覆</v>
          </cell>
          <cell r="D1495" t="str">
            <v>　1時間耐火</v>
          </cell>
          <cell r="E1495">
            <v>12633</v>
          </cell>
          <cell r="G1495">
            <v>1620</v>
          </cell>
          <cell r="H1495">
            <v>20465460</v>
          </cell>
          <cell r="I1495" t="str">
            <v>資料P843</v>
          </cell>
        </row>
        <row r="1497">
          <cell r="C1497" t="str">
            <v>　　〃</v>
          </cell>
          <cell r="D1497" t="str">
            <v>　2時間耐火</v>
          </cell>
          <cell r="E1497">
            <v>10711</v>
          </cell>
          <cell r="G1497">
            <v>2250</v>
          </cell>
          <cell r="H1497">
            <v>24099750</v>
          </cell>
          <cell r="I1497" t="str">
            <v>資料P843</v>
          </cell>
        </row>
        <row r="1498">
          <cell r="C1498" t="str">
            <v>風除室天井</v>
          </cell>
        </row>
        <row r="1499">
          <cell r="C1499" t="str">
            <v>アルミパネル</v>
          </cell>
          <cell r="E1499">
            <v>46.2</v>
          </cell>
          <cell r="F1499" t="str">
            <v>㎡</v>
          </cell>
          <cell r="G1499">
            <v>35000</v>
          </cell>
          <cell r="H1499">
            <v>1617000</v>
          </cell>
        </row>
        <row r="1503">
          <cell r="H1503">
            <v>0</v>
          </cell>
        </row>
        <row r="1505">
          <cell r="H1505">
            <v>0</v>
          </cell>
        </row>
        <row r="1507">
          <cell r="H1507">
            <v>0</v>
          </cell>
        </row>
        <row r="1509">
          <cell r="H1509">
            <v>0</v>
          </cell>
        </row>
        <row r="1511">
          <cell r="H1511">
            <v>0</v>
          </cell>
        </row>
        <row r="1513">
          <cell r="H1513">
            <v>0</v>
          </cell>
        </row>
        <row r="1515">
          <cell r="H1515">
            <v>0</v>
          </cell>
        </row>
        <row r="1517">
          <cell r="H1517">
            <v>0</v>
          </cell>
        </row>
        <row r="1521">
          <cell r="H1521">
            <v>0</v>
          </cell>
        </row>
        <row r="1523">
          <cell r="H1523">
            <v>0</v>
          </cell>
        </row>
        <row r="1525">
          <cell r="H1525">
            <v>0</v>
          </cell>
        </row>
        <row r="1527">
          <cell r="H1527">
            <v>0</v>
          </cell>
        </row>
        <row r="1529">
          <cell r="H1529">
            <v>0</v>
          </cell>
        </row>
        <row r="1531">
          <cell r="H1531">
            <v>0</v>
          </cell>
        </row>
        <row r="1533">
          <cell r="H1533">
            <v>0</v>
          </cell>
        </row>
        <row r="1536">
          <cell r="C1536" t="str">
            <v>小　　　　　計</v>
          </cell>
          <cell r="H1536" t="e">
            <v>#REF!</v>
          </cell>
        </row>
        <row r="1537">
          <cell r="H1537" t="e">
            <v>#REF!</v>
          </cell>
        </row>
        <row r="1541">
          <cell r="B1541" t="str">
            <v>内      訳      書</v>
          </cell>
        </row>
        <row r="1542">
          <cell r="B1542" t="str">
            <v>No.</v>
          </cell>
          <cell r="C1542" t="str">
            <v>名      称</v>
          </cell>
          <cell r="D1542" t="str">
            <v>品  質  規  格</v>
          </cell>
          <cell r="E1542" t="str">
            <v>数  量</v>
          </cell>
          <cell r="F1542" t="str">
            <v>単位</v>
          </cell>
          <cell r="G1542" t="str">
            <v>単  価</v>
          </cell>
          <cell r="H1542" t="str">
            <v>金  額</v>
          </cell>
          <cell r="I1542" t="str">
            <v>備    考</v>
          </cell>
        </row>
        <row r="1544">
          <cell r="B1544">
            <v>18</v>
          </cell>
          <cell r="C1544">
            <v>0</v>
          </cell>
          <cell r="H1544">
            <v>0</v>
          </cell>
        </row>
        <row r="1546">
          <cell r="C1546" t="str">
            <v>　ステンレス流し台</v>
          </cell>
          <cell r="D1546" t="str">
            <v>　1200*550*800</v>
          </cell>
          <cell r="E1546">
            <v>6</v>
          </cell>
          <cell r="F1546" t="str">
            <v>台</v>
          </cell>
          <cell r="G1546">
            <v>51300</v>
          </cell>
          <cell r="H1546">
            <v>307800</v>
          </cell>
          <cell r="I1546" t="str">
            <v>県営単</v>
          </cell>
        </row>
        <row r="1548">
          <cell r="C1548" t="str">
            <v>　吊り棚</v>
          </cell>
          <cell r="D1548" t="str">
            <v>　1200*400*500</v>
          </cell>
          <cell r="E1548">
            <v>6</v>
          </cell>
          <cell r="F1548" t="str">
            <v>台</v>
          </cell>
          <cell r="G1548">
            <v>30000</v>
          </cell>
          <cell r="H1548">
            <v>180000</v>
          </cell>
          <cell r="I1548" t="str">
            <v>県営単</v>
          </cell>
        </row>
        <row r="1550">
          <cell r="C1550" t="str">
            <v>　水切り棚</v>
          </cell>
          <cell r="D1550" t="str">
            <v>　1200*250*270</v>
          </cell>
          <cell r="E1550">
            <v>6</v>
          </cell>
          <cell r="F1550" t="str">
            <v>台</v>
          </cell>
          <cell r="G1550">
            <v>5240</v>
          </cell>
          <cell r="H1550">
            <v>31440</v>
          </cell>
          <cell r="I1550" t="str">
            <v>県営単</v>
          </cell>
        </row>
        <row r="1552">
          <cell r="C1552" t="str">
            <v>　スチールパーテーション</v>
          </cell>
          <cell r="F1552" t="str">
            <v>一式</v>
          </cell>
          <cell r="H1552">
            <v>48907000</v>
          </cell>
        </row>
        <row r="1554">
          <cell r="C1554" t="str">
            <v>　スライディングドア</v>
          </cell>
          <cell r="F1554" t="str">
            <v>一式</v>
          </cell>
          <cell r="H1554">
            <v>12390900</v>
          </cell>
        </row>
        <row r="1555">
          <cell r="C1555" t="str">
            <v>　トイレブース</v>
          </cell>
        </row>
        <row r="1556">
          <cell r="C1556" t="str">
            <v>　TB-1　ﾒﾗﾐﾝ樹脂</v>
          </cell>
          <cell r="F1556" t="str">
            <v>一式</v>
          </cell>
          <cell r="H1556">
            <v>11114940</v>
          </cell>
        </row>
        <row r="1558">
          <cell r="C1558" t="str">
            <v>　厨房カウンター扉</v>
          </cell>
          <cell r="E1558">
            <v>1</v>
          </cell>
          <cell r="F1558" t="str">
            <v>ヵ所</v>
          </cell>
          <cell r="G1558" t="e">
            <v>#REF!</v>
          </cell>
          <cell r="H1558" t="e">
            <v>#REF!</v>
          </cell>
          <cell r="I1558" t="str">
            <v>代価表　ユ-4</v>
          </cell>
        </row>
        <row r="1559">
          <cell r="C1559" t="str">
            <v>　手洗い</v>
          </cell>
        </row>
        <row r="1560">
          <cell r="C1560" t="str">
            <v>　マーブライトカウンター</v>
          </cell>
          <cell r="D1560" t="str">
            <v>　Ａ</v>
          </cell>
          <cell r="E1560">
            <v>1</v>
          </cell>
          <cell r="F1560" t="str">
            <v>ヵ所</v>
          </cell>
          <cell r="G1560">
            <v>280700</v>
          </cell>
          <cell r="H1560">
            <v>280700</v>
          </cell>
        </row>
        <row r="1562">
          <cell r="C1562" t="str">
            <v>　　　　　〃　　</v>
          </cell>
          <cell r="D1562" t="str">
            <v>　Ｂ</v>
          </cell>
          <cell r="E1562">
            <v>1</v>
          </cell>
          <cell r="F1562" t="str">
            <v>ヵ所</v>
          </cell>
          <cell r="G1562">
            <v>219750</v>
          </cell>
          <cell r="H1562">
            <v>219750</v>
          </cell>
        </row>
        <row r="1564">
          <cell r="C1564" t="str">
            <v>　　　　　〃　　</v>
          </cell>
          <cell r="D1564" t="str">
            <v>　Ｃ</v>
          </cell>
          <cell r="E1564">
            <v>2</v>
          </cell>
          <cell r="F1564" t="str">
            <v>ヵ所</v>
          </cell>
          <cell r="G1564">
            <v>321900</v>
          </cell>
          <cell r="H1564">
            <v>643800</v>
          </cell>
        </row>
        <row r="1566">
          <cell r="C1566" t="str">
            <v>　　　　　〃　　</v>
          </cell>
          <cell r="D1566" t="str">
            <v>　Ｄ</v>
          </cell>
          <cell r="E1566">
            <v>2</v>
          </cell>
          <cell r="F1566" t="str">
            <v>ヵ所</v>
          </cell>
          <cell r="G1566">
            <v>154650</v>
          </cell>
          <cell r="H1566">
            <v>309300</v>
          </cell>
        </row>
        <row r="1568">
          <cell r="C1568" t="str">
            <v>　　　　　〃　　</v>
          </cell>
          <cell r="D1568" t="str">
            <v>　Ｅ</v>
          </cell>
          <cell r="E1568">
            <v>2</v>
          </cell>
          <cell r="F1568" t="str">
            <v>ヵ所</v>
          </cell>
          <cell r="G1568">
            <v>345000</v>
          </cell>
          <cell r="H1568">
            <v>690000</v>
          </cell>
        </row>
        <row r="1570">
          <cell r="C1570" t="str">
            <v>　　　　　〃　　</v>
          </cell>
          <cell r="D1570" t="str">
            <v>　Ｆ</v>
          </cell>
          <cell r="E1570">
            <v>2</v>
          </cell>
          <cell r="F1570" t="str">
            <v>ヵ所</v>
          </cell>
          <cell r="G1570">
            <v>373700</v>
          </cell>
          <cell r="H1570">
            <v>747400</v>
          </cell>
        </row>
        <row r="1572">
          <cell r="C1572" t="str">
            <v>　　　　　〃　　</v>
          </cell>
          <cell r="D1572" t="str">
            <v>　Ｇ</v>
          </cell>
          <cell r="E1572">
            <v>4</v>
          </cell>
          <cell r="F1572" t="str">
            <v>ヵ所</v>
          </cell>
          <cell r="G1572">
            <v>321900</v>
          </cell>
          <cell r="H1572">
            <v>1287600</v>
          </cell>
        </row>
        <row r="1574">
          <cell r="C1574" t="str">
            <v>　　　　　〃　　</v>
          </cell>
          <cell r="D1574" t="str">
            <v>　Ｈ</v>
          </cell>
          <cell r="E1574">
            <v>4</v>
          </cell>
          <cell r="F1574" t="str">
            <v>ヵ所</v>
          </cell>
          <cell r="G1574">
            <v>227950</v>
          </cell>
          <cell r="H1574">
            <v>911800</v>
          </cell>
        </row>
        <row r="1575">
          <cell r="C1575" t="str">
            <v>　手洗い</v>
          </cell>
        </row>
        <row r="1576">
          <cell r="C1576" t="str">
            <v>　ハイライトルーバー</v>
          </cell>
          <cell r="E1576">
            <v>13.6</v>
          </cell>
          <cell r="F1576" t="str">
            <v>㎡</v>
          </cell>
          <cell r="G1576">
            <v>39500</v>
          </cell>
          <cell r="H1576">
            <v>537200</v>
          </cell>
        </row>
        <row r="1578">
          <cell r="C1578" t="str">
            <v>　郵便受箱</v>
          </cell>
          <cell r="F1578" t="str">
            <v>一式</v>
          </cell>
          <cell r="H1578">
            <v>206700</v>
          </cell>
        </row>
        <row r="1580">
          <cell r="C1580" t="str">
            <v>　リフレッシュカウンター</v>
          </cell>
          <cell r="E1580">
            <v>5</v>
          </cell>
          <cell r="F1580" t="str">
            <v>ヵ所</v>
          </cell>
          <cell r="G1580" t="e">
            <v>#REF!</v>
          </cell>
          <cell r="H1580" t="e">
            <v>#REF!</v>
          </cell>
          <cell r="I1580" t="str">
            <v>代価表　ユ-5</v>
          </cell>
        </row>
        <row r="1582">
          <cell r="C1582" t="str">
            <v>　木製ルーバー</v>
          </cell>
          <cell r="F1582" t="str">
            <v>一式</v>
          </cell>
          <cell r="H1582" t="e">
            <v>#REF!</v>
          </cell>
          <cell r="I1582" t="str">
            <v>代価表　ユ-1</v>
          </cell>
        </row>
        <row r="1584">
          <cell r="C1584" t="str">
            <v>　プロジェクター扉枠</v>
          </cell>
          <cell r="F1584" t="str">
            <v>一式</v>
          </cell>
          <cell r="H1584" t="e">
            <v>#REF!</v>
          </cell>
          <cell r="I1584" t="str">
            <v>代価表　ユ-2</v>
          </cell>
        </row>
        <row r="1586">
          <cell r="C1586" t="str">
            <v>　木製化粧廻り縁</v>
          </cell>
          <cell r="E1586">
            <v>76.5</v>
          </cell>
          <cell r="F1586" t="str">
            <v>m</v>
          </cell>
          <cell r="G1586" t="e">
            <v>#REF!</v>
          </cell>
          <cell r="H1586" t="e">
            <v>#REF!</v>
          </cell>
          <cell r="I1586" t="str">
            <v>代価表　ユ-3</v>
          </cell>
        </row>
        <row r="1587">
          <cell r="I1587" t="str">
            <v>県営単</v>
          </cell>
          <cell r="K1587" t="str">
            <v>ｶﾀﾛｸﾞ</v>
          </cell>
        </row>
        <row r="1588">
          <cell r="C1588" t="str">
            <v>　木製化粧巾木</v>
          </cell>
          <cell r="E1588">
            <v>161</v>
          </cell>
          <cell r="F1588" t="str">
            <v>m</v>
          </cell>
          <cell r="G1588">
            <v>3820</v>
          </cell>
          <cell r="H1588">
            <v>615020</v>
          </cell>
          <cell r="I1588">
            <v>2310</v>
          </cell>
          <cell r="J1588" t="str">
            <v>+</v>
          </cell>
          <cell r="K1588">
            <v>1510</v>
          </cell>
          <cell r="L1588" t="str">
            <v>=</v>
          </cell>
          <cell r="M1588">
            <v>3820</v>
          </cell>
        </row>
        <row r="1590">
          <cell r="C1590" t="str">
            <v>　ＳＫ棚</v>
          </cell>
          <cell r="D1590" t="str">
            <v>金物込み</v>
          </cell>
          <cell r="E1590">
            <v>8</v>
          </cell>
          <cell r="F1590" t="str">
            <v>ヵ所</v>
          </cell>
          <cell r="G1590">
            <v>13000</v>
          </cell>
          <cell r="H1590">
            <v>104000</v>
          </cell>
        </row>
        <row r="1591">
          <cell r="C1591" t="str">
            <v>　3F,4F</v>
          </cell>
        </row>
        <row r="1592">
          <cell r="C1592" t="str">
            <v>　トップライト　Ａ，Ｂ</v>
          </cell>
          <cell r="D1592" t="str">
            <v>補強材含む</v>
          </cell>
          <cell r="F1592" t="str">
            <v>一式</v>
          </cell>
          <cell r="H1592">
            <v>15480810</v>
          </cell>
        </row>
        <row r="1594">
          <cell r="C1594" t="str">
            <v>　防煙垂れ壁</v>
          </cell>
          <cell r="D1594" t="str">
            <v>　H=500</v>
          </cell>
          <cell r="E1594">
            <v>41.1</v>
          </cell>
          <cell r="F1594" t="str">
            <v>m</v>
          </cell>
          <cell r="G1594">
            <v>23600</v>
          </cell>
          <cell r="H1594">
            <v>969960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17.25"/>
  <sheetData/>
  <phoneticPr fontId="6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7.25"/>
  <sheetData/>
  <phoneticPr fontId="15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2"/>
  </sheetPr>
  <dimension ref="A1:BS174"/>
  <sheetViews>
    <sheetView view="pageBreakPreview" topLeftCell="A4" zoomScaleNormal="100" workbookViewId="0">
      <selection activeCell="Z33" sqref="Z33"/>
    </sheetView>
  </sheetViews>
  <sheetFormatPr defaultColWidth="6.69921875" defaultRowHeight="17.25"/>
  <cols>
    <col min="1" max="1" width="3.5" style="23" customWidth="1"/>
    <col min="2" max="2" width="5" style="23" customWidth="1"/>
    <col min="3" max="4" width="3.5" style="23" customWidth="1"/>
    <col min="5" max="5" width="1.69921875" style="23" customWidth="1"/>
    <col min="6" max="6" width="2.69921875" style="23" customWidth="1"/>
    <col min="7" max="7" width="0.8984375" style="23" customWidth="1"/>
    <col min="8" max="8" width="11.69921875" style="23" customWidth="1"/>
    <col min="9" max="10" width="0.8984375" style="23" customWidth="1"/>
    <col min="11" max="11" width="13.19921875" style="23" customWidth="1"/>
    <col min="12" max="12" width="0.8984375" style="23" customWidth="1"/>
    <col min="13" max="13" width="3.69921875" style="23" customWidth="1"/>
    <col min="14" max="14" width="0.8984375" style="23" customWidth="1"/>
    <col min="15" max="15" width="9.69921875" style="23" customWidth="1"/>
    <col min="16" max="17" width="0.8984375" style="23" customWidth="1"/>
    <col min="18" max="18" width="3.296875" style="23" customWidth="1"/>
    <col min="19" max="19" width="0.8984375" style="23" customWidth="1"/>
    <col min="20" max="20" width="0.296875" style="23" customWidth="1"/>
    <col min="21" max="21" width="2.69921875" style="23" customWidth="1"/>
    <col min="22" max="22" width="0.8984375" style="23" customWidth="1"/>
    <col min="23" max="23" width="11.69921875" style="23" customWidth="1"/>
    <col min="24" max="25" width="0.8984375" style="23" customWidth="1"/>
    <col min="26" max="26" width="13.19921875" style="23" customWidth="1"/>
    <col min="27" max="27" width="0.8984375" style="23" customWidth="1"/>
    <col min="28" max="28" width="3.69921875" style="23" customWidth="1"/>
    <col min="29" max="29" width="0.8984375" style="23" customWidth="1"/>
    <col min="30" max="30" width="9.69921875" style="23" customWidth="1"/>
    <col min="31" max="32" width="0.8984375" style="23" customWidth="1"/>
    <col min="33" max="33" width="3.5" style="23" customWidth="1"/>
    <col min="34" max="34" width="0.8984375" style="23" customWidth="1"/>
    <col min="35" max="35" width="1.69921875" style="23" customWidth="1"/>
    <col min="36" max="40" width="6.69921875" style="23"/>
    <col min="41" max="41" width="1.69921875" style="23" customWidth="1"/>
    <col min="42" max="42" width="2.69921875" style="23" customWidth="1"/>
    <col min="43" max="43" width="0.8984375" style="23" customWidth="1"/>
    <col min="44" max="44" width="11.69921875" style="23" customWidth="1"/>
    <col min="45" max="46" width="0.8984375" style="23" customWidth="1"/>
    <col min="47" max="47" width="9.69921875" style="23" customWidth="1"/>
    <col min="48" max="48" width="0.8984375" style="23" customWidth="1"/>
    <col min="49" max="49" width="3.69921875" style="23" customWidth="1"/>
    <col min="50" max="50" width="0.8984375" style="23" customWidth="1"/>
    <col min="51" max="51" width="9.69921875" style="23" customWidth="1"/>
    <col min="52" max="53" width="0.8984375" style="23" customWidth="1"/>
    <col min="54" max="54" width="9.69921875" style="23" customWidth="1"/>
    <col min="55" max="55" width="0.8984375" style="23" customWidth="1"/>
    <col min="56" max="56" width="0.296875" style="23" customWidth="1"/>
    <col min="57" max="57" width="2.69921875" style="23" customWidth="1"/>
    <col min="58" max="58" width="0.8984375" style="23" customWidth="1"/>
    <col min="59" max="59" width="11.69921875" style="23" customWidth="1"/>
    <col min="60" max="61" width="0.8984375" style="23" customWidth="1"/>
    <col min="62" max="62" width="9.69921875" style="23" customWidth="1"/>
    <col min="63" max="63" width="0.8984375" style="23" customWidth="1"/>
    <col min="64" max="64" width="3.69921875" style="23" customWidth="1"/>
    <col min="65" max="65" width="0.8984375" style="23" customWidth="1"/>
    <col min="66" max="66" width="9.69921875" style="23" customWidth="1"/>
    <col min="67" max="68" width="0.8984375" style="23" customWidth="1"/>
    <col min="69" max="69" width="9.69921875" style="23" customWidth="1"/>
    <col min="70" max="70" width="0.8984375" style="23" customWidth="1"/>
    <col min="71" max="71" width="1.69921875" style="23" customWidth="1"/>
    <col min="72" max="16384" width="6.69921875" style="23"/>
  </cols>
  <sheetData>
    <row r="1" spans="1:7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7"/>
      <c r="V1" s="27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7"/>
      <c r="BF1" s="27"/>
    </row>
    <row r="5" spans="1:71" ht="21">
      <c r="D5" s="28"/>
      <c r="H5" s="29"/>
      <c r="AR5" s="29"/>
    </row>
    <row r="6" spans="1:71" ht="15" customHeight="1">
      <c r="D6" s="28"/>
      <c r="E6" s="30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2"/>
      <c r="AO6" s="30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2"/>
    </row>
    <row r="7" spans="1:71" ht="15" customHeight="1">
      <c r="D7" s="28"/>
      <c r="E7" s="33"/>
      <c r="F7" s="535" t="s">
        <v>11</v>
      </c>
      <c r="G7" s="535"/>
      <c r="H7" s="535"/>
      <c r="I7" s="535"/>
      <c r="J7" s="535"/>
      <c r="K7" s="535"/>
      <c r="L7" s="535"/>
      <c r="M7" s="535"/>
      <c r="N7" s="535"/>
      <c r="O7" s="535"/>
      <c r="P7" s="535"/>
      <c r="Q7" s="535"/>
      <c r="R7" s="535"/>
      <c r="S7" s="535"/>
      <c r="T7" s="535"/>
      <c r="U7" s="535"/>
      <c r="V7" s="535"/>
      <c r="W7" s="535"/>
      <c r="X7" s="535"/>
      <c r="Y7" s="535"/>
      <c r="Z7" s="535"/>
      <c r="AA7" s="535"/>
      <c r="AB7" s="535"/>
      <c r="AC7" s="535"/>
      <c r="AD7" s="535"/>
      <c r="AE7" s="535"/>
      <c r="AF7" s="535"/>
      <c r="AG7" s="535"/>
      <c r="AI7" s="34"/>
      <c r="AO7" s="33"/>
      <c r="AP7" s="535" t="s">
        <v>11</v>
      </c>
      <c r="AQ7" s="535"/>
      <c r="AR7" s="535"/>
      <c r="AS7" s="535"/>
      <c r="AT7" s="535"/>
      <c r="AU7" s="535"/>
      <c r="AV7" s="535"/>
      <c r="AW7" s="535"/>
      <c r="AX7" s="535"/>
      <c r="AY7" s="535"/>
      <c r="AZ7" s="535"/>
      <c r="BA7" s="535"/>
      <c r="BB7" s="535"/>
      <c r="BC7" s="535"/>
      <c r="BD7" s="535"/>
      <c r="BE7" s="535"/>
      <c r="BF7" s="535"/>
      <c r="BG7" s="535"/>
      <c r="BH7" s="535"/>
      <c r="BI7" s="535"/>
      <c r="BJ7" s="535"/>
      <c r="BK7" s="535"/>
      <c r="BL7" s="535"/>
      <c r="BM7" s="535"/>
      <c r="BN7" s="535"/>
      <c r="BO7" s="535"/>
      <c r="BP7" s="535"/>
      <c r="BQ7" s="535"/>
      <c r="BS7" s="34"/>
    </row>
    <row r="8" spans="1:71" ht="15" customHeight="1">
      <c r="D8" s="28"/>
      <c r="E8" s="33"/>
      <c r="F8" s="535"/>
      <c r="G8" s="535"/>
      <c r="H8" s="535"/>
      <c r="I8" s="535"/>
      <c r="J8" s="535"/>
      <c r="K8" s="535"/>
      <c r="L8" s="535"/>
      <c r="M8" s="535"/>
      <c r="N8" s="535"/>
      <c r="O8" s="535"/>
      <c r="P8" s="535"/>
      <c r="Q8" s="535"/>
      <c r="R8" s="535"/>
      <c r="S8" s="535"/>
      <c r="T8" s="535"/>
      <c r="U8" s="535"/>
      <c r="V8" s="535"/>
      <c r="W8" s="535"/>
      <c r="X8" s="535"/>
      <c r="Y8" s="535"/>
      <c r="Z8" s="535"/>
      <c r="AA8" s="535"/>
      <c r="AB8" s="535"/>
      <c r="AC8" s="535"/>
      <c r="AD8" s="535"/>
      <c r="AE8" s="535"/>
      <c r="AF8" s="535"/>
      <c r="AG8" s="535"/>
      <c r="AI8" s="34"/>
      <c r="AO8" s="33"/>
      <c r="AP8" s="535"/>
      <c r="AQ8" s="535"/>
      <c r="AR8" s="535"/>
      <c r="AS8" s="535"/>
      <c r="AT8" s="535"/>
      <c r="AU8" s="535"/>
      <c r="AV8" s="535"/>
      <c r="AW8" s="535"/>
      <c r="AX8" s="535"/>
      <c r="AY8" s="535"/>
      <c r="AZ8" s="535"/>
      <c r="BA8" s="535"/>
      <c r="BB8" s="535"/>
      <c r="BC8" s="535"/>
      <c r="BD8" s="535"/>
      <c r="BE8" s="535"/>
      <c r="BF8" s="535"/>
      <c r="BG8" s="535"/>
      <c r="BH8" s="535"/>
      <c r="BI8" s="535"/>
      <c r="BJ8" s="535"/>
      <c r="BK8" s="535"/>
      <c r="BL8" s="535"/>
      <c r="BM8" s="535"/>
      <c r="BN8" s="535"/>
      <c r="BO8" s="535"/>
      <c r="BP8" s="535"/>
      <c r="BQ8" s="535"/>
      <c r="BS8" s="34"/>
    </row>
    <row r="9" spans="1:71" ht="9.75" customHeight="1">
      <c r="D9" s="28"/>
      <c r="E9" s="33"/>
      <c r="AI9" s="34"/>
      <c r="AO9" s="33"/>
      <c r="BS9" s="34"/>
    </row>
    <row r="10" spans="1:71" ht="7.5" customHeight="1">
      <c r="D10" s="28"/>
      <c r="E10" s="33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I10" s="34"/>
      <c r="AO10" s="33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S10" s="34"/>
    </row>
    <row r="11" spans="1:71" ht="15" customHeight="1">
      <c r="D11" s="28"/>
      <c r="E11" s="33"/>
      <c r="H11" s="36" t="s">
        <v>12</v>
      </c>
      <c r="I11" s="37"/>
      <c r="K11" s="536" t="e">
        <f>#REF!</f>
        <v>#REF!</v>
      </c>
      <c r="L11" s="536"/>
      <c r="M11" s="536"/>
      <c r="N11" s="536"/>
      <c r="O11" s="536"/>
      <c r="P11" s="536"/>
      <c r="Q11" s="536"/>
      <c r="R11" s="536"/>
      <c r="S11" s="536"/>
      <c r="T11" s="536"/>
      <c r="U11" s="536"/>
      <c r="V11" s="536"/>
      <c r="W11" s="536"/>
      <c r="X11" s="536"/>
      <c r="Y11" s="536"/>
      <c r="Z11" s="536"/>
      <c r="AA11" s="536"/>
      <c r="AB11" s="536"/>
      <c r="AC11" s="536"/>
      <c r="AD11" s="536"/>
      <c r="AE11" s="536"/>
      <c r="AF11" s="536"/>
      <c r="AG11" s="536"/>
      <c r="AI11" s="34"/>
      <c r="AO11" s="33"/>
      <c r="AR11" s="36" t="s">
        <v>12</v>
      </c>
      <c r="AS11" s="37"/>
      <c r="AU11" s="536" t="e">
        <f>#REF!</f>
        <v>#REF!</v>
      </c>
      <c r="AV11" s="536"/>
      <c r="AW11" s="536"/>
      <c r="AX11" s="536"/>
      <c r="AY11" s="536"/>
      <c r="AZ11" s="536"/>
      <c r="BA11" s="536"/>
      <c r="BB11" s="536"/>
      <c r="BC11" s="536"/>
      <c r="BD11" s="536"/>
      <c r="BE11" s="536"/>
      <c r="BF11" s="536"/>
      <c r="BG11" s="536"/>
      <c r="BH11" s="536"/>
      <c r="BI11" s="536"/>
      <c r="BJ11" s="536"/>
      <c r="BK11" s="536"/>
      <c r="BL11" s="536"/>
      <c r="BM11" s="536"/>
      <c r="BN11" s="536"/>
      <c r="BO11" s="536"/>
      <c r="BP11" s="536"/>
      <c r="BQ11" s="536"/>
      <c r="BS11" s="34"/>
    </row>
    <row r="12" spans="1:71" ht="15" customHeight="1">
      <c r="D12" s="28"/>
      <c r="E12" s="33"/>
      <c r="G12" s="31"/>
      <c r="H12" s="38"/>
      <c r="I12" s="39"/>
      <c r="J12" s="31"/>
      <c r="K12" s="40"/>
      <c r="AI12" s="34"/>
      <c r="AO12" s="33"/>
      <c r="AQ12" s="31"/>
      <c r="AR12" s="38"/>
      <c r="AS12" s="39"/>
      <c r="AT12" s="31"/>
      <c r="AU12" s="40"/>
      <c r="BS12" s="34"/>
    </row>
    <row r="13" spans="1:71" ht="15" customHeight="1">
      <c r="D13" s="28"/>
      <c r="E13" s="33"/>
      <c r="H13" s="36" t="s">
        <v>13</v>
      </c>
      <c r="I13" s="37"/>
      <c r="K13" s="536" t="e">
        <f>#REF!</f>
        <v>#REF!</v>
      </c>
      <c r="L13" s="536"/>
      <c r="M13" s="536"/>
      <c r="N13" s="536"/>
      <c r="O13" s="536"/>
      <c r="P13" s="536"/>
      <c r="Q13" s="536"/>
      <c r="R13" s="536"/>
      <c r="S13" s="536"/>
      <c r="T13" s="536"/>
      <c r="U13" s="536"/>
      <c r="V13" s="536"/>
      <c r="W13" s="536"/>
      <c r="X13" s="536"/>
      <c r="Y13" s="536"/>
      <c r="Z13" s="536"/>
      <c r="AA13" s="536"/>
      <c r="AB13" s="536"/>
      <c r="AC13" s="536"/>
      <c r="AD13" s="536"/>
      <c r="AE13" s="536"/>
      <c r="AF13" s="536"/>
      <c r="AG13" s="536"/>
      <c r="AI13" s="34"/>
      <c r="AO13" s="33"/>
      <c r="AR13" s="36" t="s">
        <v>13</v>
      </c>
      <c r="AS13" s="37"/>
      <c r="AU13" s="536" t="e">
        <f>#REF!</f>
        <v>#REF!</v>
      </c>
      <c r="AV13" s="536"/>
      <c r="AW13" s="536"/>
      <c r="AX13" s="536"/>
      <c r="AY13" s="536"/>
      <c r="AZ13" s="536"/>
      <c r="BA13" s="536"/>
      <c r="BB13" s="536"/>
      <c r="BC13" s="536"/>
      <c r="BD13" s="536"/>
      <c r="BE13" s="536"/>
      <c r="BF13" s="536"/>
      <c r="BG13" s="536"/>
      <c r="BH13" s="536"/>
      <c r="BI13" s="536"/>
      <c r="BJ13" s="536"/>
      <c r="BK13" s="536"/>
      <c r="BL13" s="536"/>
      <c r="BM13" s="536"/>
      <c r="BN13" s="536"/>
      <c r="BO13" s="536"/>
      <c r="BP13" s="536"/>
      <c r="BQ13" s="536"/>
      <c r="BS13" s="34"/>
    </row>
    <row r="14" spans="1:71" ht="15" customHeight="1">
      <c r="D14" s="28"/>
      <c r="E14" s="33"/>
      <c r="G14" s="31"/>
      <c r="H14" s="38"/>
      <c r="I14" s="39"/>
      <c r="J14" s="31"/>
      <c r="K14" s="40"/>
      <c r="AI14" s="34"/>
      <c r="AO14" s="33"/>
      <c r="AQ14" s="31"/>
      <c r="AR14" s="38"/>
      <c r="AS14" s="39"/>
      <c r="AT14" s="31"/>
      <c r="AU14" s="40"/>
      <c r="BS14" s="34"/>
    </row>
    <row r="15" spans="1:71" ht="15" customHeight="1">
      <c r="D15" s="28"/>
      <c r="E15" s="33"/>
      <c r="H15" s="36" t="s">
        <v>14</v>
      </c>
      <c r="I15" s="37"/>
      <c r="K15" s="537" t="e">
        <f>#REF!</f>
        <v>#REF!</v>
      </c>
      <c r="L15" s="538"/>
      <c r="M15" s="538"/>
      <c r="N15" s="538"/>
      <c r="O15" s="538"/>
      <c r="P15" s="538"/>
      <c r="Q15" s="538"/>
      <c r="R15" s="538"/>
      <c r="S15" s="538"/>
      <c r="T15" s="538"/>
      <c r="U15" s="538"/>
      <c r="V15" s="538"/>
      <c r="W15" s="538"/>
      <c r="X15" s="538"/>
      <c r="Y15" s="538"/>
      <c r="Z15" s="538"/>
      <c r="AA15" s="538"/>
      <c r="AB15" s="538"/>
      <c r="AC15" s="538"/>
      <c r="AD15" s="538"/>
      <c r="AE15" s="538"/>
      <c r="AF15" s="538"/>
      <c r="AG15" s="538"/>
      <c r="AI15" s="34"/>
      <c r="AO15" s="33"/>
      <c r="AR15" s="36" t="s">
        <v>14</v>
      </c>
      <c r="AS15" s="37"/>
      <c r="AU15" s="537" t="e">
        <f>#REF!</f>
        <v>#REF!</v>
      </c>
      <c r="AV15" s="538"/>
      <c r="AW15" s="538"/>
      <c r="AX15" s="538"/>
      <c r="AY15" s="538"/>
      <c r="AZ15" s="538"/>
      <c r="BA15" s="538"/>
      <c r="BB15" s="538"/>
      <c r="BC15" s="538"/>
      <c r="BD15" s="538"/>
      <c r="BE15" s="538"/>
      <c r="BF15" s="538"/>
      <c r="BG15" s="538"/>
      <c r="BH15" s="538"/>
      <c r="BI15" s="538"/>
      <c r="BJ15" s="538"/>
      <c r="BK15" s="538"/>
      <c r="BL15" s="538"/>
      <c r="BM15" s="538"/>
      <c r="BN15" s="538"/>
      <c r="BO15" s="538"/>
      <c r="BP15" s="538"/>
      <c r="BQ15" s="538"/>
      <c r="BS15" s="34"/>
    </row>
    <row r="16" spans="1:71" ht="15" customHeight="1">
      <c r="D16" s="28"/>
      <c r="E16" s="33"/>
      <c r="G16" s="31"/>
      <c r="H16" s="38"/>
      <c r="I16" s="39"/>
      <c r="J16" s="31"/>
      <c r="K16" s="40"/>
      <c r="AI16" s="34"/>
      <c r="AO16" s="33"/>
      <c r="AQ16" s="31"/>
      <c r="AR16" s="38"/>
      <c r="AS16" s="39"/>
      <c r="AT16" s="31"/>
      <c r="AU16" s="40"/>
      <c r="BS16" s="34"/>
    </row>
    <row r="17" spans="4:71" ht="15" customHeight="1">
      <c r="D17" s="28"/>
      <c r="E17" s="33"/>
      <c r="H17" s="36" t="s">
        <v>1</v>
      </c>
      <c r="I17" s="37"/>
      <c r="J17" s="41"/>
      <c r="K17" s="539">
        <f>ROUNDDOWN(Z51,-3)</f>
        <v>0</v>
      </c>
      <c r="L17" s="539"/>
      <c r="M17" s="539"/>
      <c r="N17" s="539"/>
      <c r="O17" s="539"/>
      <c r="P17" s="539"/>
      <c r="Q17" s="539"/>
      <c r="R17" s="539"/>
      <c r="S17" s="539"/>
      <c r="T17" s="539"/>
      <c r="U17" s="539"/>
      <c r="V17" s="539"/>
      <c r="W17" s="539"/>
      <c r="X17" s="539"/>
      <c r="Y17" s="539"/>
      <c r="Z17" s="539"/>
      <c r="AA17" s="539"/>
      <c r="AB17" s="539"/>
      <c r="AC17" s="539"/>
      <c r="AD17" s="539"/>
      <c r="AE17" s="539"/>
      <c r="AF17" s="539"/>
      <c r="AG17" s="539"/>
      <c r="AI17" s="34"/>
      <c r="AO17" s="33"/>
      <c r="AR17" s="36" t="s">
        <v>1</v>
      </c>
      <c r="AS17" s="37"/>
      <c r="AT17" s="41"/>
      <c r="AU17" s="539" t="e">
        <f>ROUNDDOWN(BJ50,-3)</f>
        <v>#REF!</v>
      </c>
      <c r="AV17" s="539"/>
      <c r="AW17" s="539"/>
      <c r="AX17" s="539"/>
      <c r="AY17" s="539"/>
      <c r="AZ17" s="539"/>
      <c r="BA17" s="539"/>
      <c r="BB17" s="539"/>
      <c r="BC17" s="539"/>
      <c r="BD17" s="539"/>
      <c r="BE17" s="539"/>
      <c r="BF17" s="539"/>
      <c r="BG17" s="539"/>
      <c r="BH17" s="539"/>
      <c r="BI17" s="539"/>
      <c r="BJ17" s="539"/>
      <c r="BK17" s="539"/>
      <c r="BL17" s="539"/>
      <c r="BM17" s="539"/>
      <c r="BN17" s="539"/>
      <c r="BO17" s="539"/>
      <c r="BP17" s="539"/>
      <c r="BQ17" s="539"/>
      <c r="BS17" s="34"/>
    </row>
    <row r="18" spans="4:71" ht="8.25" customHeight="1">
      <c r="D18" s="28"/>
      <c r="E18" s="33"/>
      <c r="G18" s="31"/>
      <c r="H18" s="39"/>
      <c r="I18" s="39"/>
      <c r="J18" s="42"/>
      <c r="K18" s="43"/>
      <c r="L18" s="43"/>
      <c r="AI18" s="34"/>
      <c r="AO18" s="33"/>
      <c r="AQ18" s="31"/>
      <c r="AR18" s="39"/>
      <c r="AS18" s="39"/>
      <c r="AT18" s="42"/>
      <c r="AU18" s="43"/>
      <c r="AV18" s="43"/>
      <c r="BS18" s="34"/>
    </row>
    <row r="19" spans="4:71" ht="8.25" customHeight="1">
      <c r="D19" s="28"/>
      <c r="E19" s="33"/>
      <c r="AI19" s="34"/>
      <c r="AO19" s="33"/>
      <c r="BS19" s="34"/>
    </row>
    <row r="20" spans="4:71" ht="15" customHeight="1">
      <c r="D20" s="28"/>
      <c r="E20" s="33"/>
      <c r="F20" s="540" t="s">
        <v>9</v>
      </c>
      <c r="G20" s="540" t="s">
        <v>30</v>
      </c>
      <c r="H20" s="540"/>
      <c r="I20" s="540"/>
      <c r="J20" s="542" t="s">
        <v>27</v>
      </c>
      <c r="K20" s="543"/>
      <c r="L20" s="543"/>
      <c r="M20" s="543"/>
      <c r="N20" s="542" t="s">
        <v>563</v>
      </c>
      <c r="O20" s="543"/>
      <c r="P20" s="543"/>
      <c r="Q20" s="543"/>
      <c r="R20" s="543"/>
      <c r="S20" s="44"/>
      <c r="T20" s="2"/>
      <c r="U20" s="540" t="s">
        <v>9</v>
      </c>
      <c r="V20" s="540" t="s">
        <v>30</v>
      </c>
      <c r="W20" s="540"/>
      <c r="X20" s="540"/>
      <c r="Y20" s="542" t="s">
        <v>27</v>
      </c>
      <c r="Z20" s="543"/>
      <c r="AA20" s="543"/>
      <c r="AB20" s="543"/>
      <c r="AC20" s="542" t="s">
        <v>563</v>
      </c>
      <c r="AD20" s="543"/>
      <c r="AE20" s="543"/>
      <c r="AF20" s="543"/>
      <c r="AG20" s="543"/>
      <c r="AH20" s="45"/>
      <c r="AI20" s="34"/>
      <c r="AO20" s="33"/>
      <c r="AP20" s="540" t="s">
        <v>9</v>
      </c>
      <c r="AQ20" s="540" t="s">
        <v>30</v>
      </c>
      <c r="AR20" s="540"/>
      <c r="AS20" s="540"/>
      <c r="AT20" s="542" t="s">
        <v>27</v>
      </c>
      <c r="AU20" s="543"/>
      <c r="AV20" s="543"/>
      <c r="AW20" s="543"/>
      <c r="AX20" s="542" t="s">
        <v>28</v>
      </c>
      <c r="AY20" s="543"/>
      <c r="AZ20" s="544"/>
      <c r="BA20" s="224"/>
      <c r="BB20" s="224" t="s">
        <v>8</v>
      </c>
      <c r="BC20" s="44"/>
      <c r="BD20" s="2"/>
      <c r="BE20" s="540" t="s">
        <v>9</v>
      </c>
      <c r="BF20" s="540" t="s">
        <v>30</v>
      </c>
      <c r="BG20" s="540"/>
      <c r="BH20" s="540"/>
      <c r="BI20" s="542" t="s">
        <v>27</v>
      </c>
      <c r="BJ20" s="543"/>
      <c r="BK20" s="543"/>
      <c r="BL20" s="543"/>
      <c r="BM20" s="542" t="s">
        <v>28</v>
      </c>
      <c r="BN20" s="543"/>
      <c r="BO20" s="544"/>
      <c r="BP20" s="224"/>
      <c r="BQ20" s="224" t="s">
        <v>8</v>
      </c>
      <c r="BR20" s="45"/>
      <c r="BS20" s="34"/>
    </row>
    <row r="21" spans="4:71" ht="15" customHeight="1">
      <c r="D21" s="28"/>
      <c r="E21" s="33"/>
      <c r="F21" s="541"/>
      <c r="G21" s="541"/>
      <c r="H21" s="541"/>
      <c r="I21" s="541"/>
      <c r="J21" s="46"/>
      <c r="K21" s="47" t="s">
        <v>31</v>
      </c>
      <c r="L21" s="46"/>
      <c r="M21" s="48" t="s">
        <v>10</v>
      </c>
      <c r="N21" s="48"/>
      <c r="O21" s="47"/>
      <c r="P21" s="47"/>
      <c r="Q21" s="47"/>
      <c r="R21" s="47"/>
      <c r="S21" s="49"/>
      <c r="T21" s="2"/>
      <c r="U21" s="541"/>
      <c r="V21" s="541"/>
      <c r="W21" s="541"/>
      <c r="X21" s="541"/>
      <c r="Y21" s="46"/>
      <c r="Z21" s="47" t="s">
        <v>31</v>
      </c>
      <c r="AA21" s="46"/>
      <c r="AB21" s="48" t="s">
        <v>10</v>
      </c>
      <c r="AC21" s="48"/>
      <c r="AD21" s="47"/>
      <c r="AE21" s="47"/>
      <c r="AF21" s="47"/>
      <c r="AG21" s="47"/>
      <c r="AH21" s="50"/>
      <c r="AI21" s="34"/>
      <c r="AO21" s="33"/>
      <c r="AP21" s="541"/>
      <c r="AQ21" s="541"/>
      <c r="AR21" s="541"/>
      <c r="AS21" s="541"/>
      <c r="AT21" s="46"/>
      <c r="AU21" s="47" t="s">
        <v>31</v>
      </c>
      <c r="AV21" s="46"/>
      <c r="AW21" s="48" t="s">
        <v>10</v>
      </c>
      <c r="AX21" s="48"/>
      <c r="AY21" s="47" t="s">
        <v>31</v>
      </c>
      <c r="AZ21" s="49"/>
      <c r="BA21" s="47"/>
      <c r="BB21" s="47" t="s">
        <v>31</v>
      </c>
      <c r="BC21" s="49"/>
      <c r="BD21" s="2"/>
      <c r="BE21" s="541"/>
      <c r="BF21" s="541"/>
      <c r="BG21" s="541"/>
      <c r="BH21" s="541"/>
      <c r="BI21" s="46"/>
      <c r="BJ21" s="47" t="s">
        <v>31</v>
      </c>
      <c r="BK21" s="46"/>
      <c r="BL21" s="48" t="s">
        <v>10</v>
      </c>
      <c r="BM21" s="48"/>
      <c r="BN21" s="47" t="s">
        <v>31</v>
      </c>
      <c r="BO21" s="49"/>
      <c r="BP21" s="47"/>
      <c r="BQ21" s="47" t="s">
        <v>31</v>
      </c>
      <c r="BR21" s="50"/>
      <c r="BS21" s="34"/>
    </row>
    <row r="22" spans="4:71" ht="12" customHeight="1">
      <c r="D22" s="28"/>
      <c r="E22" s="33"/>
      <c r="F22" s="194"/>
      <c r="G22" s="48"/>
      <c r="H22" s="221"/>
      <c r="I22" s="51"/>
      <c r="J22" s="221"/>
      <c r="K22" s="195"/>
      <c r="L22" s="52"/>
      <c r="M22" s="196"/>
      <c r="N22" s="53"/>
      <c r="O22" s="207"/>
      <c r="P22" s="221"/>
      <c r="Q22" s="221"/>
      <c r="R22" s="226"/>
      <c r="S22" s="54"/>
      <c r="T22" s="213"/>
      <c r="U22" s="197"/>
      <c r="V22" s="215"/>
      <c r="W22" s="221"/>
      <c r="X22" s="51"/>
      <c r="Y22" s="221"/>
      <c r="Z22" s="195"/>
      <c r="AA22" s="52"/>
      <c r="AB22" s="196"/>
      <c r="AC22" s="53"/>
      <c r="AD22" s="207"/>
      <c r="AE22" s="221"/>
      <c r="AF22" s="221"/>
      <c r="AG22" s="219"/>
      <c r="AH22" s="55"/>
      <c r="AI22" s="34"/>
      <c r="AO22" s="33"/>
      <c r="AP22" s="545" t="e">
        <f>'内訳書(衛生など)'!#REF!</f>
        <v>#REF!</v>
      </c>
      <c r="AQ22" s="48"/>
      <c r="AR22" s="547" t="e">
        <f>'内訳書(衛生など)'!#REF!</f>
        <v>#REF!</v>
      </c>
      <c r="AS22" s="51"/>
      <c r="AT22" s="221"/>
      <c r="AU22" s="549" t="e">
        <f>'内訳書(衛生など)'!#REF!</f>
        <v>#REF!</v>
      </c>
      <c r="AV22" s="52"/>
      <c r="AW22" s="551"/>
      <c r="AX22" s="53"/>
      <c r="AY22" s="553" t="e">
        <f>'内訳書(衛生など)'!#REF!</f>
        <v>#REF!</v>
      </c>
      <c r="AZ22" s="54"/>
      <c r="BA22" s="221"/>
      <c r="BB22" s="555" t="e">
        <f>'内訳書(衛生など)'!#REF!</f>
        <v>#REF!</v>
      </c>
      <c r="BC22" s="54"/>
      <c r="BD22" s="213"/>
      <c r="BE22" s="545" t="e">
        <f>'内訳書(衛生など)'!#REF!</f>
        <v>#REF!</v>
      </c>
      <c r="BF22" s="215"/>
      <c r="BG22" s="547" t="e">
        <f>'内訳書(衛生など)'!#REF!</f>
        <v>#REF!</v>
      </c>
      <c r="BH22" s="51"/>
      <c r="BI22" s="221"/>
      <c r="BJ22" s="549" t="e">
        <f>'内訳書(衛生など)'!#REF!</f>
        <v>#REF!</v>
      </c>
      <c r="BK22" s="52"/>
      <c r="BL22" s="551"/>
      <c r="BM22" s="53"/>
      <c r="BN22" s="553" t="e">
        <f>'内訳書(衛生など)'!#REF!</f>
        <v>#REF!</v>
      </c>
      <c r="BO22" s="54"/>
      <c r="BP22" s="221"/>
      <c r="BQ22" s="557" t="e">
        <f>'内訳書(衛生など)'!#REF!</f>
        <v>#REF!</v>
      </c>
      <c r="BR22" s="55"/>
      <c r="BS22" s="34"/>
    </row>
    <row r="23" spans="4:71" ht="12" customHeight="1">
      <c r="D23" s="28"/>
      <c r="E23" s="33"/>
      <c r="F23" s="227" t="s">
        <v>37</v>
      </c>
      <c r="G23" s="56"/>
      <c r="H23" s="200" t="s">
        <v>576</v>
      </c>
      <c r="I23" s="57"/>
      <c r="J23" s="214"/>
      <c r="K23" s="198"/>
      <c r="L23" s="58"/>
      <c r="M23" s="199"/>
      <c r="N23" s="59"/>
      <c r="O23" s="208"/>
      <c r="P23" s="60"/>
      <c r="Q23" s="60"/>
      <c r="R23" s="225"/>
      <c r="S23" s="61"/>
      <c r="T23" s="213"/>
      <c r="U23" s="202"/>
      <c r="V23" s="217"/>
      <c r="W23" s="214"/>
      <c r="X23" s="57"/>
      <c r="Y23" s="214"/>
      <c r="Z23" s="198"/>
      <c r="AA23" s="58"/>
      <c r="AB23" s="199"/>
      <c r="AC23" s="59"/>
      <c r="AD23" s="208"/>
      <c r="AE23" s="60"/>
      <c r="AF23" s="60"/>
      <c r="AG23" s="220"/>
      <c r="AH23" s="62"/>
      <c r="AI23" s="34"/>
      <c r="AO23" s="33"/>
      <c r="AP23" s="546"/>
      <c r="AQ23" s="56"/>
      <c r="AR23" s="548"/>
      <c r="AS23" s="57"/>
      <c r="AT23" s="214"/>
      <c r="AU23" s="550"/>
      <c r="AV23" s="58"/>
      <c r="AW23" s="552"/>
      <c r="AX23" s="59"/>
      <c r="AY23" s="554"/>
      <c r="AZ23" s="63"/>
      <c r="BA23" s="60"/>
      <c r="BB23" s="556"/>
      <c r="BC23" s="61"/>
      <c r="BD23" s="213"/>
      <c r="BE23" s="546"/>
      <c r="BF23" s="217"/>
      <c r="BG23" s="548"/>
      <c r="BH23" s="57"/>
      <c r="BI23" s="214"/>
      <c r="BJ23" s="550"/>
      <c r="BK23" s="58"/>
      <c r="BL23" s="552"/>
      <c r="BM23" s="59"/>
      <c r="BN23" s="554"/>
      <c r="BO23" s="63"/>
      <c r="BP23" s="60"/>
      <c r="BQ23" s="558"/>
      <c r="BR23" s="62"/>
      <c r="BS23" s="34"/>
    </row>
    <row r="24" spans="4:71" ht="12" customHeight="1">
      <c r="D24" s="28"/>
      <c r="E24" s="33"/>
      <c r="F24" s="194"/>
      <c r="G24" s="48"/>
      <c r="H24" s="221"/>
      <c r="I24" s="51"/>
      <c r="J24" s="221"/>
      <c r="K24" s="195"/>
      <c r="L24" s="52"/>
      <c r="M24" s="196"/>
      <c r="N24" s="53"/>
      <c r="O24" s="207"/>
      <c r="P24" s="221"/>
      <c r="Q24" s="221"/>
      <c r="R24" s="226"/>
      <c r="S24" s="54"/>
      <c r="T24" s="213"/>
      <c r="U24" s="211"/>
      <c r="V24" s="215"/>
      <c r="W24" s="221"/>
      <c r="X24" s="51"/>
      <c r="Y24" s="221"/>
      <c r="Z24" s="195"/>
      <c r="AA24" s="52"/>
      <c r="AB24" s="196"/>
      <c r="AC24" s="53"/>
      <c r="AD24" s="207"/>
      <c r="AE24" s="221"/>
      <c r="AF24" s="221"/>
      <c r="AG24" s="219"/>
      <c r="AH24" s="55"/>
      <c r="AI24" s="34"/>
      <c r="AO24" s="33"/>
      <c r="AP24" s="545" t="e">
        <f>'内訳書(衛生など)'!#REF!</f>
        <v>#REF!</v>
      </c>
      <c r="AQ24" s="48"/>
      <c r="AR24" s="547" t="e">
        <f>#REF!</f>
        <v>#REF!</v>
      </c>
      <c r="AS24" s="51"/>
      <c r="AT24" s="221"/>
      <c r="AU24" s="549" t="e">
        <f>'内訳書(衛生など)'!#REF!</f>
        <v>#REF!</v>
      </c>
      <c r="AV24" s="52"/>
      <c r="AW24" s="551"/>
      <c r="AX24" s="53"/>
      <c r="AY24" s="553" t="e">
        <f>'内訳書(衛生など)'!#REF!</f>
        <v>#REF!</v>
      </c>
      <c r="AZ24" s="54"/>
      <c r="BA24" s="221"/>
      <c r="BB24" s="555" t="e">
        <f>'内訳書(衛生など)'!#REF!</f>
        <v>#REF!</v>
      </c>
      <c r="BC24" s="54"/>
      <c r="BD24" s="213"/>
      <c r="BE24" s="545" t="e">
        <f>'内訳書(衛生など)'!#REF!</f>
        <v>#REF!</v>
      </c>
      <c r="BF24" s="215"/>
      <c r="BG24" s="547" t="e">
        <f>'内訳書(衛生など)'!#REF!</f>
        <v>#REF!</v>
      </c>
      <c r="BH24" s="51"/>
      <c r="BI24" s="221"/>
      <c r="BJ24" s="549" t="e">
        <f>'内訳書(衛生など)'!#REF!</f>
        <v>#REF!</v>
      </c>
      <c r="BK24" s="52"/>
      <c r="BL24" s="551"/>
      <c r="BM24" s="53"/>
      <c r="BN24" s="553" t="e">
        <f>'内訳書(衛生など)'!#REF!</f>
        <v>#REF!</v>
      </c>
      <c r="BO24" s="54"/>
      <c r="BP24" s="221"/>
      <c r="BQ24" s="557" t="e">
        <f>'内訳書(衛生など)'!#REF!</f>
        <v>#REF!</v>
      </c>
      <c r="BR24" s="55"/>
      <c r="BS24" s="34"/>
    </row>
    <row r="25" spans="4:71" ht="12" customHeight="1">
      <c r="D25" s="28"/>
      <c r="E25" s="33"/>
      <c r="F25" s="202"/>
      <c r="G25" s="56"/>
      <c r="H25" s="214"/>
      <c r="I25" s="57"/>
      <c r="J25" s="214"/>
      <c r="K25" s="198"/>
      <c r="L25" s="58"/>
      <c r="M25" s="199"/>
      <c r="N25" s="59"/>
      <c r="O25" s="208"/>
      <c r="P25" s="60"/>
      <c r="Q25" s="60"/>
      <c r="R25" s="225"/>
      <c r="S25" s="61"/>
      <c r="T25" s="213"/>
      <c r="U25" s="202"/>
      <c r="V25" s="217"/>
      <c r="W25" s="214"/>
      <c r="X25" s="57"/>
      <c r="Y25" s="214"/>
      <c r="Z25" s="198"/>
      <c r="AA25" s="58"/>
      <c r="AB25" s="199"/>
      <c r="AC25" s="59"/>
      <c r="AD25" s="208"/>
      <c r="AE25" s="60"/>
      <c r="AF25" s="60"/>
      <c r="AG25" s="220"/>
      <c r="AH25" s="62"/>
      <c r="AI25" s="34"/>
      <c r="AO25" s="33"/>
      <c r="AP25" s="546"/>
      <c r="AQ25" s="56"/>
      <c r="AR25" s="548"/>
      <c r="AS25" s="57"/>
      <c r="AT25" s="214"/>
      <c r="AU25" s="550"/>
      <c r="AV25" s="58"/>
      <c r="AW25" s="552"/>
      <c r="AX25" s="59"/>
      <c r="AY25" s="554"/>
      <c r="AZ25" s="63"/>
      <c r="BA25" s="60"/>
      <c r="BB25" s="556"/>
      <c r="BC25" s="61"/>
      <c r="BD25" s="213"/>
      <c r="BE25" s="546"/>
      <c r="BF25" s="217"/>
      <c r="BG25" s="548"/>
      <c r="BH25" s="57"/>
      <c r="BI25" s="214"/>
      <c r="BJ25" s="550"/>
      <c r="BK25" s="58"/>
      <c r="BL25" s="552"/>
      <c r="BM25" s="59"/>
      <c r="BN25" s="554"/>
      <c r="BO25" s="63"/>
      <c r="BP25" s="60"/>
      <c r="BQ25" s="558"/>
      <c r="BR25" s="62"/>
      <c r="BS25" s="34"/>
    </row>
    <row r="26" spans="4:71" ht="12" customHeight="1">
      <c r="D26" s="28"/>
      <c r="E26" s="33"/>
      <c r="F26" s="194"/>
      <c r="G26" s="48"/>
      <c r="H26" s="221"/>
      <c r="I26" s="51"/>
      <c r="J26" s="221"/>
      <c r="K26" s="195"/>
      <c r="L26" s="52"/>
      <c r="M26" s="196"/>
      <c r="N26" s="53"/>
      <c r="O26" s="207"/>
      <c r="P26" s="221"/>
      <c r="Q26" s="221"/>
      <c r="R26" s="226"/>
      <c r="S26" s="54"/>
      <c r="T26" s="213"/>
      <c r="U26" s="211"/>
      <c r="V26" s="215"/>
      <c r="W26" s="221"/>
      <c r="X26" s="51"/>
      <c r="Y26" s="221"/>
      <c r="Z26" s="195"/>
      <c r="AA26" s="52"/>
      <c r="AB26" s="196"/>
      <c r="AC26" s="53"/>
      <c r="AD26" s="207"/>
      <c r="AE26" s="221"/>
      <c r="AF26" s="221"/>
      <c r="AG26" s="219"/>
      <c r="AH26" s="55"/>
      <c r="AI26" s="34"/>
      <c r="AO26" s="33"/>
      <c r="AP26" s="545" t="e">
        <f>'内訳書(衛生など)'!#REF!</f>
        <v>#REF!</v>
      </c>
      <c r="AQ26" s="48"/>
      <c r="AR26" s="547" t="e">
        <f>'内訳書(衛生など)'!#REF!</f>
        <v>#REF!</v>
      </c>
      <c r="AS26" s="51"/>
      <c r="AT26" s="221"/>
      <c r="AU26" s="549" t="e">
        <f>'内訳書(衛生など)'!#REF!</f>
        <v>#REF!</v>
      </c>
      <c r="AV26" s="52"/>
      <c r="AW26" s="551"/>
      <c r="AX26" s="53"/>
      <c r="AY26" s="553" t="e">
        <f>'内訳書(衛生など)'!#REF!</f>
        <v>#REF!</v>
      </c>
      <c r="AZ26" s="54"/>
      <c r="BA26" s="221"/>
      <c r="BB26" s="555" t="e">
        <f>'内訳書(衛生など)'!#REF!</f>
        <v>#REF!</v>
      </c>
      <c r="BC26" s="54"/>
      <c r="BD26" s="213"/>
      <c r="BE26" s="545" t="e">
        <f>'内訳書(衛生など)'!#REF!</f>
        <v>#REF!</v>
      </c>
      <c r="BF26" s="215"/>
      <c r="BG26" s="547" t="e">
        <f>'内訳書(衛生など)'!#REF!</f>
        <v>#REF!</v>
      </c>
      <c r="BH26" s="51"/>
      <c r="BI26" s="221"/>
      <c r="BJ26" s="549" t="e">
        <f>'内訳書(衛生など)'!#REF!</f>
        <v>#REF!</v>
      </c>
      <c r="BK26" s="52"/>
      <c r="BL26" s="551"/>
      <c r="BM26" s="53"/>
      <c r="BN26" s="553" t="e">
        <f>'内訳書(衛生など)'!#REF!</f>
        <v>#REF!</v>
      </c>
      <c r="BO26" s="54"/>
      <c r="BP26" s="221"/>
      <c r="BQ26" s="557" t="e">
        <f>'内訳書(衛生など)'!#REF!</f>
        <v>#REF!</v>
      </c>
      <c r="BR26" s="55"/>
      <c r="BS26" s="34"/>
    </row>
    <row r="27" spans="4:71" ht="12" customHeight="1">
      <c r="D27" s="28"/>
      <c r="E27" s="33"/>
      <c r="F27" s="202"/>
      <c r="G27" s="56"/>
      <c r="H27" s="214"/>
      <c r="I27" s="57"/>
      <c r="J27" s="214"/>
      <c r="K27" s="198"/>
      <c r="L27" s="58"/>
      <c r="M27" s="199"/>
      <c r="N27" s="59"/>
      <c r="O27" s="208"/>
      <c r="P27" s="60"/>
      <c r="Q27" s="60"/>
      <c r="R27" s="225"/>
      <c r="S27" s="61"/>
      <c r="T27" s="213"/>
      <c r="U27" s="202"/>
      <c r="V27" s="217"/>
      <c r="W27" s="214"/>
      <c r="X27" s="57"/>
      <c r="Y27" s="214"/>
      <c r="Z27" s="198"/>
      <c r="AA27" s="58"/>
      <c r="AB27" s="199"/>
      <c r="AC27" s="59"/>
      <c r="AD27" s="208"/>
      <c r="AE27" s="60"/>
      <c r="AF27" s="60"/>
      <c r="AG27" s="220"/>
      <c r="AH27" s="62"/>
      <c r="AI27" s="34"/>
      <c r="AO27" s="33"/>
      <c r="AP27" s="546"/>
      <c r="AQ27" s="56"/>
      <c r="AR27" s="548"/>
      <c r="AS27" s="57"/>
      <c r="AT27" s="214"/>
      <c r="AU27" s="550"/>
      <c r="AV27" s="58"/>
      <c r="AW27" s="552"/>
      <c r="AX27" s="59"/>
      <c r="AY27" s="554"/>
      <c r="AZ27" s="63"/>
      <c r="BA27" s="60"/>
      <c r="BB27" s="556"/>
      <c r="BC27" s="61"/>
      <c r="BD27" s="213"/>
      <c r="BE27" s="546"/>
      <c r="BF27" s="217"/>
      <c r="BG27" s="548"/>
      <c r="BH27" s="57"/>
      <c r="BI27" s="214"/>
      <c r="BJ27" s="550"/>
      <c r="BK27" s="58"/>
      <c r="BL27" s="552"/>
      <c r="BM27" s="59"/>
      <c r="BN27" s="554"/>
      <c r="BO27" s="63"/>
      <c r="BP27" s="60"/>
      <c r="BQ27" s="558"/>
      <c r="BR27" s="62"/>
      <c r="BS27" s="34"/>
    </row>
    <row r="28" spans="4:71" ht="12" customHeight="1">
      <c r="D28" s="28"/>
      <c r="E28" s="33"/>
      <c r="F28" s="194"/>
      <c r="G28" s="48"/>
      <c r="H28" s="221"/>
      <c r="I28" s="51"/>
      <c r="J28" s="221"/>
      <c r="K28" s="195"/>
      <c r="L28" s="52"/>
      <c r="M28" s="196"/>
      <c r="N28" s="53"/>
      <c r="O28" s="207"/>
      <c r="P28" s="221"/>
      <c r="Q28" s="221"/>
      <c r="R28" s="226"/>
      <c r="S28" s="54"/>
      <c r="T28" s="213"/>
      <c r="U28" s="211"/>
      <c r="V28" s="215"/>
      <c r="W28" s="221"/>
      <c r="X28" s="51"/>
      <c r="Y28" s="221"/>
      <c r="Z28" s="195"/>
      <c r="AA28" s="52"/>
      <c r="AB28" s="196"/>
      <c r="AC28" s="53"/>
      <c r="AD28" s="207"/>
      <c r="AE28" s="221"/>
      <c r="AF28" s="221"/>
      <c r="AG28" s="219"/>
      <c r="AH28" s="55"/>
      <c r="AI28" s="34"/>
      <c r="AO28" s="33"/>
      <c r="AP28" s="545" t="e">
        <f>'内訳書(衛生など)'!#REF!</f>
        <v>#REF!</v>
      </c>
      <c r="AQ28" s="48"/>
      <c r="AR28" s="547" t="e">
        <f>'内訳書(衛生など)'!#REF!</f>
        <v>#REF!</v>
      </c>
      <c r="AS28" s="51"/>
      <c r="AT28" s="221"/>
      <c r="AU28" s="549" t="e">
        <f>'内訳書(衛生など)'!#REF!</f>
        <v>#REF!</v>
      </c>
      <c r="AV28" s="52"/>
      <c r="AW28" s="551"/>
      <c r="AX28" s="53"/>
      <c r="AY28" s="553" t="e">
        <f>'内訳書(衛生など)'!#REF!</f>
        <v>#REF!</v>
      </c>
      <c r="AZ28" s="54"/>
      <c r="BA28" s="221"/>
      <c r="BB28" s="555" t="e">
        <f>'内訳書(衛生など)'!#REF!</f>
        <v>#REF!</v>
      </c>
      <c r="BC28" s="54"/>
      <c r="BD28" s="213"/>
      <c r="BE28" s="545" t="e">
        <f>'内訳書(衛生など)'!#REF!</f>
        <v>#REF!</v>
      </c>
      <c r="BF28" s="215"/>
      <c r="BG28" s="547" t="e">
        <f>'内訳書(衛生など)'!#REF!</f>
        <v>#REF!</v>
      </c>
      <c r="BH28" s="51"/>
      <c r="BI28" s="221"/>
      <c r="BJ28" s="549" t="e">
        <f>'内訳書(衛生など)'!#REF!</f>
        <v>#REF!</v>
      </c>
      <c r="BK28" s="52"/>
      <c r="BL28" s="551"/>
      <c r="BM28" s="53"/>
      <c r="BN28" s="553" t="e">
        <f>'内訳書(衛生など)'!#REF!</f>
        <v>#REF!</v>
      </c>
      <c r="BO28" s="54"/>
      <c r="BP28" s="221"/>
      <c r="BQ28" s="557" t="e">
        <f>'内訳書(衛生など)'!#REF!</f>
        <v>#REF!</v>
      </c>
      <c r="BR28" s="55"/>
      <c r="BS28" s="34"/>
    </row>
    <row r="29" spans="4:71" ht="12" customHeight="1">
      <c r="D29" s="28"/>
      <c r="E29" s="33"/>
      <c r="F29" s="202"/>
      <c r="G29" s="56"/>
      <c r="H29" s="214"/>
      <c r="I29" s="57"/>
      <c r="J29" s="214"/>
      <c r="K29" s="198"/>
      <c r="L29" s="58"/>
      <c r="M29" s="199"/>
      <c r="N29" s="59"/>
      <c r="O29" s="208"/>
      <c r="P29" s="60"/>
      <c r="Q29" s="60"/>
      <c r="R29" s="225"/>
      <c r="S29" s="61"/>
      <c r="T29" s="213"/>
      <c r="U29" s="202"/>
      <c r="V29" s="217"/>
      <c r="W29" s="214"/>
      <c r="X29" s="57"/>
      <c r="Y29" s="214"/>
      <c r="Z29" s="198"/>
      <c r="AA29" s="58"/>
      <c r="AB29" s="199"/>
      <c r="AC29" s="59"/>
      <c r="AD29" s="208"/>
      <c r="AE29" s="60"/>
      <c r="AF29" s="60"/>
      <c r="AG29" s="220"/>
      <c r="AH29" s="62"/>
      <c r="AI29" s="34"/>
      <c r="AO29" s="33"/>
      <c r="AP29" s="546"/>
      <c r="AQ29" s="56"/>
      <c r="AR29" s="548"/>
      <c r="AS29" s="57"/>
      <c r="AT29" s="214"/>
      <c r="AU29" s="550"/>
      <c r="AV29" s="58"/>
      <c r="AW29" s="552"/>
      <c r="AX29" s="59"/>
      <c r="AY29" s="554"/>
      <c r="AZ29" s="63"/>
      <c r="BA29" s="60"/>
      <c r="BB29" s="556"/>
      <c r="BC29" s="61"/>
      <c r="BD29" s="213"/>
      <c r="BE29" s="546"/>
      <c r="BF29" s="217"/>
      <c r="BG29" s="548"/>
      <c r="BH29" s="57"/>
      <c r="BI29" s="214"/>
      <c r="BJ29" s="550"/>
      <c r="BK29" s="58"/>
      <c r="BL29" s="552"/>
      <c r="BM29" s="59"/>
      <c r="BN29" s="554"/>
      <c r="BO29" s="63"/>
      <c r="BP29" s="60"/>
      <c r="BQ29" s="558"/>
      <c r="BR29" s="62"/>
      <c r="BS29" s="34"/>
    </row>
    <row r="30" spans="4:71" ht="12" customHeight="1">
      <c r="D30" s="28"/>
      <c r="E30" s="33"/>
      <c r="F30" s="194"/>
      <c r="G30" s="48"/>
      <c r="H30" s="221"/>
      <c r="I30" s="51"/>
      <c r="J30" s="221"/>
      <c r="K30" s="195"/>
      <c r="L30" s="52"/>
      <c r="M30" s="196"/>
      <c r="N30" s="53"/>
      <c r="O30" s="207"/>
      <c r="P30" s="221"/>
      <c r="Q30" s="221"/>
      <c r="R30" s="226"/>
      <c r="S30" s="54"/>
      <c r="T30" s="213"/>
      <c r="U30" s="211"/>
      <c r="V30" s="215"/>
      <c r="W30" s="221"/>
      <c r="X30" s="51"/>
      <c r="Y30" s="221"/>
      <c r="Z30" s="195"/>
      <c r="AA30" s="52"/>
      <c r="AB30" s="196"/>
      <c r="AC30" s="53"/>
      <c r="AD30" s="207"/>
      <c r="AE30" s="221"/>
      <c r="AF30" s="221"/>
      <c r="AG30" s="209"/>
      <c r="AH30" s="55"/>
      <c r="AI30" s="34"/>
      <c r="AO30" s="33"/>
      <c r="AP30" s="545" t="e">
        <f>'内訳書(衛生など)'!#REF!</f>
        <v>#REF!</v>
      </c>
      <c r="AQ30" s="48"/>
      <c r="AR30" s="547" t="e">
        <f>'内訳書(衛生など)'!#REF!</f>
        <v>#REF!</v>
      </c>
      <c r="AS30" s="51"/>
      <c r="AT30" s="221"/>
      <c r="AU30" s="549" t="e">
        <f>'内訳書(衛生など)'!#REF!</f>
        <v>#REF!</v>
      </c>
      <c r="AV30" s="52"/>
      <c r="AW30" s="551"/>
      <c r="AX30" s="53"/>
      <c r="AY30" s="553" t="e">
        <f>'内訳書(衛生など)'!#REF!</f>
        <v>#REF!</v>
      </c>
      <c r="AZ30" s="54"/>
      <c r="BA30" s="221"/>
      <c r="BB30" s="555" t="e">
        <f>'内訳書(衛生など)'!#REF!</f>
        <v>#REF!</v>
      </c>
      <c r="BC30" s="54"/>
      <c r="BD30" s="213"/>
      <c r="BE30" s="545" t="e">
        <f>'内訳書(衛生など)'!#REF!</f>
        <v>#REF!</v>
      </c>
      <c r="BF30" s="215"/>
      <c r="BG30" s="547" t="e">
        <f>'内訳書(衛生など)'!#REF!</f>
        <v>#REF!</v>
      </c>
      <c r="BH30" s="51"/>
      <c r="BI30" s="221"/>
      <c r="BJ30" s="549" t="e">
        <f>'内訳書(衛生など)'!#REF!</f>
        <v>#REF!</v>
      </c>
      <c r="BK30" s="52"/>
      <c r="BL30" s="551"/>
      <c r="BM30" s="53"/>
      <c r="BN30" s="553" t="e">
        <f>'内訳書(衛生など)'!#REF!</f>
        <v>#REF!</v>
      </c>
      <c r="BO30" s="54"/>
      <c r="BP30" s="221"/>
      <c r="BQ30" s="559" t="e">
        <f>'内訳書(衛生など)'!#REF!</f>
        <v>#REF!</v>
      </c>
      <c r="BR30" s="55"/>
      <c r="BS30" s="34"/>
    </row>
    <row r="31" spans="4:71" ht="12" customHeight="1">
      <c r="D31" s="28"/>
      <c r="E31" s="33"/>
      <c r="F31" s="202"/>
      <c r="G31" s="56"/>
      <c r="H31" s="214"/>
      <c r="I31" s="57"/>
      <c r="J31" s="214"/>
      <c r="K31" s="198"/>
      <c r="L31" s="58"/>
      <c r="M31" s="199"/>
      <c r="N31" s="59"/>
      <c r="O31" s="208"/>
      <c r="P31" s="60"/>
      <c r="Q31" s="60"/>
      <c r="R31" s="225"/>
      <c r="S31" s="61"/>
      <c r="T31" s="213"/>
      <c r="U31" s="202"/>
      <c r="V31" s="217"/>
      <c r="W31" s="214"/>
      <c r="X31" s="57"/>
      <c r="Y31" s="214"/>
      <c r="Z31" s="198"/>
      <c r="AA31" s="58"/>
      <c r="AB31" s="199"/>
      <c r="AC31" s="59"/>
      <c r="AD31" s="208"/>
      <c r="AE31" s="60"/>
      <c r="AF31" s="60"/>
      <c r="AG31" s="210"/>
      <c r="AH31" s="62"/>
      <c r="AI31" s="34"/>
      <c r="AO31" s="33"/>
      <c r="AP31" s="546"/>
      <c r="AQ31" s="56"/>
      <c r="AR31" s="548"/>
      <c r="AS31" s="57"/>
      <c r="AT31" s="214"/>
      <c r="AU31" s="550"/>
      <c r="AV31" s="58"/>
      <c r="AW31" s="552"/>
      <c r="AX31" s="59"/>
      <c r="AY31" s="554"/>
      <c r="AZ31" s="63"/>
      <c r="BA31" s="60"/>
      <c r="BB31" s="556"/>
      <c r="BC31" s="61"/>
      <c r="BD31" s="213"/>
      <c r="BE31" s="546"/>
      <c r="BF31" s="217"/>
      <c r="BG31" s="548"/>
      <c r="BH31" s="57"/>
      <c r="BI31" s="214"/>
      <c r="BJ31" s="550"/>
      <c r="BK31" s="58"/>
      <c r="BL31" s="552"/>
      <c r="BM31" s="59"/>
      <c r="BN31" s="554"/>
      <c r="BO31" s="63"/>
      <c r="BP31" s="60"/>
      <c r="BQ31" s="560"/>
      <c r="BR31" s="62"/>
      <c r="BS31" s="34"/>
    </row>
    <row r="32" spans="4:71" ht="12" customHeight="1">
      <c r="D32" s="28"/>
      <c r="E32" s="33"/>
      <c r="F32" s="194"/>
      <c r="G32" s="48"/>
      <c r="H32" s="221"/>
      <c r="I32" s="51"/>
      <c r="J32" s="221"/>
      <c r="K32" s="195"/>
      <c r="L32" s="52"/>
      <c r="M32" s="196"/>
      <c r="N32" s="53"/>
      <c r="O32" s="207"/>
      <c r="P32" s="221"/>
      <c r="Q32" s="221"/>
      <c r="R32" s="226"/>
      <c r="S32" s="54"/>
      <c r="T32" s="213"/>
      <c r="U32" s="218"/>
      <c r="V32" s="215"/>
      <c r="W32" s="221"/>
      <c r="X32" s="51"/>
      <c r="Y32" s="221"/>
      <c r="Z32" s="195"/>
      <c r="AA32" s="52"/>
      <c r="AB32" s="196"/>
      <c r="AC32" s="53"/>
      <c r="AD32" s="207"/>
      <c r="AE32" s="221"/>
      <c r="AF32" s="221"/>
      <c r="AG32" s="209"/>
      <c r="AH32" s="55"/>
      <c r="AI32" s="34"/>
      <c r="AO32" s="33"/>
      <c r="AP32" s="545" t="e">
        <f>'内訳書(衛生など)'!#REF!</f>
        <v>#REF!</v>
      </c>
      <c r="AQ32" s="48"/>
      <c r="AR32" s="547" t="e">
        <f>'内訳書(衛生など)'!#REF!</f>
        <v>#REF!</v>
      </c>
      <c r="AS32" s="51"/>
      <c r="AT32" s="221"/>
      <c r="AU32" s="549" t="e">
        <f>'内訳書(衛生など)'!#REF!</f>
        <v>#REF!</v>
      </c>
      <c r="AV32" s="52"/>
      <c r="AW32" s="551"/>
      <c r="AX32" s="53"/>
      <c r="AY32" s="553" t="e">
        <f>'内訳書(衛生など)'!#REF!</f>
        <v>#REF!</v>
      </c>
      <c r="AZ32" s="54"/>
      <c r="BA32" s="221"/>
      <c r="BB32" s="555" t="e">
        <f>'内訳書(衛生など)'!#REF!</f>
        <v>#REF!</v>
      </c>
      <c r="BC32" s="54"/>
      <c r="BD32" s="213"/>
      <c r="BE32" s="551"/>
      <c r="BF32" s="215"/>
      <c r="BG32" s="547"/>
      <c r="BH32" s="51"/>
      <c r="BI32" s="221"/>
      <c r="BJ32" s="549"/>
      <c r="BK32" s="52"/>
      <c r="BL32" s="551"/>
      <c r="BM32" s="53"/>
      <c r="BN32" s="553"/>
      <c r="BO32" s="54"/>
      <c r="BP32" s="221"/>
      <c r="BQ32" s="559"/>
      <c r="BR32" s="55"/>
      <c r="BS32" s="34"/>
    </row>
    <row r="33" spans="4:71" ht="12" customHeight="1">
      <c r="D33" s="28"/>
      <c r="E33" s="33"/>
      <c r="F33" s="202"/>
      <c r="G33" s="64"/>
      <c r="H33" s="214"/>
      <c r="I33" s="65"/>
      <c r="J33" s="214"/>
      <c r="K33" s="198"/>
      <c r="L33" s="58"/>
      <c r="M33" s="199"/>
      <c r="N33" s="59"/>
      <c r="O33" s="208"/>
      <c r="P33" s="60"/>
      <c r="Q33" s="60"/>
      <c r="R33" s="225"/>
      <c r="S33" s="61"/>
      <c r="T33" s="213"/>
      <c r="U33" s="202"/>
      <c r="V33" s="66"/>
      <c r="W33" s="214"/>
      <c r="X33" s="65"/>
      <c r="Y33" s="214"/>
      <c r="Z33" s="198"/>
      <c r="AA33" s="58"/>
      <c r="AB33" s="199"/>
      <c r="AC33" s="59"/>
      <c r="AD33" s="208"/>
      <c r="AE33" s="60"/>
      <c r="AF33" s="60"/>
      <c r="AG33" s="210"/>
      <c r="AH33" s="62"/>
      <c r="AI33" s="34"/>
      <c r="AO33" s="33"/>
      <c r="AP33" s="546"/>
      <c r="AQ33" s="64"/>
      <c r="AR33" s="548"/>
      <c r="AS33" s="65"/>
      <c r="AT33" s="214"/>
      <c r="AU33" s="550"/>
      <c r="AV33" s="58"/>
      <c r="AW33" s="552"/>
      <c r="AX33" s="59"/>
      <c r="AY33" s="554"/>
      <c r="AZ33" s="63"/>
      <c r="BA33" s="60"/>
      <c r="BB33" s="556"/>
      <c r="BC33" s="61"/>
      <c r="BD33" s="213"/>
      <c r="BE33" s="546"/>
      <c r="BF33" s="66"/>
      <c r="BG33" s="548"/>
      <c r="BH33" s="65"/>
      <c r="BI33" s="214"/>
      <c r="BJ33" s="550"/>
      <c r="BK33" s="58"/>
      <c r="BL33" s="552"/>
      <c r="BM33" s="59"/>
      <c r="BN33" s="554"/>
      <c r="BO33" s="63"/>
      <c r="BP33" s="60"/>
      <c r="BQ33" s="560"/>
      <c r="BR33" s="62"/>
      <c r="BS33" s="34"/>
    </row>
    <row r="34" spans="4:71" ht="12" customHeight="1">
      <c r="D34" s="28"/>
      <c r="E34" s="33"/>
      <c r="F34" s="194"/>
      <c r="G34" s="48"/>
      <c r="H34" s="222"/>
      <c r="I34" s="51"/>
      <c r="J34" s="221"/>
      <c r="K34" s="195"/>
      <c r="L34" s="52"/>
      <c r="M34" s="196"/>
      <c r="N34" s="53"/>
      <c r="O34" s="207"/>
      <c r="P34" s="221"/>
      <c r="Q34" s="221"/>
      <c r="R34" s="226"/>
      <c r="S34" s="54"/>
      <c r="T34" s="213"/>
      <c r="U34" s="218"/>
      <c r="V34" s="215"/>
      <c r="W34" s="221"/>
      <c r="X34" s="51"/>
      <c r="Y34" s="221"/>
      <c r="Z34" s="195"/>
      <c r="AA34" s="52"/>
      <c r="AB34" s="196"/>
      <c r="AC34" s="53"/>
      <c r="AD34" s="207"/>
      <c r="AE34" s="221"/>
      <c r="AF34" s="221"/>
      <c r="AG34" s="209"/>
      <c r="AH34" s="55"/>
      <c r="AI34" s="34"/>
      <c r="AO34" s="33"/>
      <c r="AP34" s="545" t="e">
        <f>'内訳書(衛生など)'!#REF!</f>
        <v>#REF!</v>
      </c>
      <c r="AQ34" s="48"/>
      <c r="AR34" s="561" t="e">
        <f>'内訳書(衛生など)'!#REF!</f>
        <v>#REF!</v>
      </c>
      <c r="AS34" s="51"/>
      <c r="AT34" s="221"/>
      <c r="AU34" s="549" t="e">
        <f>'内訳書(衛生など)'!#REF!</f>
        <v>#REF!</v>
      </c>
      <c r="AV34" s="52"/>
      <c r="AW34" s="551"/>
      <c r="AX34" s="53"/>
      <c r="AY34" s="553" t="e">
        <f>'内訳書(衛生など)'!#REF!</f>
        <v>#REF!</v>
      </c>
      <c r="AZ34" s="54"/>
      <c r="BA34" s="221"/>
      <c r="BB34" s="555" t="e">
        <f>'内訳書(衛生など)'!#REF!</f>
        <v>#REF!</v>
      </c>
      <c r="BC34" s="54"/>
      <c r="BD34" s="213"/>
      <c r="BE34" s="551"/>
      <c r="BF34" s="215"/>
      <c r="BG34" s="547"/>
      <c r="BH34" s="51"/>
      <c r="BI34" s="221"/>
      <c r="BJ34" s="549"/>
      <c r="BK34" s="52"/>
      <c r="BL34" s="551"/>
      <c r="BM34" s="53"/>
      <c r="BN34" s="553"/>
      <c r="BO34" s="54"/>
      <c r="BP34" s="221"/>
      <c r="BQ34" s="559"/>
      <c r="BR34" s="55"/>
      <c r="BS34" s="34"/>
    </row>
    <row r="35" spans="4:71" ht="12" customHeight="1">
      <c r="D35" s="28"/>
      <c r="E35" s="33"/>
      <c r="F35" s="202"/>
      <c r="G35" s="56"/>
      <c r="H35" s="223"/>
      <c r="I35" s="57"/>
      <c r="J35" s="214"/>
      <c r="K35" s="198"/>
      <c r="L35" s="58"/>
      <c r="M35" s="199"/>
      <c r="N35" s="59"/>
      <c r="O35" s="208"/>
      <c r="P35" s="60"/>
      <c r="Q35" s="60"/>
      <c r="R35" s="225"/>
      <c r="S35" s="61"/>
      <c r="T35" s="213"/>
      <c r="U35" s="202"/>
      <c r="V35" s="217"/>
      <c r="W35" s="214"/>
      <c r="X35" s="57"/>
      <c r="Y35" s="214"/>
      <c r="Z35" s="198"/>
      <c r="AA35" s="58"/>
      <c r="AB35" s="199"/>
      <c r="AC35" s="59"/>
      <c r="AD35" s="208"/>
      <c r="AE35" s="60"/>
      <c r="AF35" s="60"/>
      <c r="AG35" s="210"/>
      <c r="AH35" s="62"/>
      <c r="AI35" s="34"/>
      <c r="AO35" s="33"/>
      <c r="AP35" s="546"/>
      <c r="AQ35" s="56"/>
      <c r="AR35" s="562"/>
      <c r="AS35" s="57"/>
      <c r="AT35" s="214"/>
      <c r="AU35" s="550"/>
      <c r="AV35" s="58"/>
      <c r="AW35" s="552"/>
      <c r="AX35" s="59"/>
      <c r="AY35" s="554"/>
      <c r="AZ35" s="63"/>
      <c r="BA35" s="60"/>
      <c r="BB35" s="556"/>
      <c r="BC35" s="61"/>
      <c r="BD35" s="213"/>
      <c r="BE35" s="546"/>
      <c r="BF35" s="217"/>
      <c r="BG35" s="548"/>
      <c r="BH35" s="57"/>
      <c r="BI35" s="214"/>
      <c r="BJ35" s="550"/>
      <c r="BK35" s="58"/>
      <c r="BL35" s="552"/>
      <c r="BM35" s="59"/>
      <c r="BN35" s="554"/>
      <c r="BO35" s="63"/>
      <c r="BP35" s="60"/>
      <c r="BQ35" s="560"/>
      <c r="BR35" s="62"/>
      <c r="BS35" s="34"/>
    </row>
    <row r="36" spans="4:71" ht="12" customHeight="1">
      <c r="D36" s="28"/>
      <c r="E36" s="33"/>
      <c r="F36" s="194"/>
      <c r="G36" s="64"/>
      <c r="H36" s="221"/>
      <c r="I36" s="65"/>
      <c r="J36" s="221"/>
      <c r="K36" s="195"/>
      <c r="L36" s="52"/>
      <c r="M36" s="196"/>
      <c r="N36" s="53"/>
      <c r="O36" s="207"/>
      <c r="P36" s="221"/>
      <c r="Q36" s="221"/>
      <c r="R36" s="226"/>
      <c r="S36" s="54"/>
      <c r="T36" s="213"/>
      <c r="U36" s="218"/>
      <c r="V36" s="66"/>
      <c r="W36" s="221"/>
      <c r="X36" s="65"/>
      <c r="Y36" s="221"/>
      <c r="Z36" s="195"/>
      <c r="AA36" s="52"/>
      <c r="AB36" s="196"/>
      <c r="AC36" s="53"/>
      <c r="AD36" s="207"/>
      <c r="AE36" s="221"/>
      <c r="AF36" s="221"/>
      <c r="AG36" s="209"/>
      <c r="AH36" s="55"/>
      <c r="AI36" s="34"/>
      <c r="AO36" s="33"/>
      <c r="AP36" s="545" t="e">
        <f>'内訳書(衛生など)'!#REF!</f>
        <v>#REF!</v>
      </c>
      <c r="AQ36" s="64"/>
      <c r="AR36" s="547" t="e">
        <f>'内訳書(衛生など)'!#REF!</f>
        <v>#REF!</v>
      </c>
      <c r="AS36" s="65"/>
      <c r="AT36" s="221"/>
      <c r="AU36" s="549" t="e">
        <f>'内訳書(衛生など)'!#REF!</f>
        <v>#REF!</v>
      </c>
      <c r="AV36" s="52"/>
      <c r="AW36" s="551"/>
      <c r="AX36" s="53"/>
      <c r="AY36" s="553" t="e">
        <f>'内訳書(衛生など)'!#REF!</f>
        <v>#REF!</v>
      </c>
      <c r="AZ36" s="54"/>
      <c r="BA36" s="221"/>
      <c r="BB36" s="555" t="e">
        <f>'内訳書(衛生など)'!#REF!</f>
        <v>#REF!</v>
      </c>
      <c r="BC36" s="54"/>
      <c r="BD36" s="213"/>
      <c r="BE36" s="551"/>
      <c r="BF36" s="66"/>
      <c r="BG36" s="547"/>
      <c r="BH36" s="65"/>
      <c r="BI36" s="221"/>
      <c r="BJ36" s="549"/>
      <c r="BK36" s="52"/>
      <c r="BL36" s="551"/>
      <c r="BM36" s="53"/>
      <c r="BN36" s="553"/>
      <c r="BO36" s="54"/>
      <c r="BP36" s="221"/>
      <c r="BQ36" s="559"/>
      <c r="BR36" s="55"/>
      <c r="BS36" s="34"/>
    </row>
    <row r="37" spans="4:71" ht="12" customHeight="1">
      <c r="D37" s="28"/>
      <c r="E37" s="33"/>
      <c r="F37" s="202"/>
      <c r="G37" s="64"/>
      <c r="H37" s="214"/>
      <c r="I37" s="65"/>
      <c r="J37" s="214"/>
      <c r="K37" s="198"/>
      <c r="L37" s="58"/>
      <c r="M37" s="199"/>
      <c r="N37" s="59"/>
      <c r="O37" s="208"/>
      <c r="P37" s="60"/>
      <c r="Q37" s="60"/>
      <c r="R37" s="225"/>
      <c r="S37" s="61"/>
      <c r="T37" s="213"/>
      <c r="U37" s="212"/>
      <c r="V37" s="66"/>
      <c r="W37" s="214"/>
      <c r="X37" s="65"/>
      <c r="Y37" s="214"/>
      <c r="Z37" s="198"/>
      <c r="AA37" s="58"/>
      <c r="AB37" s="199"/>
      <c r="AC37" s="59"/>
      <c r="AD37" s="208"/>
      <c r="AE37" s="60"/>
      <c r="AF37" s="60"/>
      <c r="AG37" s="210"/>
      <c r="AH37" s="62"/>
      <c r="AI37" s="34"/>
      <c r="AO37" s="33"/>
      <c r="AP37" s="546"/>
      <c r="AQ37" s="64"/>
      <c r="AR37" s="548"/>
      <c r="AS37" s="65"/>
      <c r="AT37" s="214"/>
      <c r="AU37" s="550"/>
      <c r="AV37" s="58"/>
      <c r="AW37" s="552"/>
      <c r="AX37" s="59"/>
      <c r="AY37" s="554"/>
      <c r="AZ37" s="63"/>
      <c r="BA37" s="60"/>
      <c r="BB37" s="556"/>
      <c r="BC37" s="61"/>
      <c r="BD37" s="213"/>
      <c r="BE37" s="552"/>
      <c r="BF37" s="66"/>
      <c r="BG37" s="548"/>
      <c r="BH37" s="65"/>
      <c r="BI37" s="214"/>
      <c r="BJ37" s="550"/>
      <c r="BK37" s="58"/>
      <c r="BL37" s="552"/>
      <c r="BM37" s="59"/>
      <c r="BN37" s="554"/>
      <c r="BO37" s="63"/>
      <c r="BP37" s="60"/>
      <c r="BQ37" s="560"/>
      <c r="BR37" s="62"/>
      <c r="BS37" s="34"/>
    </row>
    <row r="38" spans="4:71" ht="12" customHeight="1">
      <c r="D38" s="28"/>
      <c r="E38" s="33"/>
      <c r="F38" s="194"/>
      <c r="G38" s="48"/>
      <c r="H38" s="221"/>
      <c r="I38" s="51"/>
      <c r="J38" s="221"/>
      <c r="K38" s="195"/>
      <c r="L38" s="52"/>
      <c r="M38" s="196"/>
      <c r="N38" s="53"/>
      <c r="O38" s="207"/>
      <c r="P38" s="221"/>
      <c r="Q38" s="221"/>
      <c r="R38" s="226"/>
      <c r="S38" s="54"/>
      <c r="T38" s="213"/>
      <c r="U38" s="218"/>
      <c r="V38" s="215"/>
      <c r="W38" s="221"/>
      <c r="X38" s="51"/>
      <c r="Y38" s="221"/>
      <c r="Z38" s="195"/>
      <c r="AA38" s="52"/>
      <c r="AB38" s="196"/>
      <c r="AC38" s="53"/>
      <c r="AD38" s="207"/>
      <c r="AE38" s="221"/>
      <c r="AF38" s="221"/>
      <c r="AG38" s="209"/>
      <c r="AH38" s="55"/>
      <c r="AI38" s="34"/>
      <c r="AO38" s="33"/>
      <c r="AP38" s="545" t="e">
        <f>'内訳書(衛生など)'!#REF!</f>
        <v>#REF!</v>
      </c>
      <c r="AQ38" s="48"/>
      <c r="AR38" s="547" t="e">
        <f>'内訳書(衛生など)'!#REF!</f>
        <v>#REF!</v>
      </c>
      <c r="AS38" s="51"/>
      <c r="AT38" s="221"/>
      <c r="AU38" s="549" t="e">
        <f>'内訳書(衛生など)'!#REF!</f>
        <v>#REF!</v>
      </c>
      <c r="AV38" s="52"/>
      <c r="AW38" s="551"/>
      <c r="AX38" s="53"/>
      <c r="AY38" s="553" t="e">
        <f>'内訳書(衛生など)'!#REF!</f>
        <v>#REF!</v>
      </c>
      <c r="AZ38" s="54"/>
      <c r="BA38" s="221"/>
      <c r="BB38" s="555" t="e">
        <f>'内訳書(衛生など)'!#REF!</f>
        <v>#REF!</v>
      </c>
      <c r="BC38" s="54"/>
      <c r="BD38" s="213"/>
      <c r="BE38" s="551"/>
      <c r="BF38" s="215"/>
      <c r="BG38" s="547"/>
      <c r="BH38" s="51"/>
      <c r="BI38" s="221"/>
      <c r="BJ38" s="549"/>
      <c r="BK38" s="52"/>
      <c r="BL38" s="551"/>
      <c r="BM38" s="53"/>
      <c r="BN38" s="553"/>
      <c r="BO38" s="54"/>
      <c r="BP38" s="221"/>
      <c r="BQ38" s="559"/>
      <c r="BR38" s="55"/>
      <c r="BS38" s="34"/>
    </row>
    <row r="39" spans="4:71" ht="12" customHeight="1">
      <c r="D39" s="28"/>
      <c r="E39" s="33"/>
      <c r="F39" s="202"/>
      <c r="G39" s="56"/>
      <c r="H39" s="214"/>
      <c r="I39" s="57"/>
      <c r="J39" s="214"/>
      <c r="K39" s="198"/>
      <c r="L39" s="58"/>
      <c r="M39" s="199"/>
      <c r="N39" s="59"/>
      <c r="O39" s="208"/>
      <c r="P39" s="60"/>
      <c r="Q39" s="60"/>
      <c r="R39" s="225"/>
      <c r="S39" s="61"/>
      <c r="T39" s="213"/>
      <c r="U39" s="212"/>
      <c r="V39" s="217"/>
      <c r="W39" s="214"/>
      <c r="X39" s="57"/>
      <c r="Y39" s="214"/>
      <c r="Z39" s="198"/>
      <c r="AA39" s="58"/>
      <c r="AB39" s="199"/>
      <c r="AC39" s="59"/>
      <c r="AD39" s="208"/>
      <c r="AE39" s="60"/>
      <c r="AF39" s="60"/>
      <c r="AG39" s="210"/>
      <c r="AH39" s="62"/>
      <c r="AI39" s="34"/>
      <c r="AO39" s="33"/>
      <c r="AP39" s="546"/>
      <c r="AQ39" s="56"/>
      <c r="AR39" s="548"/>
      <c r="AS39" s="57"/>
      <c r="AT39" s="214"/>
      <c r="AU39" s="550"/>
      <c r="AV39" s="58"/>
      <c r="AW39" s="552"/>
      <c r="AX39" s="59"/>
      <c r="AY39" s="554"/>
      <c r="AZ39" s="63"/>
      <c r="BA39" s="60"/>
      <c r="BB39" s="556"/>
      <c r="BC39" s="61"/>
      <c r="BD39" s="213"/>
      <c r="BE39" s="552"/>
      <c r="BF39" s="217"/>
      <c r="BG39" s="548"/>
      <c r="BH39" s="57"/>
      <c r="BI39" s="214"/>
      <c r="BJ39" s="550"/>
      <c r="BK39" s="58"/>
      <c r="BL39" s="552"/>
      <c r="BM39" s="59"/>
      <c r="BN39" s="554"/>
      <c r="BO39" s="63"/>
      <c r="BP39" s="60"/>
      <c r="BQ39" s="560"/>
      <c r="BR39" s="62"/>
      <c r="BS39" s="34"/>
    </row>
    <row r="40" spans="4:71" ht="12" customHeight="1">
      <c r="D40" s="28"/>
      <c r="E40" s="33"/>
      <c r="F40" s="194"/>
      <c r="G40" s="64"/>
      <c r="H40" s="221"/>
      <c r="I40" s="65"/>
      <c r="J40" s="221"/>
      <c r="K40" s="195"/>
      <c r="L40" s="52"/>
      <c r="M40" s="196"/>
      <c r="N40" s="53"/>
      <c r="O40" s="207"/>
      <c r="P40" s="221"/>
      <c r="Q40" s="221"/>
      <c r="R40" s="226"/>
      <c r="S40" s="54"/>
      <c r="T40" s="213"/>
      <c r="U40" s="218"/>
      <c r="V40" s="66"/>
      <c r="W40" s="221"/>
      <c r="X40" s="65"/>
      <c r="Y40" s="221"/>
      <c r="Z40" s="195"/>
      <c r="AA40" s="52"/>
      <c r="AB40" s="196"/>
      <c r="AC40" s="53"/>
      <c r="AD40" s="207"/>
      <c r="AE40" s="221"/>
      <c r="AF40" s="221"/>
      <c r="AG40" s="209"/>
      <c r="AH40" s="55"/>
      <c r="AI40" s="34"/>
      <c r="AO40" s="33"/>
      <c r="AP40" s="545" t="e">
        <f>'内訳書(衛生など)'!#REF!</f>
        <v>#REF!</v>
      </c>
      <c r="AQ40" s="64"/>
      <c r="AR40" s="547" t="e">
        <f>'内訳書(衛生など)'!#REF!</f>
        <v>#REF!</v>
      </c>
      <c r="AS40" s="65"/>
      <c r="AT40" s="221"/>
      <c r="AU40" s="549" t="e">
        <f>'内訳書(衛生など)'!#REF!</f>
        <v>#REF!</v>
      </c>
      <c r="AV40" s="52"/>
      <c r="AW40" s="551"/>
      <c r="AX40" s="53"/>
      <c r="AY40" s="553" t="e">
        <f>'内訳書(衛生など)'!#REF!</f>
        <v>#REF!</v>
      </c>
      <c r="AZ40" s="54"/>
      <c r="BA40" s="221"/>
      <c r="BB40" s="555" t="e">
        <f>'内訳書(衛生など)'!#REF!</f>
        <v>#REF!</v>
      </c>
      <c r="BC40" s="54"/>
      <c r="BD40" s="213"/>
      <c r="BE40" s="551"/>
      <c r="BF40" s="66"/>
      <c r="BG40" s="547"/>
      <c r="BH40" s="65"/>
      <c r="BI40" s="221"/>
      <c r="BJ40" s="549"/>
      <c r="BK40" s="52"/>
      <c r="BL40" s="551"/>
      <c r="BM40" s="53"/>
      <c r="BN40" s="553"/>
      <c r="BO40" s="54"/>
      <c r="BP40" s="221"/>
      <c r="BQ40" s="559"/>
      <c r="BR40" s="55"/>
      <c r="BS40" s="34"/>
    </row>
    <row r="41" spans="4:71" ht="12" customHeight="1">
      <c r="D41" s="28"/>
      <c r="E41" s="33"/>
      <c r="F41" s="202"/>
      <c r="G41" s="64"/>
      <c r="H41" s="214"/>
      <c r="I41" s="65"/>
      <c r="J41" s="214"/>
      <c r="K41" s="198"/>
      <c r="L41" s="58"/>
      <c r="M41" s="199"/>
      <c r="N41" s="59"/>
      <c r="O41" s="208"/>
      <c r="P41" s="60"/>
      <c r="Q41" s="60"/>
      <c r="R41" s="225"/>
      <c r="S41" s="61"/>
      <c r="T41" s="213"/>
      <c r="U41" s="212"/>
      <c r="V41" s="66"/>
      <c r="W41" s="214"/>
      <c r="X41" s="65"/>
      <c r="Y41" s="214"/>
      <c r="Z41" s="198"/>
      <c r="AA41" s="58"/>
      <c r="AB41" s="199"/>
      <c r="AC41" s="59"/>
      <c r="AD41" s="208"/>
      <c r="AE41" s="60"/>
      <c r="AF41" s="60"/>
      <c r="AG41" s="210"/>
      <c r="AH41" s="62"/>
      <c r="AI41" s="34"/>
      <c r="AO41" s="33"/>
      <c r="AP41" s="546"/>
      <c r="AQ41" s="64"/>
      <c r="AR41" s="548"/>
      <c r="AS41" s="65"/>
      <c r="AT41" s="214"/>
      <c r="AU41" s="550"/>
      <c r="AV41" s="58"/>
      <c r="AW41" s="552"/>
      <c r="AX41" s="59"/>
      <c r="AY41" s="554"/>
      <c r="AZ41" s="63"/>
      <c r="BA41" s="60"/>
      <c r="BB41" s="556"/>
      <c r="BC41" s="61"/>
      <c r="BD41" s="213"/>
      <c r="BE41" s="552"/>
      <c r="BF41" s="66"/>
      <c r="BG41" s="548"/>
      <c r="BH41" s="65"/>
      <c r="BI41" s="214"/>
      <c r="BJ41" s="550"/>
      <c r="BK41" s="58"/>
      <c r="BL41" s="552"/>
      <c r="BM41" s="59"/>
      <c r="BN41" s="554"/>
      <c r="BO41" s="63"/>
      <c r="BP41" s="60"/>
      <c r="BQ41" s="560"/>
      <c r="BR41" s="62"/>
      <c r="BS41" s="34"/>
    </row>
    <row r="42" spans="4:71" ht="12" customHeight="1">
      <c r="D42" s="28"/>
      <c r="E42" s="33"/>
      <c r="F42" s="197"/>
      <c r="G42" s="48"/>
      <c r="H42" s="221"/>
      <c r="I42" s="51"/>
      <c r="J42" s="221"/>
      <c r="K42" s="195"/>
      <c r="L42" s="52"/>
      <c r="M42" s="551"/>
      <c r="N42" s="53"/>
      <c r="O42" s="553"/>
      <c r="P42" s="221"/>
      <c r="Q42" s="221"/>
      <c r="R42" s="555"/>
      <c r="S42" s="54"/>
      <c r="T42" s="213"/>
      <c r="U42" s="218"/>
      <c r="V42" s="215"/>
      <c r="W42" s="547"/>
      <c r="X42" s="51"/>
      <c r="Y42" s="221"/>
      <c r="Z42" s="549"/>
      <c r="AA42" s="52"/>
      <c r="AB42" s="551"/>
      <c r="AC42" s="53"/>
      <c r="AD42" s="553"/>
      <c r="AE42" s="221"/>
      <c r="AF42" s="221"/>
      <c r="AG42" s="559"/>
      <c r="AH42" s="55"/>
      <c r="AI42" s="34"/>
      <c r="AO42" s="33"/>
      <c r="AP42" s="545" t="e">
        <f>'内訳書(衛生など)'!#REF!</f>
        <v>#REF!</v>
      </c>
      <c r="AQ42" s="48"/>
      <c r="AR42" s="547" t="e">
        <f>'内訳書(衛生など)'!#REF!</f>
        <v>#REF!</v>
      </c>
      <c r="AS42" s="51"/>
      <c r="AT42" s="221"/>
      <c r="AU42" s="549" t="e">
        <f>'内訳書(衛生など)'!#REF!</f>
        <v>#REF!</v>
      </c>
      <c r="AV42" s="52"/>
      <c r="AW42" s="551"/>
      <c r="AX42" s="53"/>
      <c r="AY42" s="553" t="e">
        <f>'内訳書(衛生など)'!#REF!</f>
        <v>#REF!</v>
      </c>
      <c r="AZ42" s="54"/>
      <c r="BA42" s="221"/>
      <c r="BB42" s="555" t="e">
        <f>'内訳書(衛生など)'!#REF!</f>
        <v>#REF!</v>
      </c>
      <c r="BC42" s="54"/>
      <c r="BD42" s="213"/>
      <c r="BE42" s="551"/>
      <c r="BF42" s="215"/>
      <c r="BG42" s="547"/>
      <c r="BH42" s="51"/>
      <c r="BI42" s="221"/>
      <c r="BJ42" s="549"/>
      <c r="BK42" s="52"/>
      <c r="BL42" s="551"/>
      <c r="BM42" s="53"/>
      <c r="BN42" s="553"/>
      <c r="BO42" s="54"/>
      <c r="BP42" s="221"/>
      <c r="BQ42" s="559"/>
      <c r="BR42" s="55"/>
      <c r="BS42" s="34"/>
    </row>
    <row r="43" spans="4:71" ht="12" customHeight="1">
      <c r="D43" s="28"/>
      <c r="E43" s="33"/>
      <c r="F43" s="202"/>
      <c r="G43" s="56"/>
      <c r="H43" s="214"/>
      <c r="I43" s="57"/>
      <c r="J43" s="214"/>
      <c r="K43" s="198"/>
      <c r="L43" s="58"/>
      <c r="M43" s="552"/>
      <c r="N43" s="59"/>
      <c r="O43" s="554"/>
      <c r="P43" s="60"/>
      <c r="Q43" s="60"/>
      <c r="R43" s="556"/>
      <c r="S43" s="61"/>
      <c r="T43" s="213"/>
      <c r="U43" s="212"/>
      <c r="V43" s="217"/>
      <c r="W43" s="548"/>
      <c r="X43" s="57"/>
      <c r="Y43" s="214"/>
      <c r="Z43" s="550"/>
      <c r="AA43" s="58"/>
      <c r="AB43" s="552"/>
      <c r="AC43" s="59"/>
      <c r="AD43" s="554"/>
      <c r="AE43" s="60"/>
      <c r="AF43" s="60"/>
      <c r="AG43" s="560"/>
      <c r="AH43" s="62"/>
      <c r="AI43" s="34"/>
      <c r="AO43" s="33"/>
      <c r="AP43" s="546"/>
      <c r="AQ43" s="56"/>
      <c r="AR43" s="548"/>
      <c r="AS43" s="57"/>
      <c r="AT43" s="214"/>
      <c r="AU43" s="550"/>
      <c r="AV43" s="58"/>
      <c r="AW43" s="552"/>
      <c r="AX43" s="59"/>
      <c r="AY43" s="554"/>
      <c r="AZ43" s="63"/>
      <c r="BA43" s="60"/>
      <c r="BB43" s="556"/>
      <c r="BC43" s="61"/>
      <c r="BD43" s="213"/>
      <c r="BE43" s="552"/>
      <c r="BF43" s="217"/>
      <c r="BG43" s="548"/>
      <c r="BH43" s="57"/>
      <c r="BI43" s="214"/>
      <c r="BJ43" s="550"/>
      <c r="BK43" s="58"/>
      <c r="BL43" s="552"/>
      <c r="BM43" s="59"/>
      <c r="BN43" s="554"/>
      <c r="BO43" s="63"/>
      <c r="BP43" s="60"/>
      <c r="BQ43" s="560"/>
      <c r="BR43" s="62"/>
      <c r="BS43" s="34"/>
    </row>
    <row r="44" spans="4:71" ht="12" customHeight="1">
      <c r="D44" s="28"/>
      <c r="E44" s="33"/>
      <c r="F44" s="211"/>
      <c r="G44" s="64"/>
      <c r="H44" s="221"/>
      <c r="I44" s="65"/>
      <c r="J44" s="221"/>
      <c r="K44" s="195"/>
      <c r="L44" s="52"/>
      <c r="M44" s="551"/>
      <c r="N44" s="53"/>
      <c r="O44" s="553"/>
      <c r="P44" s="221"/>
      <c r="Q44" s="221"/>
      <c r="R44" s="555"/>
      <c r="S44" s="54"/>
      <c r="T44" s="213"/>
      <c r="U44" s="551"/>
      <c r="V44" s="66"/>
      <c r="W44" s="547"/>
      <c r="X44" s="65"/>
      <c r="Y44" s="221"/>
      <c r="Z44" s="549"/>
      <c r="AA44" s="52"/>
      <c r="AB44" s="551"/>
      <c r="AC44" s="53"/>
      <c r="AD44" s="553"/>
      <c r="AE44" s="221"/>
      <c r="AF44" s="221"/>
      <c r="AG44" s="559"/>
      <c r="AH44" s="55"/>
      <c r="AI44" s="34"/>
      <c r="AO44" s="33"/>
      <c r="AP44" s="545" t="e">
        <f>'内訳書(衛生など)'!#REF!</f>
        <v>#REF!</v>
      </c>
      <c r="AQ44" s="64"/>
      <c r="AR44" s="547" t="e">
        <f>'内訳書(衛生など)'!#REF!</f>
        <v>#REF!</v>
      </c>
      <c r="AS44" s="65"/>
      <c r="AT44" s="221"/>
      <c r="AU44" s="549" t="e">
        <f>'内訳書(衛生など)'!#REF!</f>
        <v>#REF!</v>
      </c>
      <c r="AV44" s="52"/>
      <c r="AW44" s="551"/>
      <c r="AX44" s="53"/>
      <c r="AY44" s="553" t="e">
        <f>'内訳書(衛生など)'!#REF!</f>
        <v>#REF!</v>
      </c>
      <c r="AZ44" s="54"/>
      <c r="BA44" s="221"/>
      <c r="BB44" s="555" t="e">
        <f>'内訳書(衛生など)'!#REF!</f>
        <v>#REF!</v>
      </c>
      <c r="BC44" s="54"/>
      <c r="BD44" s="213"/>
      <c r="BE44" s="551"/>
      <c r="BF44" s="66"/>
      <c r="BG44" s="547"/>
      <c r="BH44" s="65"/>
      <c r="BI44" s="221"/>
      <c r="BJ44" s="549"/>
      <c r="BK44" s="52"/>
      <c r="BL44" s="551"/>
      <c r="BM44" s="53"/>
      <c r="BN44" s="553"/>
      <c r="BO44" s="54"/>
      <c r="BP44" s="221"/>
      <c r="BQ44" s="559"/>
      <c r="BR44" s="55"/>
      <c r="BS44" s="34"/>
    </row>
    <row r="45" spans="4:71" ht="12" customHeight="1">
      <c r="D45" s="28"/>
      <c r="E45" s="33"/>
      <c r="F45" s="202"/>
      <c r="G45" s="64"/>
      <c r="H45" s="214"/>
      <c r="I45" s="65"/>
      <c r="J45" s="214"/>
      <c r="K45" s="198"/>
      <c r="L45" s="58"/>
      <c r="M45" s="552"/>
      <c r="N45" s="59"/>
      <c r="O45" s="554"/>
      <c r="P45" s="60"/>
      <c r="Q45" s="60"/>
      <c r="R45" s="556"/>
      <c r="S45" s="61"/>
      <c r="T45" s="213"/>
      <c r="U45" s="552"/>
      <c r="V45" s="66"/>
      <c r="W45" s="548"/>
      <c r="X45" s="65"/>
      <c r="Y45" s="214"/>
      <c r="Z45" s="550"/>
      <c r="AA45" s="58"/>
      <c r="AB45" s="552"/>
      <c r="AC45" s="59"/>
      <c r="AD45" s="554"/>
      <c r="AE45" s="60"/>
      <c r="AF45" s="60"/>
      <c r="AG45" s="560"/>
      <c r="AH45" s="62"/>
      <c r="AI45" s="34"/>
      <c r="AO45" s="33"/>
      <c r="AP45" s="546"/>
      <c r="AQ45" s="64"/>
      <c r="AR45" s="548"/>
      <c r="AS45" s="65"/>
      <c r="AT45" s="214"/>
      <c r="AU45" s="550"/>
      <c r="AV45" s="58"/>
      <c r="AW45" s="552"/>
      <c r="AX45" s="59"/>
      <c r="AY45" s="554"/>
      <c r="AZ45" s="63"/>
      <c r="BA45" s="60"/>
      <c r="BB45" s="556"/>
      <c r="BC45" s="61"/>
      <c r="BD45" s="213"/>
      <c r="BE45" s="552"/>
      <c r="BF45" s="66"/>
      <c r="BG45" s="548"/>
      <c r="BH45" s="65"/>
      <c r="BI45" s="214"/>
      <c r="BJ45" s="550"/>
      <c r="BK45" s="58"/>
      <c r="BL45" s="552"/>
      <c r="BM45" s="59"/>
      <c r="BN45" s="554"/>
      <c r="BO45" s="63"/>
      <c r="BP45" s="60"/>
      <c r="BQ45" s="560"/>
      <c r="BR45" s="62"/>
      <c r="BS45" s="34"/>
    </row>
    <row r="46" spans="4:71" ht="12" customHeight="1">
      <c r="D46" s="28"/>
      <c r="E46" s="33"/>
      <c r="F46" s="211"/>
      <c r="G46" s="48"/>
      <c r="H46" s="221"/>
      <c r="I46" s="51"/>
      <c r="J46" s="221"/>
      <c r="K46" s="195"/>
      <c r="L46" s="52"/>
      <c r="M46" s="551"/>
      <c r="N46" s="53"/>
      <c r="O46" s="553"/>
      <c r="P46" s="221"/>
      <c r="Q46" s="221"/>
      <c r="R46" s="555"/>
      <c r="S46" s="54"/>
      <c r="T46" s="213"/>
      <c r="U46" s="551"/>
      <c r="V46" s="215"/>
      <c r="W46" s="216" t="s">
        <v>574</v>
      </c>
      <c r="X46" s="51"/>
      <c r="Y46" s="221"/>
      <c r="Z46" s="195"/>
      <c r="AA46" s="52"/>
      <c r="AB46" s="551"/>
      <c r="AC46" s="53"/>
      <c r="AD46" s="553"/>
      <c r="AE46" s="221"/>
      <c r="AF46" s="221"/>
      <c r="AG46" s="559"/>
      <c r="AH46" s="55"/>
      <c r="AI46" s="34"/>
      <c r="AO46" s="33"/>
      <c r="AP46" s="545" t="e">
        <f>'内訳書(衛生など)'!#REF!</f>
        <v>#REF!</v>
      </c>
      <c r="AQ46" s="48"/>
      <c r="AR46" s="547" t="e">
        <f>'内訳書(衛生など)'!#REF!</f>
        <v>#REF!</v>
      </c>
      <c r="AS46" s="51"/>
      <c r="AT46" s="221"/>
      <c r="AU46" s="549" t="e">
        <f>'内訳書(衛生など)'!#REF!</f>
        <v>#REF!</v>
      </c>
      <c r="AV46" s="52"/>
      <c r="AW46" s="551"/>
      <c r="AX46" s="53"/>
      <c r="AY46" s="553" t="e">
        <f>'内訳書(衛生など)'!#REF!</f>
        <v>#REF!</v>
      </c>
      <c r="AZ46" s="54"/>
      <c r="BA46" s="221"/>
      <c r="BB46" s="555" t="e">
        <f>'内訳書(衛生など)'!#REF!</f>
        <v>#REF!</v>
      </c>
      <c r="BC46" s="54"/>
      <c r="BD46" s="213"/>
      <c r="BE46" s="551"/>
      <c r="BF46" s="215"/>
      <c r="BG46" s="216" t="s">
        <v>561</v>
      </c>
      <c r="BH46" s="51"/>
      <c r="BI46" s="221"/>
      <c r="BJ46" s="549" t="e">
        <f>BJ50-BJ48</f>
        <v>#REF!</v>
      </c>
      <c r="BK46" s="52"/>
      <c r="BL46" s="551"/>
      <c r="BM46" s="53"/>
      <c r="BN46" s="553"/>
      <c r="BO46" s="54"/>
      <c r="BP46" s="221"/>
      <c r="BQ46" s="559"/>
      <c r="BR46" s="55"/>
      <c r="BS46" s="34"/>
    </row>
    <row r="47" spans="4:71" ht="12" customHeight="1">
      <c r="D47" s="28"/>
      <c r="E47" s="33"/>
      <c r="F47" s="202"/>
      <c r="G47" s="56"/>
      <c r="H47" s="214"/>
      <c r="I47" s="57"/>
      <c r="J47" s="214"/>
      <c r="K47" s="198"/>
      <c r="L47" s="58"/>
      <c r="M47" s="552"/>
      <c r="N47" s="59"/>
      <c r="O47" s="554"/>
      <c r="P47" s="60"/>
      <c r="Q47" s="60"/>
      <c r="R47" s="556"/>
      <c r="S47" s="61"/>
      <c r="T47" s="213"/>
      <c r="U47" s="552"/>
      <c r="V47" s="217"/>
      <c r="W47" s="67" t="s">
        <v>36</v>
      </c>
      <c r="X47" s="57"/>
      <c r="Y47" s="214"/>
      <c r="Z47" s="198">
        <f>SUM(K23+K25+K27+K29+K31+K33+K35+K37+K39+K41+K43+K45+K47+K49+K51+Z23+Z25+Z27+Z29+Z33)</f>
        <v>0</v>
      </c>
      <c r="AA47" s="58"/>
      <c r="AB47" s="552"/>
      <c r="AC47" s="59"/>
      <c r="AD47" s="554"/>
      <c r="AE47" s="60"/>
      <c r="AF47" s="60"/>
      <c r="AG47" s="560"/>
      <c r="AH47" s="62"/>
      <c r="AI47" s="34"/>
      <c r="AO47" s="33"/>
      <c r="AP47" s="546"/>
      <c r="AQ47" s="56"/>
      <c r="AR47" s="548"/>
      <c r="AS47" s="57"/>
      <c r="AT47" s="214"/>
      <c r="AU47" s="550"/>
      <c r="AV47" s="58"/>
      <c r="AW47" s="552"/>
      <c r="AX47" s="59"/>
      <c r="AY47" s="554"/>
      <c r="AZ47" s="63"/>
      <c r="BA47" s="60"/>
      <c r="BB47" s="556"/>
      <c r="BC47" s="61"/>
      <c r="BD47" s="213"/>
      <c r="BE47" s="552"/>
      <c r="BF47" s="217"/>
      <c r="BG47" s="67" t="s">
        <v>36</v>
      </c>
      <c r="BH47" s="57"/>
      <c r="BI47" s="214"/>
      <c r="BJ47" s="550"/>
      <c r="BK47" s="58"/>
      <c r="BL47" s="552"/>
      <c r="BM47" s="59"/>
      <c r="BN47" s="554"/>
      <c r="BO47" s="63"/>
      <c r="BP47" s="60"/>
      <c r="BQ47" s="560"/>
      <c r="BR47" s="62"/>
      <c r="BS47" s="34"/>
    </row>
    <row r="48" spans="4:71" ht="12" customHeight="1">
      <c r="D48" s="28"/>
      <c r="E48" s="33"/>
      <c r="F48" s="211"/>
      <c r="G48" s="48"/>
      <c r="H48" s="221"/>
      <c r="I48" s="65"/>
      <c r="J48" s="213"/>
      <c r="K48" s="195"/>
      <c r="L48" s="68"/>
      <c r="M48" s="69"/>
      <c r="N48" s="69"/>
      <c r="O48" s="565"/>
      <c r="P48" s="70"/>
      <c r="Q48" s="70"/>
      <c r="R48" s="566"/>
      <c r="S48" s="71"/>
      <c r="T48" s="213"/>
      <c r="U48" s="551"/>
      <c r="V48" s="215"/>
      <c r="W48" s="72" t="s">
        <v>575</v>
      </c>
      <c r="X48" s="51"/>
      <c r="Y48" s="221"/>
      <c r="Z48" s="195"/>
      <c r="AA48" s="52"/>
      <c r="AB48" s="551"/>
      <c r="AC48" s="53"/>
      <c r="AD48" s="553"/>
      <c r="AE48" s="221"/>
      <c r="AF48" s="221"/>
      <c r="AG48" s="559"/>
      <c r="AH48" s="55"/>
      <c r="AI48" s="34"/>
      <c r="AO48" s="33"/>
      <c r="AP48" s="545" t="e">
        <f>'内訳書(衛生など)'!#REF!</f>
        <v>#REF!</v>
      </c>
      <c r="AQ48" s="48"/>
      <c r="AR48" s="563" t="e">
        <f>'内訳書(衛生など)'!#REF!</f>
        <v>#REF!</v>
      </c>
      <c r="AS48" s="65"/>
      <c r="AT48" s="213"/>
      <c r="AU48" s="564" t="e">
        <f>'内訳書(衛生など)'!#REF!</f>
        <v>#REF!</v>
      </c>
      <c r="AV48" s="68"/>
      <c r="AW48" s="69"/>
      <c r="AX48" s="69"/>
      <c r="AY48" s="565" t="e">
        <f>'内訳書(衛生など)'!#REF!</f>
        <v>#REF!</v>
      </c>
      <c r="AZ48" s="73"/>
      <c r="BA48" s="69"/>
      <c r="BB48" s="566" t="e">
        <f>'内訳書(衛生など)'!#REF!</f>
        <v>#REF!</v>
      </c>
      <c r="BC48" s="71"/>
      <c r="BD48" s="213"/>
      <c r="BE48" s="551"/>
      <c r="BF48" s="215"/>
      <c r="BG48" s="72" t="s">
        <v>562</v>
      </c>
      <c r="BH48" s="51"/>
      <c r="BI48" s="221"/>
      <c r="BJ48" s="549" t="e">
        <f>BJ30</f>
        <v>#REF!</v>
      </c>
      <c r="BK48" s="52"/>
      <c r="BL48" s="551"/>
      <c r="BM48" s="53"/>
      <c r="BN48" s="553"/>
      <c r="BO48" s="54"/>
      <c r="BP48" s="221"/>
      <c r="BQ48" s="559"/>
      <c r="BR48" s="55"/>
      <c r="BS48" s="34"/>
    </row>
    <row r="49" spans="4:71" ht="12" customHeight="1">
      <c r="D49" s="28"/>
      <c r="E49" s="33"/>
      <c r="F49" s="202"/>
      <c r="G49" s="56"/>
      <c r="H49" s="214"/>
      <c r="I49" s="57"/>
      <c r="J49" s="214"/>
      <c r="K49" s="198"/>
      <c r="L49" s="58"/>
      <c r="M49" s="74"/>
      <c r="N49" s="74"/>
      <c r="O49" s="554"/>
      <c r="P49" s="75"/>
      <c r="Q49" s="75"/>
      <c r="R49" s="556"/>
      <c r="S49" s="61"/>
      <c r="T49" s="213"/>
      <c r="U49" s="552"/>
      <c r="V49" s="217"/>
      <c r="W49" s="67" t="s">
        <v>38</v>
      </c>
      <c r="X49" s="57"/>
      <c r="Y49" s="214"/>
      <c r="Z49" s="198">
        <f>SUM(Z31+Z35)</f>
        <v>0</v>
      </c>
      <c r="AA49" s="58"/>
      <c r="AB49" s="552"/>
      <c r="AC49" s="59"/>
      <c r="AD49" s="554"/>
      <c r="AE49" s="60"/>
      <c r="AF49" s="60"/>
      <c r="AG49" s="560"/>
      <c r="AH49" s="62"/>
      <c r="AI49" s="34"/>
      <c r="AO49" s="33"/>
      <c r="AP49" s="546"/>
      <c r="AQ49" s="56"/>
      <c r="AR49" s="548"/>
      <c r="AS49" s="57"/>
      <c r="AT49" s="214"/>
      <c r="AU49" s="550"/>
      <c r="AV49" s="58"/>
      <c r="AW49" s="74"/>
      <c r="AX49" s="74"/>
      <c r="AY49" s="554"/>
      <c r="AZ49" s="76"/>
      <c r="BA49" s="74"/>
      <c r="BB49" s="556"/>
      <c r="BC49" s="61"/>
      <c r="BD49" s="213"/>
      <c r="BE49" s="552"/>
      <c r="BF49" s="217"/>
      <c r="BG49" s="67" t="s">
        <v>38</v>
      </c>
      <c r="BH49" s="57"/>
      <c r="BI49" s="214"/>
      <c r="BJ49" s="550"/>
      <c r="BK49" s="58"/>
      <c r="BL49" s="552"/>
      <c r="BM49" s="59"/>
      <c r="BN49" s="554"/>
      <c r="BO49" s="63"/>
      <c r="BP49" s="60"/>
      <c r="BQ49" s="560"/>
      <c r="BR49" s="62"/>
      <c r="BS49" s="34"/>
    </row>
    <row r="50" spans="4:71" ht="12" customHeight="1">
      <c r="D50" s="28"/>
      <c r="E50" s="33"/>
      <c r="F50" s="197"/>
      <c r="G50" s="64"/>
      <c r="H50" s="221"/>
      <c r="I50" s="65"/>
      <c r="J50" s="213"/>
      <c r="K50" s="203"/>
      <c r="L50" s="68"/>
      <c r="M50" s="69"/>
      <c r="N50" s="69"/>
      <c r="O50" s="567"/>
      <c r="P50" s="70"/>
      <c r="Q50" s="70"/>
      <c r="R50" s="566"/>
      <c r="S50" s="71"/>
      <c r="T50" s="213"/>
      <c r="U50" s="569" t="s">
        <v>29</v>
      </c>
      <c r="V50" s="570"/>
      <c r="W50" s="570"/>
      <c r="X50" s="571"/>
      <c r="Y50" s="221"/>
      <c r="Z50" s="205"/>
      <c r="AA50" s="52"/>
      <c r="AB50" s="77"/>
      <c r="AC50" s="77"/>
      <c r="AD50" s="575"/>
      <c r="AE50" s="78"/>
      <c r="AF50" s="78"/>
      <c r="AG50" s="577"/>
      <c r="AH50" s="55"/>
      <c r="AI50" s="34"/>
      <c r="AO50" s="33"/>
      <c r="AP50" s="545" t="e">
        <f>'内訳書(衛生など)'!#REF!</f>
        <v>#REF!</v>
      </c>
      <c r="AQ50" s="64"/>
      <c r="AR50" s="563" t="e">
        <f>'内訳書(衛生など)'!#REF!</f>
        <v>#REF!</v>
      </c>
      <c r="AS50" s="65"/>
      <c r="AT50" s="213"/>
      <c r="AU50" s="579" t="e">
        <f>'内訳書(衛生など)'!#REF!</f>
        <v>#REF!</v>
      </c>
      <c r="AV50" s="68"/>
      <c r="AW50" s="69"/>
      <c r="AX50" s="69"/>
      <c r="AY50" s="567" t="e">
        <f>'内訳書(衛生など)'!#REF!</f>
        <v>#REF!</v>
      </c>
      <c r="AZ50" s="73"/>
      <c r="BA50" s="69"/>
      <c r="BB50" s="566" t="e">
        <f>'内訳書(衛生など)'!#REF!</f>
        <v>#REF!</v>
      </c>
      <c r="BC50" s="71"/>
      <c r="BD50" s="213"/>
      <c r="BE50" s="569" t="s">
        <v>29</v>
      </c>
      <c r="BF50" s="570"/>
      <c r="BG50" s="570"/>
      <c r="BH50" s="571"/>
      <c r="BI50" s="221"/>
      <c r="BJ50" s="581" t="e">
        <f>SUM(AU22:AU51,BJ22:BJ31)</f>
        <v>#REF!</v>
      </c>
      <c r="BK50" s="52"/>
      <c r="BL50" s="77"/>
      <c r="BM50" s="77"/>
      <c r="BN50" s="575" t="e">
        <f>SUM(AY22:AY51,BN22:BN49)</f>
        <v>#REF!</v>
      </c>
      <c r="BO50" s="79"/>
      <c r="BP50" s="77"/>
      <c r="BQ50" s="577" t="e">
        <f>SUM(BB22:BB51,BQ22:BQ49)</f>
        <v>#REF!</v>
      </c>
      <c r="BR50" s="55"/>
      <c r="BS50" s="34"/>
    </row>
    <row r="51" spans="4:71" ht="12" customHeight="1">
      <c r="D51" s="28"/>
      <c r="E51" s="33"/>
      <c r="F51" s="201"/>
      <c r="G51" s="56"/>
      <c r="H51" s="214"/>
      <c r="I51" s="57"/>
      <c r="J51" s="214"/>
      <c r="K51" s="204"/>
      <c r="L51" s="58"/>
      <c r="M51" s="74"/>
      <c r="N51" s="74"/>
      <c r="O51" s="568"/>
      <c r="P51" s="75"/>
      <c r="Q51" s="75"/>
      <c r="R51" s="556"/>
      <c r="S51" s="61"/>
      <c r="T51" s="213"/>
      <c r="U51" s="572"/>
      <c r="V51" s="573"/>
      <c r="W51" s="573"/>
      <c r="X51" s="574"/>
      <c r="Y51" s="214"/>
      <c r="Z51" s="206">
        <f>SUM(Z47+Z49)</f>
        <v>0</v>
      </c>
      <c r="AA51" s="58"/>
      <c r="AB51" s="74"/>
      <c r="AC51" s="74"/>
      <c r="AD51" s="576"/>
      <c r="AE51" s="75"/>
      <c r="AF51" s="75"/>
      <c r="AG51" s="578"/>
      <c r="AH51" s="62"/>
      <c r="AI51" s="34"/>
      <c r="AK51" s="80">
        <f>SUM(K23+K25+K27+K29+K31+K33+K35+K37+K39+K41+K43+K45+K47+K49+K51+Z23+Z25+Z27+Z29+Z31+Z33+Z35)</f>
        <v>0</v>
      </c>
      <c r="AO51" s="33"/>
      <c r="AP51" s="552"/>
      <c r="AQ51" s="56"/>
      <c r="AR51" s="548"/>
      <c r="AS51" s="57"/>
      <c r="AT51" s="214"/>
      <c r="AU51" s="580"/>
      <c r="AV51" s="58"/>
      <c r="AW51" s="74"/>
      <c r="AX51" s="74"/>
      <c r="AY51" s="568"/>
      <c r="AZ51" s="76"/>
      <c r="BA51" s="74"/>
      <c r="BB51" s="556"/>
      <c r="BC51" s="61"/>
      <c r="BD51" s="213"/>
      <c r="BE51" s="572"/>
      <c r="BF51" s="573"/>
      <c r="BG51" s="573"/>
      <c r="BH51" s="574"/>
      <c r="BI51" s="214"/>
      <c r="BJ51" s="582"/>
      <c r="BK51" s="58"/>
      <c r="BL51" s="74"/>
      <c r="BM51" s="74"/>
      <c r="BN51" s="576"/>
      <c r="BO51" s="76"/>
      <c r="BP51" s="74"/>
      <c r="BQ51" s="578"/>
      <c r="BR51" s="62"/>
      <c r="BS51" s="34"/>
    </row>
    <row r="52" spans="4:71" ht="15" customHeight="1">
      <c r="D52" s="28"/>
      <c r="E52" s="81"/>
      <c r="F52" s="82"/>
      <c r="G52" s="82"/>
      <c r="H52" s="83"/>
      <c r="I52" s="83"/>
      <c r="J52" s="84"/>
      <c r="K52" s="85"/>
      <c r="L52" s="85"/>
      <c r="M52" s="84"/>
      <c r="N52" s="84"/>
      <c r="O52" s="84"/>
      <c r="P52" s="84"/>
      <c r="Q52" s="84"/>
      <c r="R52" s="84"/>
      <c r="S52" s="84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7"/>
      <c r="AO52" s="81"/>
      <c r="AP52" s="82"/>
      <c r="AQ52" s="82"/>
      <c r="AR52" s="83"/>
      <c r="AS52" s="83"/>
      <c r="AT52" s="84"/>
      <c r="AU52" s="85"/>
      <c r="AV52" s="85"/>
      <c r="AW52" s="84"/>
      <c r="AX52" s="84"/>
      <c r="AY52" s="84"/>
      <c r="AZ52" s="84"/>
      <c r="BA52" s="84"/>
      <c r="BB52" s="84"/>
      <c r="BC52" s="84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7"/>
    </row>
    <row r="54" spans="4:71" ht="15" customHeight="1">
      <c r="D54" s="28"/>
      <c r="K54" s="88"/>
      <c r="AU54" s="88"/>
    </row>
    <row r="55" spans="4:71" ht="15" customHeight="1">
      <c r="D55" s="28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</row>
    <row r="56" spans="4:71" ht="15" customHeight="1">
      <c r="D56" s="28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</row>
    <row r="57" spans="4:71" ht="15" customHeight="1">
      <c r="D57" s="28"/>
    </row>
    <row r="58" spans="4:71" ht="15" customHeight="1">
      <c r="D58" s="28"/>
    </row>
    <row r="59" spans="4:71" ht="15" customHeight="1">
      <c r="D59" s="28"/>
      <c r="H59" s="36"/>
      <c r="I59" s="37"/>
      <c r="K59" s="90"/>
      <c r="AR59" s="36"/>
      <c r="AS59" s="37"/>
      <c r="AU59" s="90"/>
    </row>
    <row r="60" spans="4:71" ht="15" customHeight="1">
      <c r="D60" s="28"/>
      <c r="H60" s="36"/>
      <c r="I60" s="37"/>
      <c r="K60" s="40"/>
      <c r="AR60" s="36"/>
      <c r="AS60" s="37"/>
      <c r="AU60" s="40"/>
    </row>
    <row r="61" spans="4:71" ht="15" customHeight="1">
      <c r="D61" s="28"/>
      <c r="H61" s="36"/>
      <c r="I61" s="37"/>
      <c r="K61" s="40"/>
      <c r="AR61" s="36"/>
      <c r="AS61" s="37"/>
      <c r="AU61" s="40"/>
    </row>
    <row r="62" spans="4:71" ht="15" customHeight="1">
      <c r="D62" s="28"/>
      <c r="H62" s="36"/>
      <c r="I62" s="37"/>
      <c r="K62" s="40"/>
      <c r="AR62" s="36"/>
      <c r="AS62" s="37"/>
      <c r="AU62" s="40"/>
    </row>
    <row r="63" spans="4:71" ht="15" customHeight="1">
      <c r="D63" s="28"/>
      <c r="H63" s="36"/>
      <c r="I63" s="37"/>
      <c r="K63" s="91"/>
      <c r="AR63" s="36"/>
      <c r="AS63" s="37"/>
      <c r="AU63" s="91"/>
    </row>
    <row r="64" spans="4:71" ht="15" customHeight="1">
      <c r="D64" s="28"/>
      <c r="H64" s="36"/>
      <c r="I64" s="37"/>
      <c r="K64" s="40"/>
      <c r="AR64" s="36"/>
      <c r="AS64" s="37"/>
      <c r="AU64" s="40"/>
    </row>
    <row r="65" spans="4:55" ht="15" customHeight="1">
      <c r="D65" s="28"/>
      <c r="H65" s="36"/>
      <c r="I65" s="37"/>
      <c r="J65" s="41"/>
      <c r="K65" s="92"/>
      <c r="L65" s="43"/>
      <c r="AR65" s="36"/>
      <c r="AS65" s="37"/>
      <c r="AT65" s="41"/>
      <c r="AU65" s="92"/>
      <c r="AV65" s="43"/>
    </row>
    <row r="66" spans="4:55" ht="15" customHeight="1">
      <c r="D66" s="28"/>
      <c r="H66" s="37"/>
      <c r="I66" s="37"/>
      <c r="J66" s="41"/>
      <c r="K66" s="43"/>
      <c r="L66" s="43"/>
      <c r="AR66" s="37"/>
      <c r="AS66" s="37"/>
      <c r="AT66" s="41"/>
      <c r="AU66" s="43"/>
      <c r="AV66" s="43"/>
    </row>
    <row r="67" spans="4:55" ht="15" customHeight="1">
      <c r="D67" s="28"/>
    </row>
    <row r="68" spans="4:55" ht="15" customHeight="1">
      <c r="D68" s="28"/>
      <c r="F68" s="9"/>
      <c r="G68" s="9"/>
      <c r="H68" s="9"/>
      <c r="I68" s="9"/>
      <c r="J68" s="16"/>
      <c r="K68" s="9"/>
      <c r="L68" s="16"/>
      <c r="M68" s="9"/>
      <c r="N68" s="9"/>
      <c r="O68" s="9"/>
      <c r="P68" s="9"/>
      <c r="Q68" s="9"/>
      <c r="R68" s="9"/>
      <c r="S68" s="9"/>
      <c r="AP68" s="9"/>
      <c r="AQ68" s="9"/>
      <c r="AR68" s="9"/>
      <c r="AS68" s="9"/>
      <c r="AT68" s="16"/>
      <c r="AU68" s="9"/>
      <c r="AV68" s="16"/>
      <c r="AW68" s="9"/>
      <c r="AX68" s="9"/>
      <c r="AY68" s="9"/>
      <c r="AZ68" s="9"/>
      <c r="BA68" s="9"/>
      <c r="BB68" s="9"/>
      <c r="BC68" s="9"/>
    </row>
    <row r="69" spans="4:55" ht="15" customHeight="1">
      <c r="D69" s="28"/>
      <c r="F69" s="9"/>
      <c r="G69" s="9"/>
      <c r="H69" s="93"/>
      <c r="I69" s="93"/>
      <c r="J69" s="16"/>
      <c r="K69" s="94"/>
      <c r="L69" s="94"/>
      <c r="M69" s="16"/>
      <c r="N69" s="16"/>
      <c r="O69" s="16"/>
      <c r="P69" s="16"/>
      <c r="Q69" s="16"/>
      <c r="R69" s="16"/>
      <c r="S69" s="16"/>
      <c r="AP69" s="9"/>
      <c r="AQ69" s="9"/>
      <c r="AR69" s="93"/>
      <c r="AS69" s="93"/>
      <c r="AT69" s="16"/>
      <c r="AU69" s="94"/>
      <c r="AV69" s="94"/>
      <c r="AW69" s="16"/>
      <c r="AX69" s="16"/>
      <c r="AY69" s="16"/>
      <c r="AZ69" s="16"/>
      <c r="BA69" s="16"/>
      <c r="BB69" s="16"/>
      <c r="BC69" s="16"/>
    </row>
    <row r="70" spans="4:55" ht="15" customHeight="1">
      <c r="D70" s="28"/>
      <c r="F70" s="9"/>
      <c r="G70" s="9"/>
      <c r="H70" s="93"/>
      <c r="I70" s="93"/>
      <c r="J70" s="16"/>
      <c r="K70" s="95"/>
      <c r="L70" s="94"/>
      <c r="M70" s="96"/>
      <c r="N70" s="96"/>
      <c r="O70" s="96"/>
      <c r="P70" s="96"/>
      <c r="Q70" s="96"/>
      <c r="R70" s="96"/>
      <c r="S70" s="16"/>
      <c r="AP70" s="9"/>
      <c r="AQ70" s="9"/>
      <c r="AR70" s="93"/>
      <c r="AS70" s="93"/>
      <c r="AT70" s="16"/>
      <c r="AU70" s="95"/>
      <c r="AV70" s="94"/>
      <c r="AW70" s="96"/>
      <c r="AX70" s="96"/>
      <c r="AY70" s="96"/>
      <c r="AZ70" s="96"/>
      <c r="BA70" s="96"/>
      <c r="BB70" s="96"/>
      <c r="BC70" s="16"/>
    </row>
    <row r="71" spans="4:55" ht="15" customHeight="1">
      <c r="D71" s="28"/>
      <c r="F71" s="9"/>
      <c r="G71" s="9"/>
      <c r="H71" s="93"/>
      <c r="I71" s="93"/>
      <c r="J71" s="16"/>
      <c r="K71" s="94"/>
      <c r="L71" s="94"/>
      <c r="M71" s="96"/>
      <c r="N71" s="96"/>
      <c r="O71" s="96"/>
      <c r="P71" s="96"/>
      <c r="Q71" s="96"/>
      <c r="R71" s="96"/>
      <c r="S71" s="16"/>
      <c r="AP71" s="9"/>
      <c r="AQ71" s="9"/>
      <c r="AR71" s="93"/>
      <c r="AS71" s="93"/>
      <c r="AT71" s="16"/>
      <c r="AU71" s="94"/>
      <c r="AV71" s="94"/>
      <c r="AW71" s="96"/>
      <c r="AX71" s="96"/>
      <c r="AY71" s="96"/>
      <c r="AZ71" s="96"/>
      <c r="BA71" s="96"/>
      <c r="BB71" s="96"/>
      <c r="BC71" s="16"/>
    </row>
    <row r="72" spans="4:55" ht="15" customHeight="1">
      <c r="D72" s="28"/>
      <c r="F72" s="9"/>
      <c r="G72" s="9"/>
      <c r="H72" s="93"/>
      <c r="I72" s="93"/>
      <c r="J72" s="16"/>
      <c r="K72" s="95"/>
      <c r="L72" s="94"/>
      <c r="M72" s="96"/>
      <c r="N72" s="96"/>
      <c r="O72" s="96"/>
      <c r="P72" s="96"/>
      <c r="Q72" s="96"/>
      <c r="R72" s="96"/>
      <c r="S72" s="16"/>
      <c r="AP72" s="9"/>
      <c r="AQ72" s="9"/>
      <c r="AR72" s="93"/>
      <c r="AS72" s="93"/>
      <c r="AT72" s="16"/>
      <c r="AU72" s="95"/>
      <c r="AV72" s="94"/>
      <c r="AW72" s="96"/>
      <c r="AX72" s="96"/>
      <c r="AY72" s="96"/>
      <c r="AZ72" s="96"/>
      <c r="BA72" s="96"/>
      <c r="BB72" s="96"/>
      <c r="BC72" s="16"/>
    </row>
    <row r="73" spans="4:55" ht="15" customHeight="1">
      <c r="D73" s="28"/>
      <c r="F73" s="9"/>
      <c r="G73" s="9"/>
      <c r="H73" s="93"/>
      <c r="I73" s="93"/>
      <c r="J73" s="16"/>
      <c r="K73" s="94"/>
      <c r="L73" s="94"/>
      <c r="M73" s="96"/>
      <c r="N73" s="96"/>
      <c r="O73" s="96"/>
      <c r="P73" s="96"/>
      <c r="Q73" s="96"/>
      <c r="R73" s="96"/>
      <c r="S73" s="16"/>
      <c r="AP73" s="9"/>
      <c r="AQ73" s="9"/>
      <c r="AR73" s="93"/>
      <c r="AS73" s="93"/>
      <c r="AT73" s="16"/>
      <c r="AU73" s="94"/>
      <c r="AV73" s="94"/>
      <c r="AW73" s="96"/>
      <c r="AX73" s="96"/>
      <c r="AY73" s="96"/>
      <c r="AZ73" s="96"/>
      <c r="BA73" s="96"/>
      <c r="BB73" s="96"/>
      <c r="BC73" s="16"/>
    </row>
    <row r="74" spans="4:55" ht="15" customHeight="1">
      <c r="D74" s="28"/>
      <c r="F74" s="9"/>
      <c r="G74" s="9"/>
      <c r="H74" s="93"/>
      <c r="I74" s="93"/>
      <c r="J74" s="16"/>
      <c r="K74" s="95"/>
      <c r="L74" s="94"/>
      <c r="M74" s="96"/>
      <c r="N74" s="96"/>
      <c r="O74" s="96"/>
      <c r="P74" s="96"/>
      <c r="Q74" s="96"/>
      <c r="R74" s="96"/>
      <c r="S74" s="16"/>
      <c r="AP74" s="9"/>
      <c r="AQ74" s="9"/>
      <c r="AR74" s="93"/>
      <c r="AS74" s="93"/>
      <c r="AT74" s="16"/>
      <c r="AU74" s="95"/>
      <c r="AV74" s="94"/>
      <c r="AW74" s="96"/>
      <c r="AX74" s="96"/>
      <c r="AY74" s="96"/>
      <c r="AZ74" s="96"/>
      <c r="BA74" s="96"/>
      <c r="BB74" s="96"/>
      <c r="BC74" s="16"/>
    </row>
    <row r="75" spans="4:55" ht="15" customHeight="1">
      <c r="D75" s="28"/>
      <c r="F75" s="9"/>
      <c r="G75" s="9"/>
      <c r="H75" s="93"/>
      <c r="I75" s="93"/>
      <c r="J75" s="16"/>
      <c r="K75" s="95"/>
      <c r="L75" s="94"/>
      <c r="M75" s="96"/>
      <c r="N75" s="96"/>
      <c r="O75" s="96"/>
      <c r="P75" s="96"/>
      <c r="Q75" s="96"/>
      <c r="R75" s="96"/>
      <c r="S75" s="16"/>
      <c r="AP75" s="9"/>
      <c r="AQ75" s="9"/>
      <c r="AR75" s="93"/>
      <c r="AS75" s="93"/>
      <c r="AT75" s="16"/>
      <c r="AU75" s="95"/>
      <c r="AV75" s="94"/>
      <c r="AW75" s="96"/>
      <c r="AX75" s="96"/>
      <c r="AY75" s="96"/>
      <c r="AZ75" s="96"/>
      <c r="BA75" s="96"/>
      <c r="BB75" s="96"/>
      <c r="BC75" s="16"/>
    </row>
    <row r="76" spans="4:55" ht="15" customHeight="1">
      <c r="D76" s="28"/>
      <c r="F76" s="9"/>
      <c r="G76" s="9"/>
      <c r="H76" s="93"/>
      <c r="I76" s="93"/>
      <c r="J76" s="16"/>
      <c r="K76" s="95"/>
      <c r="L76" s="94"/>
      <c r="M76" s="96"/>
      <c r="N76" s="96"/>
      <c r="O76" s="96"/>
      <c r="P76" s="96"/>
      <c r="Q76" s="96"/>
      <c r="R76" s="96"/>
      <c r="S76" s="16"/>
      <c r="AP76" s="9"/>
      <c r="AQ76" s="9"/>
      <c r="AR76" s="93"/>
      <c r="AS76" s="93"/>
      <c r="AT76" s="16"/>
      <c r="AU76" s="95"/>
      <c r="AV76" s="94"/>
      <c r="AW76" s="96"/>
      <c r="AX76" s="96"/>
      <c r="AY76" s="96"/>
      <c r="AZ76" s="96"/>
      <c r="BA76" s="96"/>
      <c r="BB76" s="96"/>
      <c r="BC76" s="16"/>
    </row>
    <row r="77" spans="4:55" ht="15" customHeight="1">
      <c r="D77" s="28"/>
      <c r="F77" s="9"/>
      <c r="G77" s="9"/>
      <c r="H77" s="93"/>
      <c r="I77" s="93"/>
      <c r="J77" s="16"/>
      <c r="K77" s="95"/>
      <c r="L77" s="94"/>
      <c r="M77" s="97"/>
      <c r="N77" s="97"/>
      <c r="O77" s="97"/>
      <c r="P77" s="97"/>
      <c r="Q77" s="97"/>
      <c r="R77" s="97"/>
      <c r="S77" s="16"/>
      <c r="AP77" s="9"/>
      <c r="AQ77" s="9"/>
      <c r="AR77" s="93"/>
      <c r="AS77" s="93"/>
      <c r="AT77" s="16"/>
      <c r="AU77" s="95"/>
      <c r="AV77" s="94"/>
      <c r="AW77" s="97"/>
      <c r="AX77" s="97"/>
      <c r="AY77" s="97"/>
      <c r="AZ77" s="97"/>
      <c r="BA77" s="97"/>
      <c r="BB77" s="97"/>
      <c r="BC77" s="16"/>
    </row>
    <row r="78" spans="4:55" ht="15" customHeight="1">
      <c r="D78" s="28"/>
      <c r="F78" s="9"/>
      <c r="G78" s="9"/>
      <c r="H78" s="93"/>
      <c r="I78" s="93"/>
      <c r="J78" s="16"/>
      <c r="K78" s="95"/>
      <c r="L78" s="94"/>
      <c r="M78" s="97"/>
      <c r="N78" s="97"/>
      <c r="O78" s="97"/>
      <c r="P78" s="97"/>
      <c r="Q78" s="97"/>
      <c r="R78" s="97"/>
      <c r="S78" s="16"/>
      <c r="AP78" s="9"/>
      <c r="AQ78" s="9"/>
      <c r="AR78" s="93"/>
      <c r="AS78" s="93"/>
      <c r="AT78" s="16"/>
      <c r="AU78" s="95"/>
      <c r="AV78" s="94"/>
      <c r="AW78" s="97"/>
      <c r="AX78" s="97"/>
      <c r="AY78" s="97"/>
      <c r="AZ78" s="97"/>
      <c r="BA78" s="97"/>
      <c r="BB78" s="97"/>
      <c r="BC78" s="16"/>
    </row>
    <row r="79" spans="4:55" ht="15" customHeight="1">
      <c r="D79" s="28"/>
      <c r="F79" s="9"/>
      <c r="G79" s="9"/>
      <c r="H79" s="93"/>
      <c r="I79" s="93"/>
      <c r="J79" s="16"/>
      <c r="K79" s="95"/>
      <c r="L79" s="94"/>
      <c r="M79" s="97"/>
      <c r="N79" s="97"/>
      <c r="O79" s="97"/>
      <c r="P79" s="97"/>
      <c r="Q79" s="97"/>
      <c r="R79" s="97"/>
      <c r="S79" s="16"/>
      <c r="AP79" s="9"/>
      <c r="AQ79" s="9"/>
      <c r="AR79" s="93"/>
      <c r="AS79" s="93"/>
      <c r="AT79" s="16"/>
      <c r="AU79" s="95"/>
      <c r="AV79" s="94"/>
      <c r="AW79" s="97"/>
      <c r="AX79" s="97"/>
      <c r="AY79" s="97"/>
      <c r="AZ79" s="97"/>
      <c r="BA79" s="97"/>
      <c r="BB79" s="97"/>
      <c r="BC79" s="16"/>
    </row>
    <row r="80" spans="4:55" ht="15" customHeight="1">
      <c r="D80" s="28"/>
      <c r="F80" s="9"/>
      <c r="G80" s="9"/>
      <c r="H80" s="93"/>
      <c r="I80" s="93"/>
      <c r="J80" s="16"/>
      <c r="K80" s="95"/>
      <c r="L80" s="94"/>
      <c r="M80" s="97"/>
      <c r="N80" s="97"/>
      <c r="O80" s="97"/>
      <c r="P80" s="97"/>
      <c r="Q80" s="97"/>
      <c r="R80" s="97"/>
      <c r="S80" s="16"/>
      <c r="AP80" s="9"/>
      <c r="AQ80" s="9"/>
      <c r="AR80" s="93"/>
      <c r="AS80" s="93"/>
      <c r="AT80" s="16"/>
      <c r="AU80" s="95"/>
      <c r="AV80" s="94"/>
      <c r="AW80" s="97"/>
      <c r="AX80" s="97"/>
      <c r="AY80" s="97"/>
      <c r="AZ80" s="97"/>
      <c r="BA80" s="97"/>
      <c r="BB80" s="97"/>
      <c r="BC80" s="16"/>
    </row>
    <row r="81" spans="4:55" ht="15" customHeight="1">
      <c r="D81" s="28"/>
      <c r="F81" s="9"/>
      <c r="G81" s="9"/>
      <c r="H81" s="93"/>
      <c r="I81" s="93"/>
      <c r="J81" s="16"/>
      <c r="K81" s="94"/>
      <c r="L81" s="94"/>
      <c r="M81" s="97"/>
      <c r="N81" s="97"/>
      <c r="O81" s="97"/>
      <c r="P81" s="97"/>
      <c r="Q81" s="97"/>
      <c r="R81" s="97"/>
      <c r="S81" s="16"/>
      <c r="AP81" s="9"/>
      <c r="AQ81" s="9"/>
      <c r="AR81" s="93"/>
      <c r="AS81" s="93"/>
      <c r="AT81" s="16"/>
      <c r="AU81" s="94"/>
      <c r="AV81" s="94"/>
      <c r="AW81" s="97"/>
      <c r="AX81" s="97"/>
      <c r="AY81" s="97"/>
      <c r="AZ81" s="97"/>
      <c r="BA81" s="97"/>
      <c r="BB81" s="97"/>
      <c r="BC81" s="16"/>
    </row>
    <row r="82" spans="4:55" ht="15" customHeight="1">
      <c r="D82" s="28"/>
      <c r="F82" s="9"/>
      <c r="G82" s="9"/>
      <c r="H82" s="93"/>
      <c r="I82" s="93"/>
      <c r="J82" s="16"/>
      <c r="K82" s="98"/>
      <c r="L82" s="94"/>
      <c r="M82" s="97"/>
      <c r="N82" s="97"/>
      <c r="O82" s="97"/>
      <c r="P82" s="97"/>
      <c r="Q82" s="97"/>
      <c r="R82" s="97"/>
      <c r="S82" s="16"/>
      <c r="AP82" s="9"/>
      <c r="AQ82" s="9"/>
      <c r="AR82" s="93"/>
      <c r="AS82" s="93"/>
      <c r="AT82" s="16"/>
      <c r="AU82" s="98"/>
      <c r="AV82" s="94"/>
      <c r="AW82" s="97"/>
      <c r="AX82" s="97"/>
      <c r="AY82" s="97"/>
      <c r="AZ82" s="97"/>
      <c r="BA82" s="97"/>
      <c r="BB82" s="97"/>
      <c r="BC82" s="16"/>
    </row>
    <row r="83" spans="4:55" ht="15" customHeight="1">
      <c r="D83" s="28"/>
      <c r="F83" s="9"/>
      <c r="G83" s="9"/>
      <c r="H83" s="93"/>
      <c r="I83" s="93"/>
      <c r="J83" s="16"/>
      <c r="K83" s="94"/>
      <c r="L83" s="94"/>
      <c r="M83" s="97"/>
      <c r="N83" s="97"/>
      <c r="O83" s="97"/>
      <c r="P83" s="97"/>
      <c r="Q83" s="97"/>
      <c r="R83" s="97"/>
      <c r="S83" s="16"/>
      <c r="AP83" s="9"/>
      <c r="AQ83" s="9"/>
      <c r="AR83" s="93"/>
      <c r="AS83" s="93"/>
      <c r="AT83" s="16"/>
      <c r="AU83" s="94"/>
      <c r="AV83" s="94"/>
      <c r="AW83" s="97"/>
      <c r="AX83" s="97"/>
      <c r="AY83" s="97"/>
      <c r="AZ83" s="97"/>
      <c r="BA83" s="97"/>
      <c r="BB83" s="97"/>
      <c r="BC83" s="16"/>
    </row>
    <row r="84" spans="4:55" ht="15" customHeight="1">
      <c r="D84" s="28"/>
      <c r="F84" s="9"/>
      <c r="G84" s="9"/>
      <c r="H84" s="93"/>
      <c r="I84" s="93"/>
      <c r="J84" s="16"/>
      <c r="K84" s="98"/>
      <c r="L84" s="94"/>
      <c r="M84" s="97"/>
      <c r="N84" s="97"/>
      <c r="O84" s="97"/>
      <c r="P84" s="97"/>
      <c r="Q84" s="97"/>
      <c r="R84" s="97"/>
      <c r="S84" s="16"/>
      <c r="AP84" s="9"/>
      <c r="AQ84" s="9"/>
      <c r="AR84" s="93"/>
      <c r="AS84" s="93"/>
      <c r="AT84" s="16"/>
      <c r="AU84" s="98"/>
      <c r="AV84" s="94"/>
      <c r="AW84" s="97"/>
      <c r="AX84" s="97"/>
      <c r="AY84" s="97"/>
      <c r="AZ84" s="97"/>
      <c r="BA84" s="97"/>
      <c r="BB84" s="97"/>
      <c r="BC84" s="16"/>
    </row>
    <row r="85" spans="4:55" ht="15" customHeight="1">
      <c r="D85" s="28"/>
      <c r="F85" s="9"/>
      <c r="G85" s="9"/>
      <c r="H85" s="93"/>
      <c r="I85" s="93"/>
      <c r="J85" s="16"/>
      <c r="K85" s="94"/>
      <c r="L85" s="94"/>
      <c r="M85" s="97"/>
      <c r="N85" s="97"/>
      <c r="O85" s="97"/>
      <c r="P85" s="97"/>
      <c r="Q85" s="97"/>
      <c r="R85" s="97"/>
      <c r="S85" s="16"/>
      <c r="AP85" s="9"/>
      <c r="AQ85" s="9"/>
      <c r="AR85" s="93"/>
      <c r="AS85" s="93"/>
      <c r="AT85" s="16"/>
      <c r="AU85" s="94"/>
      <c r="AV85" s="94"/>
      <c r="AW85" s="97"/>
      <c r="AX85" s="97"/>
      <c r="AY85" s="97"/>
      <c r="AZ85" s="97"/>
      <c r="BA85" s="97"/>
      <c r="BB85" s="97"/>
      <c r="BC85" s="16"/>
    </row>
    <row r="86" spans="4:55" ht="15" customHeight="1">
      <c r="D86" s="28"/>
      <c r="F86" s="9"/>
      <c r="G86" s="9"/>
      <c r="H86" s="93"/>
      <c r="I86" s="93"/>
      <c r="J86" s="16"/>
      <c r="K86" s="95"/>
      <c r="L86" s="94"/>
      <c r="M86" s="97"/>
      <c r="N86" s="97"/>
      <c r="O86" s="97"/>
      <c r="P86" s="97"/>
      <c r="Q86" s="97"/>
      <c r="R86" s="97"/>
      <c r="S86" s="16"/>
      <c r="AP86" s="9"/>
      <c r="AQ86" s="9"/>
      <c r="AR86" s="93"/>
      <c r="AS86" s="93"/>
      <c r="AT86" s="16"/>
      <c r="AU86" s="95"/>
      <c r="AV86" s="94"/>
      <c r="AW86" s="97"/>
      <c r="AX86" s="97"/>
      <c r="AY86" s="97"/>
      <c r="AZ86" s="97"/>
      <c r="BA86" s="97"/>
      <c r="BB86" s="97"/>
      <c r="BC86" s="16"/>
    </row>
    <row r="87" spans="4:55" ht="15" customHeight="1">
      <c r="D87" s="28"/>
      <c r="F87" s="9"/>
      <c r="G87" s="9"/>
      <c r="H87" s="93"/>
      <c r="I87" s="93"/>
      <c r="J87" s="16"/>
      <c r="K87" s="94"/>
      <c r="L87" s="94"/>
      <c r="M87" s="97"/>
      <c r="N87" s="97"/>
      <c r="O87" s="97"/>
      <c r="P87" s="97"/>
      <c r="Q87" s="97"/>
      <c r="R87" s="97"/>
      <c r="S87" s="16"/>
      <c r="AP87" s="9"/>
      <c r="AQ87" s="9"/>
      <c r="AR87" s="93"/>
      <c r="AS87" s="93"/>
      <c r="AT87" s="16"/>
      <c r="AU87" s="94"/>
      <c r="AV87" s="94"/>
      <c r="AW87" s="97"/>
      <c r="AX87" s="97"/>
      <c r="AY87" s="97"/>
      <c r="AZ87" s="97"/>
      <c r="BA87" s="97"/>
      <c r="BB87" s="97"/>
      <c r="BC87" s="16"/>
    </row>
    <row r="88" spans="4:55" ht="15" customHeight="1">
      <c r="D88" s="28"/>
      <c r="F88" s="9"/>
      <c r="G88" s="9"/>
      <c r="H88" s="93"/>
      <c r="I88" s="93"/>
      <c r="J88" s="16"/>
      <c r="K88" s="95"/>
      <c r="L88" s="94"/>
      <c r="M88" s="97"/>
      <c r="N88" s="97"/>
      <c r="O88" s="97"/>
      <c r="P88" s="97"/>
      <c r="Q88" s="97"/>
      <c r="R88" s="97"/>
      <c r="S88" s="16"/>
      <c r="AP88" s="9"/>
      <c r="AQ88" s="9"/>
      <c r="AR88" s="93"/>
      <c r="AS88" s="93"/>
      <c r="AT88" s="16"/>
      <c r="AU88" s="95"/>
      <c r="AV88" s="94"/>
      <c r="AW88" s="97"/>
      <c r="AX88" s="97"/>
      <c r="AY88" s="97"/>
      <c r="AZ88" s="97"/>
      <c r="BA88" s="97"/>
      <c r="BB88" s="97"/>
      <c r="BC88" s="16"/>
    </row>
    <row r="89" spans="4:55" ht="15" customHeight="1">
      <c r="D89" s="28"/>
      <c r="F89" s="9"/>
      <c r="G89" s="9"/>
      <c r="H89" s="93"/>
      <c r="I89" s="93"/>
      <c r="J89" s="16"/>
      <c r="K89" s="94"/>
      <c r="L89" s="94"/>
      <c r="M89" s="97"/>
      <c r="N89" s="97"/>
      <c r="O89" s="97"/>
      <c r="P89" s="97"/>
      <c r="Q89" s="97"/>
      <c r="R89" s="97"/>
      <c r="S89" s="16"/>
      <c r="AP89" s="9"/>
      <c r="AQ89" s="9"/>
      <c r="AR89" s="93"/>
      <c r="AS89" s="93"/>
      <c r="AT89" s="16"/>
      <c r="AU89" s="94"/>
      <c r="AV89" s="94"/>
      <c r="AW89" s="97"/>
      <c r="AX89" s="97"/>
      <c r="AY89" s="97"/>
      <c r="AZ89" s="97"/>
      <c r="BA89" s="97"/>
      <c r="BB89" s="97"/>
      <c r="BC89" s="16"/>
    </row>
    <row r="90" spans="4:55" ht="15" customHeight="1">
      <c r="D90" s="28"/>
      <c r="F90" s="9"/>
      <c r="G90" s="9"/>
      <c r="H90" s="93"/>
      <c r="I90" s="93"/>
      <c r="J90" s="16"/>
      <c r="K90" s="95"/>
      <c r="L90" s="94"/>
      <c r="M90" s="97"/>
      <c r="N90" s="97"/>
      <c r="O90" s="97"/>
      <c r="P90" s="97"/>
      <c r="Q90" s="97"/>
      <c r="R90" s="97"/>
      <c r="S90" s="16"/>
      <c r="AP90" s="9"/>
      <c r="AQ90" s="9"/>
      <c r="AR90" s="93"/>
      <c r="AS90" s="93"/>
      <c r="AT90" s="16"/>
      <c r="AU90" s="95"/>
      <c r="AV90" s="94"/>
      <c r="AW90" s="97"/>
      <c r="AX90" s="97"/>
      <c r="AY90" s="97"/>
      <c r="AZ90" s="97"/>
      <c r="BA90" s="97"/>
      <c r="BB90" s="97"/>
      <c r="BC90" s="16"/>
    </row>
    <row r="91" spans="4:55" ht="15" customHeight="1">
      <c r="D91" s="28"/>
      <c r="F91" s="9"/>
      <c r="G91" s="9"/>
      <c r="H91" s="93"/>
      <c r="I91" s="93"/>
      <c r="J91" s="16"/>
      <c r="K91" s="94"/>
      <c r="L91" s="94"/>
      <c r="M91" s="97"/>
      <c r="N91" s="97"/>
      <c r="O91" s="97"/>
      <c r="P91" s="97"/>
      <c r="Q91" s="97"/>
      <c r="R91" s="97"/>
      <c r="S91" s="16"/>
      <c r="AP91" s="9"/>
      <c r="AQ91" s="9"/>
      <c r="AR91" s="93"/>
      <c r="AS91" s="93"/>
      <c r="AT91" s="16"/>
      <c r="AU91" s="94"/>
      <c r="AV91" s="94"/>
      <c r="AW91" s="97"/>
      <c r="AX91" s="97"/>
      <c r="AY91" s="97"/>
      <c r="AZ91" s="97"/>
      <c r="BA91" s="97"/>
      <c r="BB91" s="97"/>
      <c r="BC91" s="16"/>
    </row>
    <row r="92" spans="4:55" ht="15" customHeight="1">
      <c r="D92" s="28"/>
      <c r="F92" s="9"/>
      <c r="G92" s="9"/>
      <c r="H92" s="93"/>
      <c r="I92" s="93"/>
      <c r="J92" s="16"/>
      <c r="K92" s="95"/>
      <c r="L92" s="94"/>
      <c r="M92" s="97"/>
      <c r="N92" s="97"/>
      <c r="O92" s="97"/>
      <c r="P92" s="97"/>
      <c r="Q92" s="97"/>
      <c r="R92" s="97"/>
      <c r="S92" s="16"/>
      <c r="AP92" s="9"/>
      <c r="AQ92" s="9"/>
      <c r="AR92" s="93"/>
      <c r="AS92" s="93"/>
      <c r="AT92" s="16"/>
      <c r="AU92" s="95"/>
      <c r="AV92" s="94"/>
      <c r="AW92" s="97"/>
      <c r="AX92" s="97"/>
      <c r="AY92" s="97"/>
      <c r="AZ92" s="97"/>
      <c r="BA92" s="97"/>
      <c r="BB92" s="97"/>
      <c r="BC92" s="16"/>
    </row>
    <row r="93" spans="4:55" ht="15" customHeight="1">
      <c r="D93" s="28"/>
      <c r="F93" s="9"/>
      <c r="G93" s="9"/>
      <c r="H93" s="93"/>
      <c r="I93" s="93"/>
      <c r="J93" s="16"/>
      <c r="K93" s="94"/>
      <c r="L93" s="94"/>
      <c r="M93" s="97"/>
      <c r="N93" s="97"/>
      <c r="O93" s="97"/>
      <c r="P93" s="97"/>
      <c r="Q93" s="97"/>
      <c r="R93" s="97"/>
      <c r="S93" s="16"/>
      <c r="AP93" s="9"/>
      <c r="AQ93" s="9"/>
      <c r="AR93" s="93"/>
      <c r="AS93" s="93"/>
      <c r="AT93" s="16"/>
      <c r="AU93" s="94"/>
      <c r="AV93" s="94"/>
      <c r="AW93" s="97"/>
      <c r="AX93" s="97"/>
      <c r="AY93" s="97"/>
      <c r="AZ93" s="97"/>
      <c r="BA93" s="97"/>
      <c r="BB93" s="97"/>
      <c r="BC93" s="16"/>
    </row>
    <row r="94" spans="4:55" ht="15" customHeight="1">
      <c r="D94" s="28"/>
      <c r="F94" s="9"/>
      <c r="G94" s="9"/>
      <c r="H94" s="93"/>
      <c r="I94" s="93"/>
      <c r="J94" s="16"/>
      <c r="K94" s="95"/>
      <c r="L94" s="94"/>
      <c r="M94" s="97"/>
      <c r="N94" s="97"/>
      <c r="O94" s="97"/>
      <c r="P94" s="97"/>
      <c r="Q94" s="97"/>
      <c r="R94" s="97"/>
      <c r="S94" s="16"/>
      <c r="AP94" s="9"/>
      <c r="AQ94" s="9"/>
      <c r="AR94" s="93"/>
      <c r="AS94" s="93"/>
      <c r="AT94" s="16"/>
      <c r="AU94" s="95"/>
      <c r="AV94" s="94"/>
      <c r="AW94" s="97"/>
      <c r="AX94" s="97"/>
      <c r="AY94" s="97"/>
      <c r="AZ94" s="97"/>
      <c r="BA94" s="97"/>
      <c r="BB94" s="97"/>
      <c r="BC94" s="16"/>
    </row>
    <row r="95" spans="4:55" ht="15" customHeight="1">
      <c r="D95" s="28"/>
      <c r="F95" s="9"/>
      <c r="G95" s="9"/>
      <c r="H95" s="93"/>
      <c r="I95" s="93"/>
      <c r="J95" s="16"/>
      <c r="K95" s="94"/>
      <c r="L95" s="94"/>
      <c r="M95" s="97"/>
      <c r="N95" s="97"/>
      <c r="O95" s="97"/>
      <c r="P95" s="97"/>
      <c r="Q95" s="97"/>
      <c r="R95" s="97"/>
      <c r="S95" s="16"/>
      <c r="AP95" s="9"/>
      <c r="AQ95" s="9"/>
      <c r="AR95" s="93"/>
      <c r="AS95" s="93"/>
      <c r="AT95" s="16"/>
      <c r="AU95" s="94"/>
      <c r="AV95" s="94"/>
      <c r="AW95" s="97"/>
      <c r="AX95" s="97"/>
      <c r="AY95" s="97"/>
      <c r="AZ95" s="97"/>
      <c r="BA95" s="97"/>
      <c r="BB95" s="97"/>
      <c r="BC95" s="16"/>
    </row>
    <row r="96" spans="4:55" ht="15" customHeight="1">
      <c r="D96" s="28"/>
      <c r="F96" s="9"/>
      <c r="G96" s="9"/>
      <c r="H96" s="93"/>
      <c r="I96" s="93"/>
      <c r="J96" s="16"/>
      <c r="K96" s="95"/>
      <c r="L96" s="94"/>
      <c r="M96" s="97"/>
      <c r="N96" s="97"/>
      <c r="O96" s="97"/>
      <c r="P96" s="97"/>
      <c r="Q96" s="97"/>
      <c r="R96" s="97"/>
      <c r="S96" s="16"/>
      <c r="AP96" s="9"/>
      <c r="AQ96" s="9"/>
      <c r="AR96" s="93"/>
      <c r="AS96" s="93"/>
      <c r="AT96" s="16"/>
      <c r="AU96" s="95"/>
      <c r="AV96" s="94"/>
      <c r="AW96" s="97"/>
      <c r="AX96" s="97"/>
      <c r="AY96" s="97"/>
      <c r="AZ96" s="97"/>
      <c r="BA96" s="97"/>
      <c r="BB96" s="97"/>
      <c r="BC96" s="16"/>
    </row>
    <row r="97" spans="4:55" ht="15" customHeight="1">
      <c r="D97" s="28"/>
      <c r="F97" s="9"/>
      <c r="G97" s="9"/>
      <c r="H97" s="93"/>
      <c r="I97" s="93"/>
      <c r="J97" s="16"/>
      <c r="K97" s="94"/>
      <c r="L97" s="94"/>
      <c r="M97" s="97"/>
      <c r="N97" s="97"/>
      <c r="O97" s="97"/>
      <c r="P97" s="97"/>
      <c r="Q97" s="97"/>
      <c r="R97" s="97"/>
      <c r="S97" s="16"/>
      <c r="AP97" s="9"/>
      <c r="AQ97" s="9"/>
      <c r="AR97" s="93"/>
      <c r="AS97" s="93"/>
      <c r="AT97" s="16"/>
      <c r="AU97" s="94"/>
      <c r="AV97" s="94"/>
      <c r="AW97" s="97"/>
      <c r="AX97" s="97"/>
      <c r="AY97" s="97"/>
      <c r="AZ97" s="97"/>
      <c r="BA97" s="97"/>
      <c r="BB97" s="97"/>
      <c r="BC97" s="16"/>
    </row>
    <row r="98" spans="4:55" ht="15" customHeight="1">
      <c r="D98" s="28"/>
      <c r="F98" s="9"/>
      <c r="G98" s="9"/>
      <c r="H98" s="93"/>
      <c r="I98" s="93"/>
      <c r="J98" s="16"/>
      <c r="K98" s="95"/>
      <c r="L98" s="94"/>
      <c r="M98" s="97"/>
      <c r="N98" s="97"/>
      <c r="O98" s="97"/>
      <c r="P98" s="97"/>
      <c r="Q98" s="97"/>
      <c r="R98" s="97"/>
      <c r="S98" s="16"/>
      <c r="AP98" s="9"/>
      <c r="AQ98" s="9"/>
      <c r="AR98" s="93"/>
      <c r="AS98" s="93"/>
      <c r="AT98" s="16"/>
      <c r="AU98" s="95"/>
      <c r="AV98" s="94"/>
      <c r="AW98" s="97"/>
      <c r="AX98" s="97"/>
      <c r="AY98" s="97"/>
      <c r="AZ98" s="97"/>
      <c r="BA98" s="97"/>
      <c r="BB98" s="97"/>
      <c r="BC98" s="16"/>
    </row>
    <row r="99" spans="4:55" ht="15" customHeight="1">
      <c r="D99" s="28"/>
      <c r="F99" s="9"/>
      <c r="G99" s="9"/>
      <c r="H99" s="93"/>
      <c r="I99" s="93"/>
      <c r="J99" s="16"/>
      <c r="K99" s="94"/>
      <c r="L99" s="94"/>
      <c r="M99" s="97"/>
      <c r="N99" s="97"/>
      <c r="O99" s="97"/>
      <c r="P99" s="97"/>
      <c r="Q99" s="97"/>
      <c r="R99" s="97"/>
      <c r="S99" s="16"/>
      <c r="AP99" s="9"/>
      <c r="AQ99" s="9"/>
      <c r="AR99" s="93"/>
      <c r="AS99" s="93"/>
      <c r="AT99" s="16"/>
      <c r="AU99" s="94"/>
      <c r="AV99" s="94"/>
      <c r="AW99" s="97"/>
      <c r="AX99" s="97"/>
      <c r="AY99" s="97"/>
      <c r="AZ99" s="97"/>
      <c r="BA99" s="97"/>
      <c r="BB99" s="97"/>
      <c r="BC99" s="16"/>
    </row>
    <row r="100" spans="4:55" ht="15" customHeight="1">
      <c r="D100" s="28"/>
      <c r="F100" s="9"/>
      <c r="G100" s="9"/>
      <c r="H100" s="93"/>
      <c r="I100" s="93"/>
      <c r="J100" s="16"/>
      <c r="K100" s="95"/>
      <c r="L100" s="94"/>
      <c r="M100" s="97"/>
      <c r="N100" s="97"/>
      <c r="O100" s="97"/>
      <c r="P100" s="97"/>
      <c r="Q100" s="97"/>
      <c r="R100" s="97"/>
      <c r="S100" s="16"/>
      <c r="AP100" s="9"/>
      <c r="AQ100" s="9"/>
      <c r="AR100" s="93"/>
      <c r="AS100" s="93"/>
      <c r="AT100" s="16"/>
      <c r="AU100" s="95"/>
      <c r="AV100" s="94"/>
      <c r="AW100" s="97"/>
      <c r="AX100" s="97"/>
      <c r="AY100" s="97"/>
      <c r="AZ100" s="97"/>
      <c r="BA100" s="97"/>
      <c r="BB100" s="97"/>
      <c r="BC100" s="16"/>
    </row>
    <row r="101" spans="4:55" ht="15" customHeight="1">
      <c r="D101" s="28"/>
      <c r="F101" s="9"/>
      <c r="G101" s="9"/>
      <c r="H101" s="93"/>
      <c r="I101" s="93"/>
      <c r="J101" s="16"/>
      <c r="K101" s="94"/>
      <c r="L101" s="94"/>
      <c r="M101" s="97"/>
      <c r="N101" s="97"/>
      <c r="O101" s="97"/>
      <c r="P101" s="97"/>
      <c r="Q101" s="97"/>
      <c r="R101" s="97"/>
      <c r="S101" s="16"/>
      <c r="AP101" s="9"/>
      <c r="AQ101" s="9"/>
      <c r="AR101" s="93"/>
      <c r="AS101" s="93"/>
      <c r="AT101" s="16"/>
      <c r="AU101" s="94"/>
      <c r="AV101" s="94"/>
      <c r="AW101" s="97"/>
      <c r="AX101" s="97"/>
      <c r="AY101" s="97"/>
      <c r="AZ101" s="97"/>
      <c r="BA101" s="97"/>
      <c r="BB101" s="97"/>
      <c r="BC101" s="16"/>
    </row>
    <row r="102" spans="4:55" ht="15" customHeight="1">
      <c r="D102" s="28"/>
      <c r="F102" s="9"/>
      <c r="G102" s="9"/>
      <c r="H102" s="93"/>
      <c r="I102" s="93"/>
      <c r="J102" s="16"/>
      <c r="K102" s="95"/>
      <c r="L102" s="94"/>
      <c r="M102" s="97"/>
      <c r="N102" s="97"/>
      <c r="O102" s="97"/>
      <c r="P102" s="97"/>
      <c r="Q102" s="97"/>
      <c r="R102" s="97"/>
      <c r="S102" s="16"/>
      <c r="AP102" s="9"/>
      <c r="AQ102" s="9"/>
      <c r="AR102" s="93"/>
      <c r="AS102" s="93"/>
      <c r="AT102" s="16"/>
      <c r="AU102" s="95"/>
      <c r="AV102" s="94"/>
      <c r="AW102" s="97"/>
      <c r="AX102" s="97"/>
      <c r="AY102" s="97"/>
      <c r="AZ102" s="97"/>
      <c r="BA102" s="97"/>
      <c r="BB102" s="97"/>
      <c r="BC102" s="16"/>
    </row>
    <row r="103" spans="4:55" ht="15" customHeight="1">
      <c r="D103" s="28"/>
      <c r="F103" s="9"/>
      <c r="G103" s="9"/>
      <c r="H103" s="93"/>
      <c r="I103" s="93"/>
      <c r="J103" s="16"/>
      <c r="K103" s="94"/>
      <c r="L103" s="94"/>
      <c r="M103" s="97"/>
      <c r="N103" s="97"/>
      <c r="O103" s="97"/>
      <c r="P103" s="97"/>
      <c r="Q103" s="97"/>
      <c r="R103" s="97"/>
      <c r="S103" s="16"/>
      <c r="AP103" s="9"/>
      <c r="AQ103" s="9"/>
      <c r="AR103" s="93"/>
      <c r="AS103" s="93"/>
      <c r="AT103" s="16"/>
      <c r="AU103" s="94"/>
      <c r="AV103" s="94"/>
      <c r="AW103" s="97"/>
      <c r="AX103" s="97"/>
      <c r="AY103" s="97"/>
      <c r="AZ103" s="97"/>
      <c r="BA103" s="97"/>
      <c r="BB103" s="97"/>
      <c r="BC103" s="16"/>
    </row>
    <row r="104" spans="4:55" ht="15" customHeight="1">
      <c r="D104" s="28"/>
      <c r="F104" s="9"/>
      <c r="G104" s="9"/>
      <c r="H104" s="93"/>
      <c r="I104" s="93"/>
      <c r="J104" s="16"/>
      <c r="K104" s="95"/>
      <c r="L104" s="94"/>
      <c r="M104" s="97"/>
      <c r="N104" s="97"/>
      <c r="O104" s="97"/>
      <c r="P104" s="97"/>
      <c r="Q104" s="97"/>
      <c r="R104" s="97"/>
      <c r="S104" s="16"/>
      <c r="AP104" s="9"/>
      <c r="AQ104" s="9"/>
      <c r="AR104" s="93"/>
      <c r="AS104" s="93"/>
      <c r="AT104" s="16"/>
      <c r="AU104" s="95"/>
      <c r="AV104" s="94"/>
      <c r="AW104" s="97"/>
      <c r="AX104" s="97"/>
      <c r="AY104" s="97"/>
      <c r="AZ104" s="97"/>
      <c r="BA104" s="97"/>
      <c r="BB104" s="97"/>
      <c r="BC104" s="16"/>
    </row>
    <row r="105" spans="4:55" ht="15" customHeight="1">
      <c r="D105" s="28"/>
      <c r="F105" s="9"/>
      <c r="G105" s="9"/>
      <c r="H105" s="93"/>
      <c r="I105" s="93"/>
      <c r="J105" s="16"/>
      <c r="K105" s="94"/>
      <c r="L105" s="94"/>
      <c r="M105" s="97"/>
      <c r="N105" s="97"/>
      <c r="O105" s="97"/>
      <c r="P105" s="97"/>
      <c r="Q105" s="97"/>
      <c r="R105" s="97"/>
      <c r="S105" s="16"/>
      <c r="AP105" s="9"/>
      <c r="AQ105" s="9"/>
      <c r="AR105" s="93"/>
      <c r="AS105" s="93"/>
      <c r="AT105" s="16"/>
      <c r="AU105" s="94"/>
      <c r="AV105" s="94"/>
      <c r="AW105" s="97"/>
      <c r="AX105" s="97"/>
      <c r="AY105" s="97"/>
      <c r="AZ105" s="97"/>
      <c r="BA105" s="97"/>
      <c r="BB105" s="97"/>
      <c r="BC105" s="16"/>
    </row>
    <row r="106" spans="4:55" ht="15" customHeight="1">
      <c r="D106" s="28"/>
      <c r="F106" s="9"/>
      <c r="G106" s="9"/>
      <c r="H106" s="93"/>
      <c r="I106" s="93"/>
      <c r="J106" s="16"/>
      <c r="K106" s="95"/>
      <c r="L106" s="94"/>
      <c r="M106" s="97"/>
      <c r="N106" s="97"/>
      <c r="O106" s="97"/>
      <c r="P106" s="97"/>
      <c r="Q106" s="97"/>
      <c r="R106" s="97"/>
      <c r="S106" s="16"/>
      <c r="AP106" s="9"/>
      <c r="AQ106" s="9"/>
      <c r="AR106" s="93"/>
      <c r="AS106" s="93"/>
      <c r="AT106" s="16"/>
      <c r="AU106" s="95"/>
      <c r="AV106" s="94"/>
      <c r="AW106" s="97"/>
      <c r="AX106" s="97"/>
      <c r="AY106" s="97"/>
      <c r="AZ106" s="97"/>
      <c r="BA106" s="97"/>
      <c r="BB106" s="97"/>
      <c r="BC106" s="16"/>
    </row>
    <row r="107" spans="4:55" ht="15" customHeight="1">
      <c r="D107" s="28"/>
      <c r="F107" s="9"/>
      <c r="G107" s="9"/>
      <c r="H107" s="93"/>
      <c r="I107" s="93"/>
      <c r="J107" s="16"/>
      <c r="K107" s="95"/>
      <c r="L107" s="94"/>
      <c r="M107" s="97"/>
      <c r="N107" s="97"/>
      <c r="O107" s="97"/>
      <c r="P107" s="97"/>
      <c r="Q107" s="97"/>
      <c r="R107" s="97"/>
      <c r="S107" s="16"/>
      <c r="AP107" s="9"/>
      <c r="AQ107" s="9"/>
      <c r="AR107" s="93"/>
      <c r="AS107" s="93"/>
      <c r="AT107" s="16"/>
      <c r="AU107" s="95"/>
      <c r="AV107" s="94"/>
      <c r="AW107" s="97"/>
      <c r="AX107" s="97"/>
      <c r="AY107" s="97"/>
      <c r="AZ107" s="97"/>
      <c r="BA107" s="97"/>
      <c r="BB107" s="97"/>
      <c r="BC107" s="16"/>
    </row>
    <row r="108" spans="4:55" ht="15" customHeight="1">
      <c r="D108" s="28"/>
      <c r="F108" s="9"/>
      <c r="G108" s="9"/>
      <c r="H108" s="93"/>
      <c r="I108" s="93"/>
      <c r="J108" s="16"/>
      <c r="K108" s="95"/>
      <c r="L108" s="94"/>
      <c r="M108" s="97"/>
      <c r="N108" s="97"/>
      <c r="O108" s="97"/>
      <c r="P108" s="97"/>
      <c r="Q108" s="97"/>
      <c r="R108" s="97"/>
      <c r="S108" s="16"/>
      <c r="AP108" s="9"/>
      <c r="AQ108" s="9"/>
      <c r="AR108" s="93"/>
      <c r="AS108" s="93"/>
      <c r="AT108" s="16"/>
      <c r="AU108" s="95"/>
      <c r="AV108" s="94"/>
      <c r="AW108" s="97"/>
      <c r="AX108" s="97"/>
      <c r="AY108" s="97"/>
      <c r="AZ108" s="97"/>
      <c r="BA108" s="97"/>
      <c r="BB108" s="97"/>
      <c r="BC108" s="16"/>
    </row>
    <row r="109" spans="4:55" ht="15" customHeight="1">
      <c r="D109" s="28"/>
      <c r="F109" s="9"/>
      <c r="G109" s="9"/>
      <c r="H109" s="93"/>
      <c r="I109" s="93"/>
      <c r="J109" s="16"/>
      <c r="K109" s="95"/>
      <c r="L109" s="94"/>
      <c r="M109" s="97"/>
      <c r="N109" s="97"/>
      <c r="O109" s="97"/>
      <c r="P109" s="97"/>
      <c r="Q109" s="97"/>
      <c r="R109" s="97"/>
      <c r="S109" s="16"/>
      <c r="AP109" s="9"/>
      <c r="AQ109" s="9"/>
      <c r="AR109" s="93"/>
      <c r="AS109" s="93"/>
      <c r="AT109" s="16"/>
      <c r="AU109" s="95"/>
      <c r="AV109" s="94"/>
      <c r="AW109" s="97"/>
      <c r="AX109" s="97"/>
      <c r="AY109" s="97"/>
      <c r="AZ109" s="97"/>
      <c r="BA109" s="97"/>
      <c r="BB109" s="97"/>
      <c r="BC109" s="16"/>
    </row>
    <row r="110" spans="4:55" ht="15" customHeight="1">
      <c r="D110" s="28"/>
      <c r="F110" s="9"/>
      <c r="G110" s="9"/>
      <c r="H110" s="93"/>
      <c r="I110" s="93"/>
      <c r="J110" s="16"/>
      <c r="K110" s="95"/>
      <c r="L110" s="94"/>
      <c r="M110" s="97"/>
      <c r="N110" s="97"/>
      <c r="O110" s="97"/>
      <c r="P110" s="97"/>
      <c r="Q110" s="97"/>
      <c r="R110" s="97"/>
      <c r="S110" s="16"/>
      <c r="AP110" s="9"/>
      <c r="AQ110" s="9"/>
      <c r="AR110" s="93"/>
      <c r="AS110" s="93"/>
      <c r="AT110" s="16"/>
      <c r="AU110" s="95"/>
      <c r="AV110" s="94"/>
      <c r="AW110" s="97"/>
      <c r="AX110" s="97"/>
      <c r="AY110" s="97"/>
      <c r="AZ110" s="97"/>
      <c r="BA110" s="97"/>
      <c r="BB110" s="97"/>
      <c r="BC110" s="16"/>
    </row>
    <row r="111" spans="4:55" ht="15" customHeight="1">
      <c r="D111" s="28"/>
      <c r="F111" s="16"/>
      <c r="G111" s="9"/>
      <c r="H111" s="93"/>
      <c r="I111" s="93"/>
      <c r="J111" s="16"/>
      <c r="K111" s="94"/>
      <c r="L111" s="94"/>
      <c r="M111" s="97"/>
      <c r="N111" s="97"/>
      <c r="O111" s="97"/>
      <c r="P111" s="97"/>
      <c r="Q111" s="97"/>
      <c r="R111" s="97"/>
      <c r="S111" s="16"/>
      <c r="AP111" s="16"/>
      <c r="AQ111" s="9"/>
      <c r="AR111" s="93"/>
      <c r="AS111" s="93"/>
      <c r="AT111" s="16"/>
      <c r="AU111" s="94"/>
      <c r="AV111" s="94"/>
      <c r="AW111" s="97"/>
      <c r="AX111" s="97"/>
      <c r="AY111" s="97"/>
      <c r="AZ111" s="97"/>
      <c r="BA111" s="97"/>
      <c r="BB111" s="97"/>
      <c r="BC111" s="16"/>
    </row>
    <row r="112" spans="4:55" ht="15" customHeight="1">
      <c r="D112" s="28"/>
      <c r="F112" s="16"/>
      <c r="G112" s="9"/>
      <c r="H112" s="93"/>
      <c r="I112" s="93"/>
      <c r="J112" s="16"/>
      <c r="K112" s="95"/>
      <c r="L112" s="94"/>
      <c r="M112" s="99"/>
      <c r="N112" s="99"/>
      <c r="O112" s="99"/>
      <c r="P112" s="99"/>
      <c r="Q112" s="99"/>
      <c r="R112" s="99"/>
      <c r="S112" s="16"/>
      <c r="AP112" s="16"/>
      <c r="AQ112" s="9"/>
      <c r="AR112" s="93"/>
      <c r="AS112" s="93"/>
      <c r="AT112" s="16"/>
      <c r="AU112" s="95"/>
      <c r="AV112" s="94"/>
      <c r="AW112" s="99"/>
      <c r="AX112" s="99"/>
      <c r="AY112" s="99"/>
      <c r="AZ112" s="99"/>
      <c r="BA112" s="99"/>
      <c r="BB112" s="99"/>
      <c r="BC112" s="16"/>
    </row>
    <row r="113" spans="4:55" ht="15" customHeight="1">
      <c r="D113" s="28"/>
      <c r="F113" s="100"/>
      <c r="G113" s="100"/>
      <c r="H113" s="101"/>
      <c r="I113" s="101"/>
      <c r="J113" s="102"/>
      <c r="K113" s="103"/>
      <c r="L113" s="103"/>
      <c r="M113" s="102"/>
      <c r="N113" s="102"/>
      <c r="O113" s="102"/>
      <c r="P113" s="102"/>
      <c r="Q113" s="102"/>
      <c r="R113" s="102"/>
      <c r="S113" s="102"/>
      <c r="AP113" s="100"/>
      <c r="AQ113" s="100"/>
      <c r="AR113" s="101"/>
      <c r="AS113" s="101"/>
      <c r="AT113" s="102"/>
      <c r="AU113" s="103"/>
      <c r="AV113" s="103"/>
      <c r="AW113" s="102"/>
      <c r="AX113" s="102"/>
      <c r="AY113" s="102"/>
      <c r="AZ113" s="102"/>
      <c r="BA113" s="102"/>
      <c r="BB113" s="102"/>
      <c r="BC113" s="102"/>
    </row>
    <row r="115" spans="4:55" ht="15" customHeight="1">
      <c r="D115" s="28"/>
    </row>
    <row r="116" spans="4:55" ht="15" customHeight="1">
      <c r="D116" s="28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</row>
    <row r="117" spans="4:55" ht="15" customHeight="1">
      <c r="D117" s="28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</row>
    <row r="118" spans="4:55" ht="15" customHeight="1">
      <c r="D118" s="28"/>
    </row>
    <row r="119" spans="4:55" ht="15" customHeight="1">
      <c r="D119" s="28"/>
    </row>
    <row r="120" spans="4:55" ht="15" customHeight="1">
      <c r="D120" s="28"/>
      <c r="H120" s="36"/>
      <c r="I120" s="37"/>
      <c r="K120" s="90"/>
      <c r="AR120" s="36"/>
      <c r="AS120" s="37"/>
      <c r="AU120" s="90"/>
    </row>
    <row r="121" spans="4:55" ht="15" customHeight="1">
      <c r="D121" s="28"/>
      <c r="H121" s="36"/>
      <c r="I121" s="37"/>
      <c r="K121" s="40"/>
      <c r="AR121" s="36"/>
      <c r="AS121" s="37"/>
      <c r="AU121" s="40"/>
    </row>
    <row r="122" spans="4:55" ht="15" customHeight="1">
      <c r="D122" s="28"/>
      <c r="H122" s="36"/>
      <c r="I122" s="37"/>
      <c r="K122" s="40"/>
      <c r="AR122" s="36"/>
      <c r="AS122" s="37"/>
      <c r="AU122" s="40"/>
    </row>
    <row r="123" spans="4:55" ht="15" customHeight="1">
      <c r="D123" s="28"/>
      <c r="H123" s="36"/>
      <c r="I123" s="37"/>
      <c r="K123" s="40"/>
      <c r="AR123" s="36"/>
      <c r="AS123" s="37"/>
      <c r="AU123" s="40"/>
    </row>
    <row r="124" spans="4:55" ht="15" customHeight="1">
      <c r="D124" s="28"/>
      <c r="H124" s="36"/>
      <c r="I124" s="37"/>
      <c r="K124" s="91"/>
      <c r="AR124" s="36"/>
      <c r="AS124" s="37"/>
      <c r="AU124" s="91"/>
    </row>
    <row r="125" spans="4:55" ht="15" customHeight="1">
      <c r="D125" s="28"/>
      <c r="H125" s="36"/>
      <c r="I125" s="37"/>
      <c r="K125" s="40"/>
      <c r="AR125" s="36"/>
      <c r="AS125" s="37"/>
      <c r="AU125" s="40"/>
    </row>
    <row r="126" spans="4:55" ht="15" customHeight="1">
      <c r="D126" s="28"/>
      <c r="H126" s="36"/>
      <c r="I126" s="37"/>
      <c r="J126" s="41"/>
      <c r="K126" s="92"/>
      <c r="L126" s="43"/>
      <c r="AR126" s="36"/>
      <c r="AS126" s="37"/>
      <c r="AT126" s="41"/>
      <c r="AU126" s="92"/>
      <c r="AV126" s="43"/>
    </row>
    <row r="127" spans="4:55" ht="15" customHeight="1">
      <c r="D127" s="28"/>
      <c r="H127" s="37"/>
      <c r="I127" s="37"/>
      <c r="J127" s="41"/>
      <c r="K127" s="43"/>
      <c r="L127" s="43"/>
      <c r="AR127" s="37"/>
      <c r="AS127" s="37"/>
      <c r="AT127" s="41"/>
      <c r="AU127" s="43"/>
      <c r="AV127" s="43"/>
    </row>
    <row r="128" spans="4:55" ht="15" customHeight="1">
      <c r="D128" s="28"/>
    </row>
    <row r="129" spans="4:55" ht="15" customHeight="1">
      <c r="D129" s="28"/>
      <c r="F129" s="9"/>
      <c r="G129" s="9"/>
      <c r="H129" s="9"/>
      <c r="I129" s="9"/>
      <c r="J129" s="16"/>
      <c r="K129" s="9"/>
      <c r="L129" s="16"/>
      <c r="M129" s="9"/>
      <c r="N129" s="9"/>
      <c r="O129" s="9"/>
      <c r="P129" s="9"/>
      <c r="Q129" s="9"/>
      <c r="R129" s="9"/>
      <c r="S129" s="9"/>
      <c r="AP129" s="9"/>
      <c r="AQ129" s="9"/>
      <c r="AR129" s="9"/>
      <c r="AS129" s="9"/>
      <c r="AT129" s="16"/>
      <c r="AU129" s="9"/>
      <c r="AV129" s="16"/>
      <c r="AW129" s="9"/>
      <c r="AX129" s="9"/>
      <c r="AY129" s="9"/>
      <c r="AZ129" s="9"/>
      <c r="BA129" s="9"/>
      <c r="BB129" s="9"/>
      <c r="BC129" s="9"/>
    </row>
    <row r="130" spans="4:55" ht="15" customHeight="1">
      <c r="D130" s="28"/>
      <c r="F130" s="9"/>
      <c r="G130" s="9"/>
      <c r="H130" s="93"/>
      <c r="I130" s="93"/>
      <c r="J130" s="16"/>
      <c r="K130" s="94"/>
      <c r="L130" s="94"/>
      <c r="M130" s="16"/>
      <c r="N130" s="16"/>
      <c r="O130" s="16"/>
      <c r="P130" s="16"/>
      <c r="Q130" s="16"/>
      <c r="R130" s="16"/>
      <c r="S130" s="16"/>
      <c r="AP130" s="9"/>
      <c r="AQ130" s="9"/>
      <c r="AR130" s="93"/>
      <c r="AS130" s="93"/>
      <c r="AT130" s="16"/>
      <c r="AU130" s="94"/>
      <c r="AV130" s="94"/>
      <c r="AW130" s="16"/>
      <c r="AX130" s="16"/>
      <c r="AY130" s="16"/>
      <c r="AZ130" s="16"/>
      <c r="BA130" s="16"/>
      <c r="BB130" s="16"/>
      <c r="BC130" s="16"/>
    </row>
    <row r="131" spans="4:55" ht="15" customHeight="1">
      <c r="D131" s="28"/>
      <c r="F131" s="9"/>
      <c r="G131" s="9"/>
      <c r="H131" s="93"/>
      <c r="I131" s="93"/>
      <c r="J131" s="16"/>
      <c r="K131" s="95"/>
      <c r="L131" s="94"/>
      <c r="M131" s="96"/>
      <c r="N131" s="96"/>
      <c r="O131" s="96"/>
      <c r="P131" s="96"/>
      <c r="Q131" s="96"/>
      <c r="R131" s="96"/>
      <c r="S131" s="16"/>
      <c r="AP131" s="9"/>
      <c r="AQ131" s="9"/>
      <c r="AR131" s="93"/>
      <c r="AS131" s="93"/>
      <c r="AT131" s="16"/>
      <c r="AU131" s="95"/>
      <c r="AV131" s="94"/>
      <c r="AW131" s="96"/>
      <c r="AX131" s="96"/>
      <c r="AY131" s="96"/>
      <c r="AZ131" s="96"/>
      <c r="BA131" s="96"/>
      <c r="BB131" s="96"/>
      <c r="BC131" s="16"/>
    </row>
    <row r="132" spans="4:55" ht="15" customHeight="1">
      <c r="D132" s="28"/>
      <c r="F132" s="9"/>
      <c r="G132" s="9"/>
      <c r="H132" s="93"/>
      <c r="I132" s="93"/>
      <c r="J132" s="16"/>
      <c r="K132" s="94"/>
      <c r="L132" s="94"/>
      <c r="M132" s="96"/>
      <c r="N132" s="96"/>
      <c r="O132" s="96"/>
      <c r="P132" s="96"/>
      <c r="Q132" s="96"/>
      <c r="R132" s="96"/>
      <c r="S132" s="16"/>
      <c r="AP132" s="9"/>
      <c r="AQ132" s="9"/>
      <c r="AR132" s="93"/>
      <c r="AS132" s="93"/>
      <c r="AT132" s="16"/>
      <c r="AU132" s="94"/>
      <c r="AV132" s="94"/>
      <c r="AW132" s="96"/>
      <c r="AX132" s="96"/>
      <c r="AY132" s="96"/>
      <c r="AZ132" s="96"/>
      <c r="BA132" s="96"/>
      <c r="BB132" s="96"/>
      <c r="BC132" s="16"/>
    </row>
    <row r="133" spans="4:55" ht="15" customHeight="1">
      <c r="D133" s="28"/>
      <c r="F133" s="9"/>
      <c r="G133" s="9"/>
      <c r="H133" s="93"/>
      <c r="I133" s="93"/>
      <c r="J133" s="16"/>
      <c r="K133" s="95"/>
      <c r="L133" s="94"/>
      <c r="M133" s="96"/>
      <c r="N133" s="96"/>
      <c r="O133" s="96"/>
      <c r="P133" s="96"/>
      <c r="Q133" s="96"/>
      <c r="R133" s="96"/>
      <c r="S133" s="16"/>
      <c r="AP133" s="9"/>
      <c r="AQ133" s="9"/>
      <c r="AR133" s="93"/>
      <c r="AS133" s="93"/>
      <c r="AT133" s="16"/>
      <c r="AU133" s="95"/>
      <c r="AV133" s="94"/>
      <c r="AW133" s="96"/>
      <c r="AX133" s="96"/>
      <c r="AY133" s="96"/>
      <c r="AZ133" s="96"/>
      <c r="BA133" s="96"/>
      <c r="BB133" s="96"/>
      <c r="BC133" s="16"/>
    </row>
    <row r="134" spans="4:55" ht="15" customHeight="1">
      <c r="D134" s="28"/>
      <c r="F134" s="9"/>
      <c r="G134" s="9"/>
      <c r="H134" s="93"/>
      <c r="I134" s="93"/>
      <c r="J134" s="16"/>
      <c r="K134" s="94"/>
      <c r="L134" s="94"/>
      <c r="M134" s="96"/>
      <c r="N134" s="96"/>
      <c r="O134" s="96"/>
      <c r="P134" s="96"/>
      <c r="Q134" s="96"/>
      <c r="R134" s="96"/>
      <c r="S134" s="16"/>
      <c r="AP134" s="9"/>
      <c r="AQ134" s="9"/>
      <c r="AR134" s="93"/>
      <c r="AS134" s="93"/>
      <c r="AT134" s="16"/>
      <c r="AU134" s="94"/>
      <c r="AV134" s="94"/>
      <c r="AW134" s="96"/>
      <c r="AX134" s="96"/>
      <c r="AY134" s="96"/>
      <c r="AZ134" s="96"/>
      <c r="BA134" s="96"/>
      <c r="BB134" s="96"/>
      <c r="BC134" s="16"/>
    </row>
    <row r="135" spans="4:55" ht="15" customHeight="1">
      <c r="D135" s="28"/>
      <c r="F135" s="9"/>
      <c r="G135" s="9"/>
      <c r="H135" s="93"/>
      <c r="I135" s="93"/>
      <c r="J135" s="16"/>
      <c r="K135" s="95"/>
      <c r="L135" s="94"/>
      <c r="M135" s="96"/>
      <c r="N135" s="96"/>
      <c r="O135" s="96"/>
      <c r="P135" s="96"/>
      <c r="Q135" s="96"/>
      <c r="R135" s="96"/>
      <c r="S135" s="16"/>
      <c r="AP135" s="9"/>
      <c r="AQ135" s="9"/>
      <c r="AR135" s="93"/>
      <c r="AS135" s="93"/>
      <c r="AT135" s="16"/>
      <c r="AU135" s="95"/>
      <c r="AV135" s="94"/>
      <c r="AW135" s="96"/>
      <c r="AX135" s="96"/>
      <c r="AY135" s="96"/>
      <c r="AZ135" s="96"/>
      <c r="BA135" s="96"/>
      <c r="BB135" s="96"/>
      <c r="BC135" s="16"/>
    </row>
    <row r="136" spans="4:55" ht="15" customHeight="1">
      <c r="D136" s="28"/>
      <c r="F136" s="9"/>
      <c r="G136" s="9"/>
      <c r="H136" s="93"/>
      <c r="I136" s="93"/>
      <c r="J136" s="16"/>
      <c r="K136" s="95"/>
      <c r="L136" s="94"/>
      <c r="M136" s="96"/>
      <c r="N136" s="96"/>
      <c r="O136" s="96"/>
      <c r="P136" s="96"/>
      <c r="Q136" s="96"/>
      <c r="R136" s="96"/>
      <c r="S136" s="16"/>
      <c r="AP136" s="9"/>
      <c r="AQ136" s="9"/>
      <c r="AR136" s="93"/>
      <c r="AS136" s="93"/>
      <c r="AT136" s="16"/>
      <c r="AU136" s="95"/>
      <c r="AV136" s="94"/>
      <c r="AW136" s="96"/>
      <c r="AX136" s="96"/>
      <c r="AY136" s="96"/>
      <c r="AZ136" s="96"/>
      <c r="BA136" s="96"/>
      <c r="BB136" s="96"/>
      <c r="BC136" s="16"/>
    </row>
    <row r="137" spans="4:55" ht="15" customHeight="1">
      <c r="D137" s="28"/>
      <c r="F137" s="9"/>
      <c r="G137" s="9"/>
      <c r="H137" s="93"/>
      <c r="I137" s="93"/>
      <c r="J137" s="16"/>
      <c r="K137" s="95"/>
      <c r="L137" s="94"/>
      <c r="M137" s="96"/>
      <c r="N137" s="96"/>
      <c r="O137" s="96"/>
      <c r="P137" s="96"/>
      <c r="Q137" s="96"/>
      <c r="R137" s="96"/>
      <c r="S137" s="16"/>
      <c r="AP137" s="9"/>
      <c r="AQ137" s="9"/>
      <c r="AR137" s="93"/>
      <c r="AS137" s="93"/>
      <c r="AT137" s="16"/>
      <c r="AU137" s="95"/>
      <c r="AV137" s="94"/>
      <c r="AW137" s="96"/>
      <c r="AX137" s="96"/>
      <c r="AY137" s="96"/>
      <c r="AZ137" s="96"/>
      <c r="BA137" s="96"/>
      <c r="BB137" s="96"/>
      <c r="BC137" s="16"/>
    </row>
    <row r="138" spans="4:55" ht="15" customHeight="1">
      <c r="D138" s="28"/>
      <c r="F138" s="9"/>
      <c r="G138" s="9"/>
      <c r="H138" s="93"/>
      <c r="I138" s="93"/>
      <c r="J138" s="16"/>
      <c r="K138" s="95"/>
      <c r="L138" s="94"/>
      <c r="M138" s="96"/>
      <c r="N138" s="96"/>
      <c r="O138" s="96"/>
      <c r="P138" s="96"/>
      <c r="Q138" s="96"/>
      <c r="R138" s="96"/>
      <c r="S138" s="16"/>
      <c r="AP138" s="9"/>
      <c r="AQ138" s="9"/>
      <c r="AR138" s="93"/>
      <c r="AS138" s="93"/>
      <c r="AT138" s="16"/>
      <c r="AU138" s="95"/>
      <c r="AV138" s="94"/>
      <c r="AW138" s="96"/>
      <c r="AX138" s="96"/>
      <c r="AY138" s="96"/>
      <c r="AZ138" s="96"/>
      <c r="BA138" s="96"/>
      <c r="BB138" s="96"/>
      <c r="BC138" s="16"/>
    </row>
    <row r="139" spans="4:55" ht="15" customHeight="1">
      <c r="D139" s="28"/>
      <c r="F139" s="9"/>
      <c r="G139" s="9"/>
      <c r="H139" s="93"/>
      <c r="I139" s="93"/>
      <c r="J139" s="16"/>
      <c r="K139" s="95"/>
      <c r="L139" s="94"/>
      <c r="M139" s="96"/>
      <c r="N139" s="96"/>
      <c r="O139" s="96"/>
      <c r="P139" s="96"/>
      <c r="Q139" s="96"/>
      <c r="R139" s="96"/>
      <c r="S139" s="16"/>
      <c r="AP139" s="9"/>
      <c r="AQ139" s="9"/>
      <c r="AR139" s="93"/>
      <c r="AS139" s="93"/>
      <c r="AT139" s="16"/>
      <c r="AU139" s="95"/>
      <c r="AV139" s="94"/>
      <c r="AW139" s="96"/>
      <c r="AX139" s="96"/>
      <c r="AY139" s="96"/>
      <c r="AZ139" s="96"/>
      <c r="BA139" s="96"/>
      <c r="BB139" s="96"/>
      <c r="BC139" s="16"/>
    </row>
    <row r="140" spans="4:55" ht="15" customHeight="1">
      <c r="D140" s="28"/>
      <c r="F140" s="9"/>
      <c r="G140" s="9"/>
      <c r="H140" s="93"/>
      <c r="I140" s="93"/>
      <c r="J140" s="16"/>
      <c r="K140" s="95"/>
      <c r="L140" s="94"/>
      <c r="M140" s="96"/>
      <c r="N140" s="96"/>
      <c r="O140" s="96"/>
      <c r="P140" s="96"/>
      <c r="Q140" s="96"/>
      <c r="R140" s="96"/>
      <c r="S140" s="16"/>
      <c r="AP140" s="9"/>
      <c r="AQ140" s="9"/>
      <c r="AR140" s="93"/>
      <c r="AS140" s="93"/>
      <c r="AT140" s="16"/>
      <c r="AU140" s="95"/>
      <c r="AV140" s="94"/>
      <c r="AW140" s="96"/>
      <c r="AX140" s="96"/>
      <c r="AY140" s="96"/>
      <c r="AZ140" s="96"/>
      <c r="BA140" s="96"/>
      <c r="BB140" s="96"/>
      <c r="BC140" s="16"/>
    </row>
    <row r="141" spans="4:55" ht="15" customHeight="1">
      <c r="D141" s="28"/>
      <c r="F141" s="9"/>
      <c r="G141" s="9"/>
      <c r="H141" s="93"/>
      <c r="I141" s="93"/>
      <c r="J141" s="16"/>
      <c r="K141" s="95"/>
      <c r="L141" s="94"/>
      <c r="M141" s="96"/>
      <c r="N141" s="96"/>
      <c r="O141" s="96"/>
      <c r="P141" s="96"/>
      <c r="Q141" s="96"/>
      <c r="R141" s="96"/>
      <c r="S141" s="16"/>
      <c r="AP141" s="9"/>
      <c r="AQ141" s="9"/>
      <c r="AR141" s="93"/>
      <c r="AS141" s="93"/>
      <c r="AT141" s="16"/>
      <c r="AU141" s="95"/>
      <c r="AV141" s="94"/>
      <c r="AW141" s="96"/>
      <c r="AX141" s="96"/>
      <c r="AY141" s="96"/>
      <c r="AZ141" s="96"/>
      <c r="BA141" s="96"/>
      <c r="BB141" s="96"/>
      <c r="BC141" s="16"/>
    </row>
    <row r="142" spans="4:55" ht="15" customHeight="1">
      <c r="D142" s="28"/>
      <c r="F142" s="9"/>
      <c r="G142" s="9"/>
      <c r="H142" s="93"/>
      <c r="I142" s="93"/>
      <c r="J142" s="16"/>
      <c r="K142" s="94"/>
      <c r="L142" s="94"/>
      <c r="M142" s="96"/>
      <c r="N142" s="96"/>
      <c r="O142" s="96"/>
      <c r="P142" s="96"/>
      <c r="Q142" s="96"/>
      <c r="R142" s="96"/>
      <c r="S142" s="16"/>
      <c r="AP142" s="9"/>
      <c r="AQ142" s="9"/>
      <c r="AR142" s="93"/>
      <c r="AS142" s="93"/>
      <c r="AT142" s="16"/>
      <c r="AU142" s="94"/>
      <c r="AV142" s="94"/>
      <c r="AW142" s="96"/>
      <c r="AX142" s="96"/>
      <c r="AY142" s="96"/>
      <c r="AZ142" s="96"/>
      <c r="BA142" s="96"/>
      <c r="BB142" s="96"/>
      <c r="BC142" s="16"/>
    </row>
    <row r="143" spans="4:55" ht="15" customHeight="1">
      <c r="D143" s="28"/>
      <c r="F143" s="9"/>
      <c r="G143" s="9"/>
      <c r="H143" s="93"/>
      <c r="I143" s="93"/>
      <c r="J143" s="16"/>
      <c r="K143" s="98"/>
      <c r="L143" s="94"/>
      <c r="M143" s="96"/>
      <c r="N143" s="96"/>
      <c r="O143" s="96"/>
      <c r="P143" s="96"/>
      <c r="Q143" s="96"/>
      <c r="R143" s="96"/>
      <c r="S143" s="16"/>
      <c r="AP143" s="9"/>
      <c r="AQ143" s="9"/>
      <c r="AR143" s="93"/>
      <c r="AS143" s="93"/>
      <c r="AT143" s="16"/>
      <c r="AU143" s="98"/>
      <c r="AV143" s="94"/>
      <c r="AW143" s="96"/>
      <c r="AX143" s="96"/>
      <c r="AY143" s="96"/>
      <c r="AZ143" s="96"/>
      <c r="BA143" s="96"/>
      <c r="BB143" s="96"/>
      <c r="BC143" s="16"/>
    </row>
    <row r="144" spans="4:55" ht="15" customHeight="1">
      <c r="D144" s="28"/>
      <c r="F144" s="9"/>
      <c r="G144" s="9"/>
      <c r="H144" s="93"/>
      <c r="I144" s="93"/>
      <c r="J144" s="16"/>
      <c r="K144" s="94"/>
      <c r="L144" s="94"/>
      <c r="M144" s="97"/>
      <c r="N144" s="97"/>
      <c r="O144" s="97"/>
      <c r="P144" s="97"/>
      <c r="Q144" s="97"/>
      <c r="R144" s="97"/>
      <c r="S144" s="16"/>
      <c r="AP144" s="9"/>
      <c r="AQ144" s="9"/>
      <c r="AR144" s="93"/>
      <c r="AS144" s="93"/>
      <c r="AT144" s="16"/>
      <c r="AU144" s="94"/>
      <c r="AV144" s="94"/>
      <c r="AW144" s="97"/>
      <c r="AX144" s="97"/>
      <c r="AY144" s="97"/>
      <c r="AZ144" s="97"/>
      <c r="BA144" s="97"/>
      <c r="BB144" s="97"/>
      <c r="BC144" s="16"/>
    </row>
    <row r="145" spans="4:55" ht="15" customHeight="1">
      <c r="D145" s="28"/>
      <c r="F145" s="9"/>
      <c r="G145" s="9"/>
      <c r="H145" s="93"/>
      <c r="I145" s="93"/>
      <c r="J145" s="16"/>
      <c r="K145" s="98"/>
      <c r="L145" s="94"/>
      <c r="M145" s="97"/>
      <c r="N145" s="97"/>
      <c r="O145" s="97"/>
      <c r="P145" s="97"/>
      <c r="Q145" s="97"/>
      <c r="R145" s="97"/>
      <c r="S145" s="16"/>
      <c r="AP145" s="9"/>
      <c r="AQ145" s="9"/>
      <c r="AR145" s="93"/>
      <c r="AS145" s="93"/>
      <c r="AT145" s="16"/>
      <c r="AU145" s="98"/>
      <c r="AV145" s="94"/>
      <c r="AW145" s="97"/>
      <c r="AX145" s="97"/>
      <c r="AY145" s="97"/>
      <c r="AZ145" s="97"/>
      <c r="BA145" s="97"/>
      <c r="BB145" s="97"/>
      <c r="BC145" s="16"/>
    </row>
    <row r="146" spans="4:55" ht="15" customHeight="1">
      <c r="D146" s="28"/>
      <c r="F146" s="9"/>
      <c r="G146" s="9"/>
      <c r="H146" s="93"/>
      <c r="I146" s="93"/>
      <c r="J146" s="16"/>
      <c r="K146" s="94"/>
      <c r="L146" s="94"/>
      <c r="M146" s="97"/>
      <c r="N146" s="97"/>
      <c r="O146" s="97"/>
      <c r="P146" s="97"/>
      <c r="Q146" s="97"/>
      <c r="R146" s="97"/>
      <c r="S146" s="16"/>
      <c r="AP146" s="9"/>
      <c r="AQ146" s="9"/>
      <c r="AR146" s="93"/>
      <c r="AS146" s="93"/>
      <c r="AT146" s="16"/>
      <c r="AU146" s="94"/>
      <c r="AV146" s="94"/>
      <c r="AW146" s="97"/>
      <c r="AX146" s="97"/>
      <c r="AY146" s="97"/>
      <c r="AZ146" s="97"/>
      <c r="BA146" s="97"/>
      <c r="BB146" s="97"/>
      <c r="BC146" s="16"/>
    </row>
    <row r="147" spans="4:55" ht="15" customHeight="1">
      <c r="D147" s="28"/>
      <c r="F147" s="9"/>
      <c r="G147" s="9"/>
      <c r="H147" s="93"/>
      <c r="I147" s="93"/>
      <c r="J147" s="16"/>
      <c r="K147" s="95"/>
      <c r="L147" s="94"/>
      <c r="M147" s="97"/>
      <c r="N147" s="97"/>
      <c r="O147" s="97"/>
      <c r="P147" s="97"/>
      <c r="Q147" s="97"/>
      <c r="R147" s="97"/>
      <c r="S147" s="16"/>
      <c r="AP147" s="9"/>
      <c r="AQ147" s="9"/>
      <c r="AR147" s="93"/>
      <c r="AS147" s="93"/>
      <c r="AT147" s="16"/>
      <c r="AU147" s="95"/>
      <c r="AV147" s="94"/>
      <c r="AW147" s="97"/>
      <c r="AX147" s="97"/>
      <c r="AY147" s="97"/>
      <c r="AZ147" s="97"/>
      <c r="BA147" s="97"/>
      <c r="BB147" s="97"/>
      <c r="BC147" s="16"/>
    </row>
    <row r="148" spans="4:55" ht="15" customHeight="1">
      <c r="D148" s="28"/>
      <c r="F148" s="9"/>
      <c r="G148" s="9"/>
      <c r="H148" s="93"/>
      <c r="I148" s="93"/>
      <c r="J148" s="16"/>
      <c r="K148" s="94"/>
      <c r="L148" s="94"/>
      <c r="M148" s="97"/>
      <c r="N148" s="97"/>
      <c r="O148" s="97"/>
      <c r="P148" s="97"/>
      <c r="Q148" s="97"/>
      <c r="R148" s="97"/>
      <c r="S148" s="16"/>
      <c r="AP148" s="9"/>
      <c r="AQ148" s="9"/>
      <c r="AR148" s="93"/>
      <c r="AS148" s="93"/>
      <c r="AT148" s="16"/>
      <c r="AU148" s="94"/>
      <c r="AV148" s="94"/>
      <c r="AW148" s="97"/>
      <c r="AX148" s="97"/>
      <c r="AY148" s="97"/>
      <c r="AZ148" s="97"/>
      <c r="BA148" s="97"/>
      <c r="BB148" s="97"/>
      <c r="BC148" s="16"/>
    </row>
    <row r="149" spans="4:55" ht="15" customHeight="1">
      <c r="D149" s="28"/>
      <c r="F149" s="9"/>
      <c r="G149" s="9"/>
      <c r="H149" s="93"/>
      <c r="I149" s="93"/>
      <c r="J149" s="16"/>
      <c r="K149" s="95"/>
      <c r="L149" s="94"/>
      <c r="M149" s="97"/>
      <c r="N149" s="97"/>
      <c r="O149" s="97"/>
      <c r="P149" s="97"/>
      <c r="Q149" s="97"/>
      <c r="R149" s="97"/>
      <c r="S149" s="16"/>
      <c r="AP149" s="9"/>
      <c r="AQ149" s="9"/>
      <c r="AR149" s="93"/>
      <c r="AS149" s="93"/>
      <c r="AT149" s="16"/>
      <c r="AU149" s="95"/>
      <c r="AV149" s="94"/>
      <c r="AW149" s="97"/>
      <c r="AX149" s="97"/>
      <c r="AY149" s="97"/>
      <c r="AZ149" s="97"/>
      <c r="BA149" s="97"/>
      <c r="BB149" s="97"/>
      <c r="BC149" s="16"/>
    </row>
    <row r="150" spans="4:55" ht="15" customHeight="1">
      <c r="D150" s="28"/>
      <c r="F150" s="9"/>
      <c r="G150" s="9"/>
      <c r="H150" s="93"/>
      <c r="I150" s="93"/>
      <c r="J150" s="16"/>
      <c r="K150" s="94"/>
      <c r="L150" s="94"/>
      <c r="M150" s="97"/>
      <c r="N150" s="97"/>
      <c r="O150" s="97"/>
      <c r="P150" s="97"/>
      <c r="Q150" s="97"/>
      <c r="R150" s="97"/>
      <c r="S150" s="16"/>
      <c r="AP150" s="9"/>
      <c r="AQ150" s="9"/>
      <c r="AR150" s="93"/>
      <c r="AS150" s="93"/>
      <c r="AT150" s="16"/>
      <c r="AU150" s="94"/>
      <c r="AV150" s="94"/>
      <c r="AW150" s="97"/>
      <c r="AX150" s="97"/>
      <c r="AY150" s="97"/>
      <c r="AZ150" s="97"/>
      <c r="BA150" s="97"/>
      <c r="BB150" s="97"/>
      <c r="BC150" s="16"/>
    </row>
    <row r="151" spans="4:55" ht="15" customHeight="1">
      <c r="D151" s="28"/>
      <c r="F151" s="9"/>
      <c r="G151" s="9"/>
      <c r="H151" s="93"/>
      <c r="I151" s="93"/>
      <c r="J151" s="16"/>
      <c r="K151" s="95"/>
      <c r="L151" s="94"/>
      <c r="M151" s="97"/>
      <c r="N151" s="97"/>
      <c r="O151" s="97"/>
      <c r="P151" s="97"/>
      <c r="Q151" s="97"/>
      <c r="R151" s="97"/>
      <c r="S151" s="16"/>
      <c r="AP151" s="9"/>
      <c r="AQ151" s="9"/>
      <c r="AR151" s="93"/>
      <c r="AS151" s="93"/>
      <c r="AT151" s="16"/>
      <c r="AU151" s="95"/>
      <c r="AV151" s="94"/>
      <c r="AW151" s="97"/>
      <c r="AX151" s="97"/>
      <c r="AY151" s="97"/>
      <c r="AZ151" s="97"/>
      <c r="BA151" s="97"/>
      <c r="BB151" s="97"/>
      <c r="BC151" s="16"/>
    </row>
    <row r="152" spans="4:55" ht="15" customHeight="1">
      <c r="D152" s="28"/>
      <c r="F152" s="9"/>
      <c r="G152" s="9"/>
      <c r="H152" s="93"/>
      <c r="I152" s="93"/>
      <c r="J152" s="16"/>
      <c r="K152" s="94"/>
      <c r="L152" s="94"/>
      <c r="M152" s="97"/>
      <c r="N152" s="97"/>
      <c r="O152" s="97"/>
      <c r="P152" s="97"/>
      <c r="Q152" s="97"/>
      <c r="R152" s="97"/>
      <c r="S152" s="16"/>
      <c r="AP152" s="9"/>
      <c r="AQ152" s="9"/>
      <c r="AR152" s="93"/>
      <c r="AS152" s="93"/>
      <c r="AT152" s="16"/>
      <c r="AU152" s="94"/>
      <c r="AV152" s="94"/>
      <c r="AW152" s="97"/>
      <c r="AX152" s="97"/>
      <c r="AY152" s="97"/>
      <c r="AZ152" s="97"/>
      <c r="BA152" s="97"/>
      <c r="BB152" s="97"/>
      <c r="BC152" s="16"/>
    </row>
    <row r="153" spans="4:55" ht="15" customHeight="1">
      <c r="D153" s="28"/>
      <c r="F153" s="9"/>
      <c r="G153" s="9"/>
      <c r="H153" s="93"/>
      <c r="I153" s="93"/>
      <c r="J153" s="16"/>
      <c r="K153" s="95"/>
      <c r="L153" s="94"/>
      <c r="M153" s="97"/>
      <c r="N153" s="97"/>
      <c r="O153" s="97"/>
      <c r="P153" s="97"/>
      <c r="Q153" s="97"/>
      <c r="R153" s="97"/>
      <c r="S153" s="16"/>
      <c r="AP153" s="9"/>
      <c r="AQ153" s="9"/>
      <c r="AR153" s="93"/>
      <c r="AS153" s="93"/>
      <c r="AT153" s="16"/>
      <c r="AU153" s="95"/>
      <c r="AV153" s="94"/>
      <c r="AW153" s="97"/>
      <c r="AX153" s="97"/>
      <c r="AY153" s="97"/>
      <c r="AZ153" s="97"/>
      <c r="BA153" s="97"/>
      <c r="BB153" s="97"/>
      <c r="BC153" s="16"/>
    </row>
    <row r="154" spans="4:55" ht="15" customHeight="1">
      <c r="D154" s="28"/>
      <c r="F154" s="9"/>
      <c r="G154" s="9"/>
      <c r="H154" s="93"/>
      <c r="I154" s="93"/>
      <c r="J154" s="16"/>
      <c r="K154" s="94"/>
      <c r="L154" s="94"/>
      <c r="M154" s="97"/>
      <c r="N154" s="97"/>
      <c r="O154" s="97"/>
      <c r="P154" s="97"/>
      <c r="Q154" s="97"/>
      <c r="R154" s="97"/>
      <c r="S154" s="16"/>
      <c r="AP154" s="9"/>
      <c r="AQ154" s="9"/>
      <c r="AR154" s="93"/>
      <c r="AS154" s="93"/>
      <c r="AT154" s="16"/>
      <c r="AU154" s="94"/>
      <c r="AV154" s="94"/>
      <c r="AW154" s="97"/>
      <c r="AX154" s="97"/>
      <c r="AY154" s="97"/>
      <c r="AZ154" s="97"/>
      <c r="BA154" s="97"/>
      <c r="BB154" s="97"/>
      <c r="BC154" s="16"/>
    </row>
    <row r="155" spans="4:55" ht="15" customHeight="1">
      <c r="D155" s="28"/>
      <c r="F155" s="9"/>
      <c r="G155" s="9"/>
      <c r="H155" s="93"/>
      <c r="I155" s="93"/>
      <c r="J155" s="16"/>
      <c r="K155" s="95"/>
      <c r="L155" s="94"/>
      <c r="M155" s="97"/>
      <c r="N155" s="97"/>
      <c r="O155" s="97"/>
      <c r="P155" s="97"/>
      <c r="Q155" s="97"/>
      <c r="R155" s="97"/>
      <c r="S155" s="16"/>
      <c r="AP155" s="9"/>
      <c r="AQ155" s="9"/>
      <c r="AR155" s="93"/>
      <c r="AS155" s="93"/>
      <c r="AT155" s="16"/>
      <c r="AU155" s="95"/>
      <c r="AV155" s="94"/>
      <c r="AW155" s="97"/>
      <c r="AX155" s="97"/>
      <c r="AY155" s="97"/>
      <c r="AZ155" s="97"/>
      <c r="BA155" s="97"/>
      <c r="BB155" s="97"/>
      <c r="BC155" s="16"/>
    </row>
    <row r="156" spans="4:55" ht="15" customHeight="1">
      <c r="D156" s="28"/>
      <c r="F156" s="9"/>
      <c r="G156" s="9"/>
      <c r="H156" s="93"/>
      <c r="I156" s="93"/>
      <c r="J156" s="16"/>
      <c r="K156" s="94"/>
      <c r="L156" s="94"/>
      <c r="M156" s="97"/>
      <c r="N156" s="97"/>
      <c r="O156" s="97"/>
      <c r="P156" s="97"/>
      <c r="Q156" s="97"/>
      <c r="R156" s="97"/>
      <c r="S156" s="16"/>
      <c r="AP156" s="9"/>
      <c r="AQ156" s="9"/>
      <c r="AR156" s="93"/>
      <c r="AS156" s="93"/>
      <c r="AT156" s="16"/>
      <c r="AU156" s="94"/>
      <c r="AV156" s="94"/>
      <c r="AW156" s="97"/>
      <c r="AX156" s="97"/>
      <c r="AY156" s="97"/>
      <c r="AZ156" s="97"/>
      <c r="BA156" s="97"/>
      <c r="BB156" s="97"/>
      <c r="BC156" s="16"/>
    </row>
    <row r="157" spans="4:55" ht="15" customHeight="1">
      <c r="D157" s="28"/>
      <c r="F157" s="9"/>
      <c r="G157" s="9"/>
      <c r="H157" s="93"/>
      <c r="I157" s="93"/>
      <c r="J157" s="16"/>
      <c r="K157" s="95"/>
      <c r="L157" s="94"/>
      <c r="M157" s="97"/>
      <c r="N157" s="97"/>
      <c r="O157" s="97"/>
      <c r="P157" s="97"/>
      <c r="Q157" s="97"/>
      <c r="R157" s="97"/>
      <c r="S157" s="16"/>
      <c r="AP157" s="9"/>
      <c r="AQ157" s="9"/>
      <c r="AR157" s="93"/>
      <c r="AS157" s="93"/>
      <c r="AT157" s="16"/>
      <c r="AU157" s="95"/>
      <c r="AV157" s="94"/>
      <c r="AW157" s="97"/>
      <c r="AX157" s="97"/>
      <c r="AY157" s="97"/>
      <c r="AZ157" s="97"/>
      <c r="BA157" s="97"/>
      <c r="BB157" s="97"/>
      <c r="BC157" s="16"/>
    </row>
    <row r="158" spans="4:55" ht="15" customHeight="1">
      <c r="D158" s="28"/>
      <c r="F158" s="9"/>
      <c r="G158" s="9"/>
      <c r="H158" s="93"/>
      <c r="I158" s="93"/>
      <c r="J158" s="16"/>
      <c r="K158" s="94"/>
      <c r="L158" s="94"/>
      <c r="M158" s="97"/>
      <c r="N158" s="97"/>
      <c r="O158" s="97"/>
      <c r="P158" s="97"/>
      <c r="Q158" s="97"/>
      <c r="R158" s="97"/>
      <c r="S158" s="16"/>
      <c r="AP158" s="9"/>
      <c r="AQ158" s="9"/>
      <c r="AR158" s="93"/>
      <c r="AS158" s="93"/>
      <c r="AT158" s="16"/>
      <c r="AU158" s="94"/>
      <c r="AV158" s="94"/>
      <c r="AW158" s="97"/>
      <c r="AX158" s="97"/>
      <c r="AY158" s="97"/>
      <c r="AZ158" s="97"/>
      <c r="BA158" s="97"/>
      <c r="BB158" s="97"/>
      <c r="BC158" s="16"/>
    </row>
    <row r="159" spans="4:55" ht="15" customHeight="1">
      <c r="D159" s="28"/>
      <c r="F159" s="9"/>
      <c r="G159" s="9"/>
      <c r="H159" s="93"/>
      <c r="I159" s="93"/>
      <c r="J159" s="16"/>
      <c r="K159" s="95"/>
      <c r="L159" s="94"/>
      <c r="M159" s="97"/>
      <c r="N159" s="97"/>
      <c r="O159" s="97"/>
      <c r="P159" s="97"/>
      <c r="Q159" s="97"/>
      <c r="R159" s="97"/>
      <c r="S159" s="16"/>
      <c r="AP159" s="9"/>
      <c r="AQ159" s="9"/>
      <c r="AR159" s="93"/>
      <c r="AS159" s="93"/>
      <c r="AT159" s="16"/>
      <c r="AU159" s="95"/>
      <c r="AV159" s="94"/>
      <c r="AW159" s="97"/>
      <c r="AX159" s="97"/>
      <c r="AY159" s="97"/>
      <c r="AZ159" s="97"/>
      <c r="BA159" s="97"/>
      <c r="BB159" s="97"/>
      <c r="BC159" s="16"/>
    </row>
    <row r="160" spans="4:55" ht="15" customHeight="1">
      <c r="D160" s="28"/>
      <c r="F160" s="9"/>
      <c r="G160" s="9"/>
      <c r="H160" s="93"/>
      <c r="I160" s="93"/>
      <c r="J160" s="16"/>
      <c r="K160" s="94"/>
      <c r="L160" s="94"/>
      <c r="M160" s="97"/>
      <c r="N160" s="97"/>
      <c r="O160" s="97"/>
      <c r="P160" s="97"/>
      <c r="Q160" s="97"/>
      <c r="R160" s="97"/>
      <c r="S160" s="16"/>
      <c r="AP160" s="9"/>
      <c r="AQ160" s="9"/>
      <c r="AR160" s="93"/>
      <c r="AS160" s="93"/>
      <c r="AT160" s="16"/>
      <c r="AU160" s="94"/>
      <c r="AV160" s="94"/>
      <c r="AW160" s="97"/>
      <c r="AX160" s="97"/>
      <c r="AY160" s="97"/>
      <c r="AZ160" s="97"/>
      <c r="BA160" s="97"/>
      <c r="BB160" s="97"/>
      <c r="BC160" s="16"/>
    </row>
    <row r="161" spans="4:55" ht="15" customHeight="1">
      <c r="D161" s="28"/>
      <c r="F161" s="9"/>
      <c r="G161" s="9"/>
      <c r="H161" s="93"/>
      <c r="I161" s="93"/>
      <c r="J161" s="16"/>
      <c r="K161" s="95"/>
      <c r="L161" s="94"/>
      <c r="M161" s="97"/>
      <c r="N161" s="97"/>
      <c r="O161" s="97"/>
      <c r="P161" s="97"/>
      <c r="Q161" s="97"/>
      <c r="R161" s="97"/>
      <c r="S161" s="16"/>
      <c r="AP161" s="9"/>
      <c r="AQ161" s="9"/>
      <c r="AR161" s="93"/>
      <c r="AS161" s="93"/>
      <c r="AT161" s="16"/>
      <c r="AU161" s="95"/>
      <c r="AV161" s="94"/>
      <c r="AW161" s="97"/>
      <c r="AX161" s="97"/>
      <c r="AY161" s="97"/>
      <c r="AZ161" s="97"/>
      <c r="BA161" s="97"/>
      <c r="BB161" s="97"/>
      <c r="BC161" s="16"/>
    </row>
    <row r="162" spans="4:55" ht="15" customHeight="1">
      <c r="D162" s="28"/>
      <c r="F162" s="9"/>
      <c r="G162" s="9"/>
      <c r="H162" s="93"/>
      <c r="I162" s="93"/>
      <c r="J162" s="16"/>
      <c r="K162" s="94"/>
      <c r="L162" s="94"/>
      <c r="M162" s="97"/>
      <c r="N162" s="97"/>
      <c r="O162" s="97"/>
      <c r="P162" s="97"/>
      <c r="Q162" s="97"/>
      <c r="R162" s="97"/>
      <c r="S162" s="16"/>
      <c r="AP162" s="9"/>
      <c r="AQ162" s="9"/>
      <c r="AR162" s="93"/>
      <c r="AS162" s="93"/>
      <c r="AT162" s="16"/>
      <c r="AU162" s="94"/>
      <c r="AV162" s="94"/>
      <c r="AW162" s="97"/>
      <c r="AX162" s="97"/>
      <c r="AY162" s="97"/>
      <c r="AZ162" s="97"/>
      <c r="BA162" s="97"/>
      <c r="BB162" s="97"/>
      <c r="BC162" s="16"/>
    </row>
    <row r="163" spans="4:55" ht="15" customHeight="1">
      <c r="D163" s="28"/>
      <c r="F163" s="9"/>
      <c r="G163" s="9"/>
      <c r="H163" s="93"/>
      <c r="I163" s="93"/>
      <c r="J163" s="16"/>
      <c r="K163" s="95"/>
      <c r="L163" s="94"/>
      <c r="M163" s="97"/>
      <c r="N163" s="97"/>
      <c r="O163" s="97"/>
      <c r="P163" s="97"/>
      <c r="Q163" s="97"/>
      <c r="R163" s="97"/>
      <c r="S163" s="16"/>
      <c r="AP163" s="9"/>
      <c r="AQ163" s="9"/>
      <c r="AR163" s="93"/>
      <c r="AS163" s="93"/>
      <c r="AT163" s="16"/>
      <c r="AU163" s="95"/>
      <c r="AV163" s="94"/>
      <c r="AW163" s="97"/>
      <c r="AX163" s="97"/>
      <c r="AY163" s="97"/>
      <c r="AZ163" s="97"/>
      <c r="BA163" s="97"/>
      <c r="BB163" s="97"/>
      <c r="BC163" s="16"/>
    </row>
    <row r="164" spans="4:55" ht="15" customHeight="1">
      <c r="D164" s="28"/>
      <c r="F164" s="9"/>
      <c r="G164" s="9"/>
      <c r="H164" s="93"/>
      <c r="I164" s="93"/>
      <c r="J164" s="16"/>
      <c r="K164" s="94"/>
      <c r="L164" s="94"/>
      <c r="M164" s="97"/>
      <c r="N164" s="97"/>
      <c r="O164" s="97"/>
      <c r="P164" s="97"/>
      <c r="Q164" s="97"/>
      <c r="R164" s="97"/>
      <c r="S164" s="16"/>
      <c r="AP164" s="9"/>
      <c r="AQ164" s="9"/>
      <c r="AR164" s="93"/>
      <c r="AS164" s="93"/>
      <c r="AT164" s="16"/>
      <c r="AU164" s="94"/>
      <c r="AV164" s="94"/>
      <c r="AW164" s="97"/>
      <c r="AX164" s="97"/>
      <c r="AY164" s="97"/>
      <c r="AZ164" s="97"/>
      <c r="BA164" s="97"/>
      <c r="BB164" s="97"/>
      <c r="BC164" s="16"/>
    </row>
    <row r="165" spans="4:55" ht="15" customHeight="1">
      <c r="D165" s="28"/>
      <c r="F165" s="9"/>
      <c r="G165" s="9"/>
      <c r="H165" s="93"/>
      <c r="I165" s="93"/>
      <c r="J165" s="16"/>
      <c r="K165" s="95"/>
      <c r="L165" s="94"/>
      <c r="M165" s="97"/>
      <c r="N165" s="97"/>
      <c r="O165" s="97"/>
      <c r="P165" s="97"/>
      <c r="Q165" s="97"/>
      <c r="R165" s="97"/>
      <c r="S165" s="16"/>
      <c r="AP165" s="9"/>
      <c r="AQ165" s="9"/>
      <c r="AR165" s="93"/>
      <c r="AS165" s="93"/>
      <c r="AT165" s="16"/>
      <c r="AU165" s="95"/>
      <c r="AV165" s="94"/>
      <c r="AW165" s="97"/>
      <c r="AX165" s="97"/>
      <c r="AY165" s="97"/>
      <c r="AZ165" s="97"/>
      <c r="BA165" s="97"/>
      <c r="BB165" s="97"/>
      <c r="BC165" s="16"/>
    </row>
    <row r="166" spans="4:55" ht="15" customHeight="1">
      <c r="D166" s="28"/>
      <c r="F166" s="9"/>
      <c r="G166" s="9"/>
      <c r="H166" s="93"/>
      <c r="I166" s="93"/>
      <c r="J166" s="16"/>
      <c r="K166" s="94"/>
      <c r="L166" s="94"/>
      <c r="M166" s="97"/>
      <c r="N166" s="97"/>
      <c r="O166" s="97"/>
      <c r="P166" s="97"/>
      <c r="Q166" s="97"/>
      <c r="R166" s="97"/>
      <c r="S166" s="16"/>
      <c r="AP166" s="9"/>
      <c r="AQ166" s="9"/>
      <c r="AR166" s="93"/>
      <c r="AS166" s="93"/>
      <c r="AT166" s="16"/>
      <c r="AU166" s="94"/>
      <c r="AV166" s="94"/>
      <c r="AW166" s="97"/>
      <c r="AX166" s="97"/>
      <c r="AY166" s="97"/>
      <c r="AZ166" s="97"/>
      <c r="BA166" s="97"/>
      <c r="BB166" s="97"/>
      <c r="BC166" s="16"/>
    </row>
    <row r="167" spans="4:55" ht="15" customHeight="1">
      <c r="D167" s="28"/>
      <c r="F167" s="9"/>
      <c r="G167" s="9"/>
      <c r="H167" s="93"/>
      <c r="I167" s="93"/>
      <c r="J167" s="16"/>
      <c r="K167" s="95"/>
      <c r="L167" s="94"/>
      <c r="M167" s="97"/>
      <c r="N167" s="97"/>
      <c r="O167" s="97"/>
      <c r="P167" s="97"/>
      <c r="Q167" s="97"/>
      <c r="R167" s="97"/>
      <c r="S167" s="16"/>
      <c r="AP167" s="9"/>
      <c r="AQ167" s="9"/>
      <c r="AR167" s="93"/>
      <c r="AS167" s="93"/>
      <c r="AT167" s="16"/>
      <c r="AU167" s="95"/>
      <c r="AV167" s="94"/>
      <c r="AW167" s="97"/>
      <c r="AX167" s="97"/>
      <c r="AY167" s="97"/>
      <c r="AZ167" s="97"/>
      <c r="BA167" s="97"/>
      <c r="BB167" s="97"/>
      <c r="BC167" s="16"/>
    </row>
    <row r="168" spans="4:55" ht="15" customHeight="1">
      <c r="D168" s="28"/>
      <c r="F168" s="9"/>
      <c r="G168" s="9"/>
      <c r="H168" s="93"/>
      <c r="I168" s="93"/>
      <c r="J168" s="16"/>
      <c r="K168" s="95"/>
      <c r="L168" s="94"/>
      <c r="M168" s="97"/>
      <c r="N168" s="97"/>
      <c r="O168" s="97"/>
      <c r="P168" s="97"/>
      <c r="Q168" s="97"/>
      <c r="R168" s="97"/>
      <c r="S168" s="16"/>
      <c r="AP168" s="9"/>
      <c r="AQ168" s="9"/>
      <c r="AR168" s="93"/>
      <c r="AS168" s="93"/>
      <c r="AT168" s="16"/>
      <c r="AU168" s="95"/>
      <c r="AV168" s="94"/>
      <c r="AW168" s="97"/>
      <c r="AX168" s="97"/>
      <c r="AY168" s="97"/>
      <c r="AZ168" s="97"/>
      <c r="BA168" s="97"/>
      <c r="BB168" s="97"/>
      <c r="BC168" s="16"/>
    </row>
    <row r="169" spans="4:55" ht="15" customHeight="1">
      <c r="D169" s="28"/>
      <c r="F169" s="9"/>
      <c r="G169" s="9"/>
      <c r="H169" s="93"/>
      <c r="I169" s="93"/>
      <c r="J169" s="16"/>
      <c r="K169" s="95"/>
      <c r="L169" s="94"/>
      <c r="M169" s="97"/>
      <c r="N169" s="97"/>
      <c r="O169" s="97"/>
      <c r="P169" s="97"/>
      <c r="Q169" s="97"/>
      <c r="R169" s="97"/>
      <c r="S169" s="16"/>
      <c r="AP169" s="9"/>
      <c r="AQ169" s="9"/>
      <c r="AR169" s="93"/>
      <c r="AS169" s="93"/>
      <c r="AT169" s="16"/>
      <c r="AU169" s="95"/>
      <c r="AV169" s="94"/>
      <c r="AW169" s="97"/>
      <c r="AX169" s="97"/>
      <c r="AY169" s="97"/>
      <c r="AZ169" s="97"/>
      <c r="BA169" s="97"/>
      <c r="BB169" s="97"/>
      <c r="BC169" s="16"/>
    </row>
    <row r="170" spans="4:55" ht="15" customHeight="1">
      <c r="D170" s="28"/>
      <c r="F170" s="9"/>
      <c r="G170" s="9"/>
      <c r="H170" s="93"/>
      <c r="I170" s="93"/>
      <c r="J170" s="16"/>
      <c r="K170" s="95"/>
      <c r="L170" s="94"/>
      <c r="M170" s="97"/>
      <c r="N170" s="97"/>
      <c r="O170" s="97"/>
      <c r="P170" s="97"/>
      <c r="Q170" s="97"/>
      <c r="R170" s="97"/>
      <c r="S170" s="16"/>
      <c r="AP170" s="9"/>
      <c r="AQ170" s="9"/>
      <c r="AR170" s="93"/>
      <c r="AS170" s="93"/>
      <c r="AT170" s="16"/>
      <c r="AU170" s="95"/>
      <c r="AV170" s="94"/>
      <c r="AW170" s="97"/>
      <c r="AX170" s="97"/>
      <c r="AY170" s="97"/>
      <c r="AZ170" s="97"/>
      <c r="BA170" s="97"/>
      <c r="BB170" s="97"/>
      <c r="BC170" s="16"/>
    </row>
    <row r="171" spans="4:55" ht="15" customHeight="1">
      <c r="D171" s="28"/>
      <c r="F171" s="9"/>
      <c r="G171" s="9"/>
      <c r="H171" s="93"/>
      <c r="I171" s="93"/>
      <c r="J171" s="16"/>
      <c r="K171" s="95"/>
      <c r="L171" s="94"/>
      <c r="M171" s="97"/>
      <c r="N171" s="97"/>
      <c r="O171" s="97"/>
      <c r="P171" s="97"/>
      <c r="Q171" s="97"/>
      <c r="R171" s="97"/>
      <c r="S171" s="16"/>
      <c r="AP171" s="9"/>
      <c r="AQ171" s="9"/>
      <c r="AR171" s="93"/>
      <c r="AS171" s="93"/>
      <c r="AT171" s="16"/>
      <c r="AU171" s="95"/>
      <c r="AV171" s="94"/>
      <c r="AW171" s="97"/>
      <c r="AX171" s="97"/>
      <c r="AY171" s="97"/>
      <c r="AZ171" s="97"/>
      <c r="BA171" s="97"/>
      <c r="BB171" s="97"/>
      <c r="BC171" s="16"/>
    </row>
    <row r="172" spans="4:55" ht="15" customHeight="1">
      <c r="D172" s="28"/>
      <c r="F172" s="16"/>
      <c r="G172" s="9"/>
      <c r="H172" s="93"/>
      <c r="I172" s="93"/>
      <c r="J172" s="16"/>
      <c r="K172" s="94"/>
      <c r="L172" s="94"/>
      <c r="M172" s="97"/>
      <c r="N172" s="97"/>
      <c r="O172" s="97"/>
      <c r="P172" s="97"/>
      <c r="Q172" s="97"/>
      <c r="R172" s="97"/>
      <c r="S172" s="16"/>
      <c r="AP172" s="16"/>
      <c r="AQ172" s="9"/>
      <c r="AR172" s="93"/>
      <c r="AS172" s="93"/>
      <c r="AT172" s="16"/>
      <c r="AU172" s="94"/>
      <c r="AV172" s="94"/>
      <c r="AW172" s="97"/>
      <c r="AX172" s="97"/>
      <c r="AY172" s="97"/>
      <c r="AZ172" s="97"/>
      <c r="BA172" s="97"/>
      <c r="BB172" s="97"/>
      <c r="BC172" s="16"/>
    </row>
    <row r="173" spans="4:55" ht="15" customHeight="1">
      <c r="D173" s="28"/>
      <c r="F173" s="16"/>
      <c r="G173" s="9"/>
      <c r="H173" s="93"/>
      <c r="I173" s="93"/>
      <c r="J173" s="16"/>
      <c r="K173" s="95"/>
      <c r="L173" s="94"/>
      <c r="M173" s="99"/>
      <c r="N173" s="99"/>
      <c r="O173" s="99"/>
      <c r="P173" s="99"/>
      <c r="Q173" s="99"/>
      <c r="R173" s="99"/>
      <c r="S173" s="16"/>
      <c r="AP173" s="16"/>
      <c r="AQ173" s="9"/>
      <c r="AR173" s="93"/>
      <c r="AS173" s="93"/>
      <c r="AT173" s="16"/>
      <c r="AU173" s="95"/>
      <c r="AV173" s="94"/>
      <c r="AW173" s="99"/>
      <c r="AX173" s="99"/>
      <c r="AY173" s="99"/>
      <c r="AZ173" s="99"/>
      <c r="BA173" s="99"/>
      <c r="BB173" s="99"/>
      <c r="BC173" s="16"/>
    </row>
    <row r="174" spans="4:55" ht="15" customHeight="1">
      <c r="D174" s="28"/>
      <c r="F174" s="100"/>
      <c r="G174" s="100"/>
      <c r="H174" s="101"/>
      <c r="I174" s="101"/>
      <c r="J174" s="102"/>
      <c r="K174" s="103"/>
      <c r="L174" s="103"/>
      <c r="M174" s="102"/>
      <c r="N174" s="102"/>
      <c r="O174" s="102"/>
      <c r="P174" s="102"/>
      <c r="Q174" s="102"/>
      <c r="R174" s="102"/>
      <c r="S174" s="102"/>
      <c r="AP174" s="100"/>
      <c r="AQ174" s="100"/>
      <c r="AR174" s="101"/>
      <c r="AS174" s="101"/>
      <c r="AT174" s="102"/>
      <c r="AU174" s="103"/>
      <c r="AV174" s="103"/>
      <c r="AW174" s="102"/>
      <c r="AX174" s="102"/>
      <c r="AY174" s="102"/>
      <c r="AZ174" s="102"/>
      <c r="BA174" s="102"/>
      <c r="BB174" s="102"/>
      <c r="BC174" s="102"/>
    </row>
  </sheetData>
  <mergeCells count="235">
    <mergeCell ref="BB48:BB49"/>
    <mergeCell ref="BE48:BE49"/>
    <mergeCell ref="BJ48:BJ49"/>
    <mergeCell ref="BL48:BL49"/>
    <mergeCell ref="BN48:BN49"/>
    <mergeCell ref="BQ48:BQ49"/>
    <mergeCell ref="O50:O51"/>
    <mergeCell ref="R50:R51"/>
    <mergeCell ref="U50:X51"/>
    <mergeCell ref="AD50:AD51"/>
    <mergeCell ref="AG50:AG51"/>
    <mergeCell ref="AP50:AP51"/>
    <mergeCell ref="AR50:AR51"/>
    <mergeCell ref="BQ50:BQ51"/>
    <mergeCell ref="AU50:AU51"/>
    <mergeCell ref="AY50:AY51"/>
    <mergeCell ref="BB50:BB51"/>
    <mergeCell ref="BE50:BH51"/>
    <mergeCell ref="BJ50:BJ51"/>
    <mergeCell ref="BN50:BN51"/>
    <mergeCell ref="O48:O49"/>
    <mergeCell ref="R48:R49"/>
    <mergeCell ref="U48:U49"/>
    <mergeCell ref="AB48:AB49"/>
    <mergeCell ref="AD48:AD49"/>
    <mergeCell ref="AG48:AG49"/>
    <mergeCell ref="AP48:AP49"/>
    <mergeCell ref="AR48:AR49"/>
    <mergeCell ref="AU48:AU49"/>
    <mergeCell ref="AU46:AU47"/>
    <mergeCell ref="AW46:AW47"/>
    <mergeCell ref="AY46:AY47"/>
    <mergeCell ref="AY48:AY49"/>
    <mergeCell ref="BB46:BB47"/>
    <mergeCell ref="BE46:BE47"/>
    <mergeCell ref="BJ46:BJ47"/>
    <mergeCell ref="BL46:BL47"/>
    <mergeCell ref="BN46:BN47"/>
    <mergeCell ref="BQ46:BQ47"/>
    <mergeCell ref="M46:M47"/>
    <mergeCell ref="O46:O47"/>
    <mergeCell ref="R46:R47"/>
    <mergeCell ref="U46:U47"/>
    <mergeCell ref="AB46:AB47"/>
    <mergeCell ref="AD46:AD47"/>
    <mergeCell ref="AG46:AG47"/>
    <mergeCell ref="AP46:AP47"/>
    <mergeCell ref="AR46:AR47"/>
    <mergeCell ref="BN42:BN43"/>
    <mergeCell ref="BQ42:BQ43"/>
    <mergeCell ref="M44:M45"/>
    <mergeCell ref="O44:O45"/>
    <mergeCell ref="R44:R45"/>
    <mergeCell ref="U44:U45"/>
    <mergeCell ref="W44:W45"/>
    <mergeCell ref="Z44:Z45"/>
    <mergeCell ref="AB44:AB45"/>
    <mergeCell ref="AD44:AD45"/>
    <mergeCell ref="AG44:AG45"/>
    <mergeCell ref="AP44:AP45"/>
    <mergeCell ref="AR44:AR45"/>
    <mergeCell ref="AU44:AU45"/>
    <mergeCell ref="AW44:AW45"/>
    <mergeCell ref="AY44:AY45"/>
    <mergeCell ref="BB44:BB45"/>
    <mergeCell ref="BE44:BE45"/>
    <mergeCell ref="BG44:BG45"/>
    <mergeCell ref="BJ44:BJ45"/>
    <mergeCell ref="BL44:BL45"/>
    <mergeCell ref="BN44:BN45"/>
    <mergeCell ref="BQ44:BQ45"/>
    <mergeCell ref="AR42:AR43"/>
    <mergeCell ref="AU42:AU43"/>
    <mergeCell ref="AW42:AW43"/>
    <mergeCell ref="AY42:AY43"/>
    <mergeCell ref="BB42:BB43"/>
    <mergeCell ref="BE42:BE43"/>
    <mergeCell ref="BG42:BG43"/>
    <mergeCell ref="BJ42:BJ43"/>
    <mergeCell ref="BL42:BL43"/>
    <mergeCell ref="M42:M43"/>
    <mergeCell ref="O42:O43"/>
    <mergeCell ref="R42:R43"/>
    <mergeCell ref="W42:W43"/>
    <mergeCell ref="Z42:Z43"/>
    <mergeCell ref="AB42:AB43"/>
    <mergeCell ref="AD42:AD43"/>
    <mergeCell ref="AG42:AG43"/>
    <mergeCell ref="AP42:AP43"/>
    <mergeCell ref="BL38:BL39"/>
    <mergeCell ref="BN38:BN39"/>
    <mergeCell ref="BQ38:BQ39"/>
    <mergeCell ref="AP40:AP41"/>
    <mergeCell ref="AR40:AR41"/>
    <mergeCell ref="AU40:AU41"/>
    <mergeCell ref="AW40:AW41"/>
    <mergeCell ref="AY40:AY41"/>
    <mergeCell ref="BB40:BB41"/>
    <mergeCell ref="BE40:BE41"/>
    <mergeCell ref="BG40:BG41"/>
    <mergeCell ref="BJ40:BJ41"/>
    <mergeCell ref="BL40:BL41"/>
    <mergeCell ref="BN40:BN41"/>
    <mergeCell ref="BQ40:BQ41"/>
    <mergeCell ref="AP38:AP39"/>
    <mergeCell ref="AR38:AR39"/>
    <mergeCell ref="AU38:AU39"/>
    <mergeCell ref="AW38:AW39"/>
    <mergeCell ref="AY38:AY39"/>
    <mergeCell ref="BB38:BB39"/>
    <mergeCell ref="BE38:BE39"/>
    <mergeCell ref="BG38:BG39"/>
    <mergeCell ref="BJ38:BJ39"/>
    <mergeCell ref="BL34:BL35"/>
    <mergeCell ref="BN34:BN35"/>
    <mergeCell ref="BQ34:BQ35"/>
    <mergeCell ref="AP36:AP37"/>
    <mergeCell ref="AR36:AR37"/>
    <mergeCell ref="AU36:AU37"/>
    <mergeCell ref="AW36:AW37"/>
    <mergeCell ref="AY36:AY37"/>
    <mergeCell ref="BB36:BB37"/>
    <mergeCell ref="BE36:BE37"/>
    <mergeCell ref="BG36:BG37"/>
    <mergeCell ref="BJ36:BJ37"/>
    <mergeCell ref="BL36:BL37"/>
    <mergeCell ref="BN36:BN37"/>
    <mergeCell ref="BQ36:BQ37"/>
    <mergeCell ref="AP34:AP35"/>
    <mergeCell ref="AR34:AR35"/>
    <mergeCell ref="AU34:AU35"/>
    <mergeCell ref="AW34:AW35"/>
    <mergeCell ref="AY34:AY35"/>
    <mergeCell ref="BB34:BB35"/>
    <mergeCell ref="BE34:BE35"/>
    <mergeCell ref="BG34:BG35"/>
    <mergeCell ref="BJ34:BJ35"/>
    <mergeCell ref="BL30:BL31"/>
    <mergeCell ref="BN30:BN31"/>
    <mergeCell ref="BQ30:BQ31"/>
    <mergeCell ref="AP32:AP33"/>
    <mergeCell ref="AR32:AR33"/>
    <mergeCell ref="AU32:AU33"/>
    <mergeCell ref="AW32:AW33"/>
    <mergeCell ref="AY32:AY33"/>
    <mergeCell ref="BB32:BB33"/>
    <mergeCell ref="BE32:BE33"/>
    <mergeCell ref="BG32:BG33"/>
    <mergeCell ref="BJ32:BJ33"/>
    <mergeCell ref="BL32:BL33"/>
    <mergeCell ref="BN32:BN33"/>
    <mergeCell ref="BQ32:BQ33"/>
    <mergeCell ref="AP30:AP31"/>
    <mergeCell ref="AR30:AR31"/>
    <mergeCell ref="AU30:AU31"/>
    <mergeCell ref="AW30:AW31"/>
    <mergeCell ref="AY30:AY31"/>
    <mergeCell ref="BB30:BB31"/>
    <mergeCell ref="BE30:BE31"/>
    <mergeCell ref="BG30:BG31"/>
    <mergeCell ref="BJ30:BJ31"/>
    <mergeCell ref="BL26:BL27"/>
    <mergeCell ref="BN26:BN27"/>
    <mergeCell ref="BQ26:BQ27"/>
    <mergeCell ref="AP28:AP29"/>
    <mergeCell ref="AR28:AR29"/>
    <mergeCell ref="AU28:AU29"/>
    <mergeCell ref="AW28:AW29"/>
    <mergeCell ref="AY28:AY29"/>
    <mergeCell ref="BB28:BB29"/>
    <mergeCell ref="BE28:BE29"/>
    <mergeCell ref="BG28:BG29"/>
    <mergeCell ref="BJ28:BJ29"/>
    <mergeCell ref="BL28:BL29"/>
    <mergeCell ref="BN28:BN29"/>
    <mergeCell ref="BQ28:BQ29"/>
    <mergeCell ref="AP26:AP27"/>
    <mergeCell ref="AR26:AR27"/>
    <mergeCell ref="AU26:AU27"/>
    <mergeCell ref="AW26:AW27"/>
    <mergeCell ref="AY26:AY27"/>
    <mergeCell ref="BB26:BB27"/>
    <mergeCell ref="BE26:BE27"/>
    <mergeCell ref="BG26:BG27"/>
    <mergeCell ref="BJ26:BJ27"/>
    <mergeCell ref="BQ22:BQ23"/>
    <mergeCell ref="AP24:AP25"/>
    <mergeCell ref="AR24:AR25"/>
    <mergeCell ref="AU24:AU25"/>
    <mergeCell ref="AW24:AW25"/>
    <mergeCell ref="AY24:AY25"/>
    <mergeCell ref="BB24:BB25"/>
    <mergeCell ref="BE24:BE25"/>
    <mergeCell ref="BG24:BG25"/>
    <mergeCell ref="BJ24:BJ25"/>
    <mergeCell ref="BL24:BL25"/>
    <mergeCell ref="BN24:BN25"/>
    <mergeCell ref="BQ24:BQ25"/>
    <mergeCell ref="AQ20:AS21"/>
    <mergeCell ref="AT20:AW20"/>
    <mergeCell ref="AX20:AZ20"/>
    <mergeCell ref="BE20:BE21"/>
    <mergeCell ref="BF20:BH21"/>
    <mergeCell ref="BI20:BL20"/>
    <mergeCell ref="BM20:BO20"/>
    <mergeCell ref="AP22:AP23"/>
    <mergeCell ref="AR22:AR23"/>
    <mergeCell ref="AU22:AU23"/>
    <mergeCell ref="AW22:AW23"/>
    <mergeCell ref="AY22:AY23"/>
    <mergeCell ref="BB22:BB23"/>
    <mergeCell ref="BE22:BE23"/>
    <mergeCell ref="BG22:BG23"/>
    <mergeCell ref="BJ22:BJ23"/>
    <mergeCell ref="BL22:BL23"/>
    <mergeCell ref="BN22:BN23"/>
    <mergeCell ref="F20:F21"/>
    <mergeCell ref="G20:I21"/>
    <mergeCell ref="J20:M20"/>
    <mergeCell ref="N20:R20"/>
    <mergeCell ref="U20:U21"/>
    <mergeCell ref="V20:X21"/>
    <mergeCell ref="Y20:AB20"/>
    <mergeCell ref="AC20:AG20"/>
    <mergeCell ref="AP20:AP21"/>
    <mergeCell ref="F7:AG8"/>
    <mergeCell ref="AP7:BQ8"/>
    <mergeCell ref="K11:AG11"/>
    <mergeCell ref="AU11:BQ11"/>
    <mergeCell ref="K13:AG13"/>
    <mergeCell ref="AU13:BQ13"/>
    <mergeCell ref="K15:AG15"/>
    <mergeCell ref="AU15:BQ15"/>
    <mergeCell ref="K17:AG17"/>
    <mergeCell ref="AU17:BQ17"/>
  </mergeCells>
  <phoneticPr fontId="15"/>
  <printOptions horizontalCentered="1" verticalCentered="1"/>
  <pageMargins left="0" right="0" top="0.78740157480314965" bottom="0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indexed="43"/>
  </sheetPr>
  <dimension ref="A1:W1497"/>
  <sheetViews>
    <sheetView view="pageBreakPreview" zoomScale="60" zoomScaleNormal="100" workbookViewId="0">
      <selection activeCell="P39" sqref="P39"/>
    </sheetView>
  </sheetViews>
  <sheetFormatPr defaultColWidth="10.59765625" defaultRowHeight="17.25"/>
  <cols>
    <col min="1" max="1" width="11.296875" style="23" bestFit="1" customWidth="1"/>
    <col min="2" max="2" width="2.59765625" style="23" customWidth="1"/>
    <col min="3" max="4" width="14.59765625" style="23" customWidth="1"/>
    <col min="5" max="5" width="1.59765625" style="23" customWidth="1"/>
    <col min="6" max="6" width="6.59765625" style="23" customWidth="1"/>
    <col min="7" max="7" width="2.59765625" style="23" customWidth="1"/>
    <col min="8" max="8" width="6.59765625" style="23" customWidth="1"/>
    <col min="9" max="9" width="3.296875" style="23" customWidth="1"/>
    <col min="10" max="10" width="6.59765625" style="23" customWidth="1"/>
    <col min="11" max="11" width="4.59765625" style="23" customWidth="1"/>
    <col min="12" max="12" width="4.59765625" style="35" customWidth="1"/>
    <col min="13" max="19" width="12.59765625" style="23" customWidth="1"/>
    <col min="20" max="20" width="26.59765625" style="23" customWidth="1"/>
    <col min="21" max="21" width="5.59765625" style="23" customWidth="1"/>
    <col min="22" max="22" width="3.69921875" style="23" customWidth="1"/>
    <col min="23" max="16384" width="10.59765625" style="23"/>
  </cols>
  <sheetData>
    <row r="1" spans="1:21">
      <c r="B1" s="23" t="e">
        <f>#REF!</f>
        <v>#REF!</v>
      </c>
      <c r="T1" s="41"/>
    </row>
    <row r="2" spans="1:21" ht="42">
      <c r="A2" s="104"/>
      <c r="M2" s="105" t="s">
        <v>16</v>
      </c>
    </row>
    <row r="3" spans="1:21" ht="21.75" thickBo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08"/>
      <c r="M3" s="107"/>
      <c r="N3" s="107"/>
      <c r="O3" s="107"/>
      <c r="P3" s="107"/>
      <c r="Q3" s="107"/>
      <c r="R3" s="107"/>
      <c r="S3" s="109"/>
      <c r="T3" s="110"/>
    </row>
    <row r="4" spans="1:21" ht="19.899999999999999" customHeight="1">
      <c r="B4" s="111"/>
      <c r="C4" s="112"/>
      <c r="D4" s="112"/>
      <c r="E4" s="113"/>
      <c r="F4" s="112"/>
      <c r="G4" s="112"/>
      <c r="H4" s="112"/>
      <c r="I4" s="112"/>
      <c r="J4" s="112"/>
      <c r="K4" s="113"/>
      <c r="L4" s="114"/>
      <c r="M4" s="586" t="s">
        <v>17</v>
      </c>
      <c r="N4" s="587"/>
      <c r="O4" s="586" t="s">
        <v>17</v>
      </c>
      <c r="P4" s="587"/>
      <c r="Q4" s="586" t="s">
        <v>17</v>
      </c>
      <c r="R4" s="587"/>
      <c r="S4" s="114" t="s">
        <v>18</v>
      </c>
      <c r="T4" s="115"/>
      <c r="U4" s="116"/>
    </row>
    <row r="5" spans="1:21" ht="19.899999999999999" customHeight="1">
      <c r="B5" s="588" t="s">
        <v>19</v>
      </c>
      <c r="C5" s="589"/>
      <c r="D5" s="590"/>
      <c r="E5" s="591" t="s">
        <v>20</v>
      </c>
      <c r="F5" s="589"/>
      <c r="G5" s="589"/>
      <c r="H5" s="589"/>
      <c r="I5" s="589"/>
      <c r="J5" s="590"/>
      <c r="K5" s="117" t="s">
        <v>21</v>
      </c>
      <c r="L5" s="117" t="s">
        <v>5</v>
      </c>
      <c r="M5" s="592" t="s">
        <v>510</v>
      </c>
      <c r="N5" s="593"/>
      <c r="O5" s="592" t="s">
        <v>567</v>
      </c>
      <c r="P5" s="593"/>
      <c r="Q5" s="592" t="s">
        <v>566</v>
      </c>
      <c r="R5" s="593"/>
      <c r="S5" s="117" t="s">
        <v>22</v>
      </c>
      <c r="T5" s="118" t="s">
        <v>23</v>
      </c>
      <c r="U5" s="116"/>
    </row>
    <row r="6" spans="1:21" ht="19.899999999999999" customHeight="1" thickBot="1">
      <c r="B6" s="119"/>
      <c r="C6" s="109"/>
      <c r="D6" s="109"/>
      <c r="E6" s="120"/>
      <c r="F6" s="109"/>
      <c r="G6" s="109"/>
      <c r="H6" s="109"/>
      <c r="I6" s="109"/>
      <c r="J6" s="109"/>
      <c r="K6" s="120"/>
      <c r="L6" s="121"/>
      <c r="M6" s="121" t="s">
        <v>24</v>
      </c>
      <c r="N6" s="121" t="s">
        <v>25</v>
      </c>
      <c r="O6" s="121" t="s">
        <v>24</v>
      </c>
      <c r="P6" s="121" t="s">
        <v>25</v>
      </c>
      <c r="Q6" s="121" t="s">
        <v>24</v>
      </c>
      <c r="R6" s="121" t="s">
        <v>25</v>
      </c>
      <c r="S6" s="121"/>
      <c r="T6" s="122"/>
      <c r="U6" s="116"/>
    </row>
    <row r="7" spans="1:21" ht="21.95" customHeight="1">
      <c r="B7" s="123"/>
      <c r="C7" s="10"/>
      <c r="D7" s="10"/>
      <c r="E7" s="124"/>
      <c r="F7" s="10"/>
      <c r="G7" s="10"/>
      <c r="H7" s="10"/>
      <c r="I7" s="10"/>
      <c r="J7" s="10"/>
      <c r="K7" s="124"/>
      <c r="L7" s="125"/>
      <c r="M7" s="126"/>
      <c r="N7" s="124"/>
      <c r="O7" s="126"/>
      <c r="P7" s="124"/>
      <c r="Q7" s="126"/>
      <c r="R7" s="124"/>
      <c r="S7" s="127"/>
      <c r="T7" s="128"/>
      <c r="U7" s="116"/>
    </row>
    <row r="8" spans="1:21" ht="21.95" customHeight="1">
      <c r="B8" s="129"/>
      <c r="C8" s="130" t="s">
        <v>44</v>
      </c>
      <c r="D8" s="131"/>
      <c r="E8" s="132"/>
      <c r="F8" s="130" t="s">
        <v>45</v>
      </c>
      <c r="G8" s="131"/>
      <c r="H8" s="131"/>
      <c r="I8" s="131"/>
      <c r="J8" s="131"/>
      <c r="K8" s="133">
        <v>1</v>
      </c>
      <c r="L8" s="133" t="s">
        <v>46</v>
      </c>
      <c r="M8" s="134">
        <v>12000</v>
      </c>
      <c r="N8" s="135">
        <f>SUM(K8*M8)</f>
        <v>12000</v>
      </c>
      <c r="O8" s="134">
        <v>15000</v>
      </c>
      <c r="P8" s="135">
        <f>SUM(K8*O8)</f>
        <v>15000</v>
      </c>
      <c r="Q8" s="136">
        <f>ROUNDDOWN(M8*1.3,-2)</f>
        <v>15600</v>
      </c>
      <c r="R8" s="135">
        <f>SUM(K8*Q8)</f>
        <v>15600</v>
      </c>
      <c r="S8" s="137">
        <f>M8</f>
        <v>12000</v>
      </c>
      <c r="T8" s="138"/>
      <c r="U8" s="116"/>
    </row>
    <row r="9" spans="1:21" ht="21.95" customHeight="1">
      <c r="B9" s="123"/>
      <c r="C9" s="10"/>
      <c r="D9" s="10"/>
      <c r="E9" s="124"/>
      <c r="F9" s="10"/>
      <c r="G9" s="10"/>
      <c r="H9" s="10"/>
      <c r="I9" s="10"/>
      <c r="J9" s="10"/>
      <c r="K9" s="124"/>
      <c r="L9" s="125"/>
      <c r="M9" s="126"/>
      <c r="N9" s="124"/>
      <c r="O9" s="126"/>
      <c r="P9" s="124"/>
      <c r="Q9" s="126"/>
      <c r="R9" s="124"/>
      <c r="S9" s="127"/>
      <c r="T9" s="128"/>
      <c r="U9" s="116"/>
    </row>
    <row r="10" spans="1:21" ht="21.95" customHeight="1">
      <c r="B10" s="129"/>
      <c r="C10" s="130" t="s">
        <v>44</v>
      </c>
      <c r="D10" s="131"/>
      <c r="E10" s="132"/>
      <c r="F10" s="130" t="s">
        <v>47</v>
      </c>
      <c r="G10" s="131"/>
      <c r="H10" s="131"/>
      <c r="I10" s="131"/>
      <c r="J10" s="131"/>
      <c r="K10" s="133">
        <v>1</v>
      </c>
      <c r="L10" s="133" t="s">
        <v>46</v>
      </c>
      <c r="M10" s="134">
        <v>9000</v>
      </c>
      <c r="N10" s="135">
        <f>SUM(K10*M10)</f>
        <v>9000</v>
      </c>
      <c r="O10" s="134">
        <v>10000</v>
      </c>
      <c r="P10" s="135">
        <f>SUM(K10*O10)</f>
        <v>10000</v>
      </c>
      <c r="Q10" s="136">
        <f>ROUNDDOWN(M10*1.3,-2)</f>
        <v>11700</v>
      </c>
      <c r="R10" s="135">
        <f>SUM(K10*Q10)</f>
        <v>11700</v>
      </c>
      <c r="S10" s="137">
        <f>M10</f>
        <v>9000</v>
      </c>
      <c r="T10" s="138"/>
      <c r="U10" s="116"/>
    </row>
    <row r="11" spans="1:21" ht="21.95" customHeight="1">
      <c r="B11" s="123"/>
      <c r="C11" s="10"/>
      <c r="D11" s="10"/>
      <c r="E11" s="124"/>
      <c r="F11" s="10"/>
      <c r="G11" s="10"/>
      <c r="H11" s="10"/>
      <c r="I11" s="10"/>
      <c r="J11" s="10"/>
      <c r="K11" s="124"/>
      <c r="L11" s="125"/>
      <c r="M11" s="139"/>
      <c r="N11" s="140"/>
      <c r="O11" s="139"/>
      <c r="P11" s="140"/>
      <c r="Q11" s="139"/>
      <c r="R11" s="140"/>
      <c r="S11" s="127"/>
      <c r="T11" s="128"/>
      <c r="U11" s="116"/>
    </row>
    <row r="12" spans="1:21" ht="21.95" customHeight="1">
      <c r="B12" s="129"/>
      <c r="C12" s="130" t="s">
        <v>526</v>
      </c>
      <c r="D12" s="131"/>
      <c r="E12" s="132"/>
      <c r="F12" s="130" t="s">
        <v>524</v>
      </c>
      <c r="G12" s="131"/>
      <c r="H12" s="131"/>
      <c r="I12" s="131"/>
      <c r="J12" s="131"/>
      <c r="K12" s="133">
        <v>1</v>
      </c>
      <c r="L12" s="133" t="s">
        <v>525</v>
      </c>
      <c r="M12" s="134">
        <v>190000</v>
      </c>
      <c r="N12" s="135">
        <f>SUM(K12*M12)</f>
        <v>190000</v>
      </c>
      <c r="O12" s="134">
        <v>215000</v>
      </c>
      <c r="P12" s="135">
        <f>SUM(K12*O12)</f>
        <v>215000</v>
      </c>
      <c r="Q12" s="136">
        <f>ROUNDDOWN(M12*1.3,-2)</f>
        <v>247000</v>
      </c>
      <c r="R12" s="135">
        <f>SUM(K12*Q12)</f>
        <v>247000</v>
      </c>
      <c r="S12" s="137">
        <f>M12</f>
        <v>190000</v>
      </c>
      <c r="T12" s="138"/>
      <c r="U12" s="116"/>
    </row>
    <row r="13" spans="1:21" ht="21.95" customHeight="1">
      <c r="B13" s="123"/>
      <c r="C13" s="10"/>
      <c r="D13" s="10"/>
      <c r="E13" s="124"/>
      <c r="F13" s="10"/>
      <c r="G13" s="10"/>
      <c r="H13" s="10"/>
      <c r="I13" s="10"/>
      <c r="J13" s="10"/>
      <c r="K13" s="124"/>
      <c r="L13" s="125"/>
      <c r="M13" s="139"/>
      <c r="N13" s="140"/>
      <c r="O13" s="139"/>
      <c r="P13" s="140"/>
      <c r="Q13" s="139"/>
      <c r="R13" s="140"/>
      <c r="S13" s="127"/>
      <c r="T13" s="128"/>
      <c r="U13" s="116"/>
    </row>
    <row r="14" spans="1:21" ht="21.95" customHeight="1">
      <c r="B14" s="129"/>
      <c r="C14" s="130"/>
      <c r="D14" s="131"/>
      <c r="E14" s="132"/>
      <c r="F14" s="130"/>
      <c r="G14" s="131"/>
      <c r="H14" s="131"/>
      <c r="I14" s="131"/>
      <c r="J14" s="131"/>
      <c r="K14" s="133"/>
      <c r="L14" s="133"/>
      <c r="M14" s="134"/>
      <c r="N14" s="135"/>
      <c r="O14" s="134"/>
      <c r="P14" s="135"/>
      <c r="Q14" s="136"/>
      <c r="R14" s="135"/>
      <c r="S14" s="137"/>
      <c r="T14" s="138"/>
      <c r="U14" s="116"/>
    </row>
    <row r="15" spans="1:21" ht="21.95" customHeight="1">
      <c r="B15" s="123"/>
      <c r="C15" s="10"/>
      <c r="D15" s="10"/>
      <c r="E15" s="124"/>
      <c r="F15" s="10"/>
      <c r="G15" s="10"/>
      <c r="H15" s="10"/>
      <c r="I15" s="10"/>
      <c r="J15" s="10"/>
      <c r="K15" s="124"/>
      <c r="L15" s="125"/>
      <c r="M15" s="139"/>
      <c r="N15" s="140"/>
      <c r="O15" s="139"/>
      <c r="P15" s="140"/>
      <c r="Q15" s="139"/>
      <c r="R15" s="140"/>
      <c r="S15" s="127"/>
      <c r="T15" s="128"/>
      <c r="U15" s="116"/>
    </row>
    <row r="16" spans="1:21" ht="21.95" customHeight="1">
      <c r="B16" s="129"/>
      <c r="C16" s="130"/>
      <c r="D16" s="131"/>
      <c r="E16" s="132"/>
      <c r="F16" s="130"/>
      <c r="G16" s="131"/>
      <c r="H16" s="131"/>
      <c r="I16" s="131"/>
      <c r="J16" s="131"/>
      <c r="K16" s="133"/>
      <c r="L16" s="133"/>
      <c r="M16" s="134"/>
      <c r="N16" s="135"/>
      <c r="O16" s="134"/>
      <c r="P16" s="135"/>
      <c r="Q16" s="136"/>
      <c r="R16" s="135"/>
      <c r="S16" s="137"/>
      <c r="T16" s="138"/>
      <c r="U16" s="116"/>
    </row>
    <row r="17" spans="2:21" ht="21.95" customHeight="1">
      <c r="B17" s="123"/>
      <c r="C17" s="10"/>
      <c r="D17" s="10"/>
      <c r="E17" s="124"/>
      <c r="F17" s="10"/>
      <c r="G17" s="10"/>
      <c r="H17" s="10"/>
      <c r="I17" s="10"/>
      <c r="J17" s="10"/>
      <c r="K17" s="124"/>
      <c r="L17" s="125"/>
      <c r="M17" s="139"/>
      <c r="N17" s="140"/>
      <c r="O17" s="139"/>
      <c r="P17" s="140"/>
      <c r="Q17" s="139"/>
      <c r="R17" s="140"/>
      <c r="S17" s="127"/>
      <c r="T17" s="128"/>
      <c r="U17" s="116"/>
    </row>
    <row r="18" spans="2:21" ht="21.95" customHeight="1">
      <c r="B18" s="129"/>
      <c r="C18" s="130"/>
      <c r="D18" s="131"/>
      <c r="E18" s="132"/>
      <c r="F18" s="130"/>
      <c r="G18" s="131"/>
      <c r="H18" s="131"/>
      <c r="I18" s="131"/>
      <c r="J18" s="131"/>
      <c r="K18" s="133"/>
      <c r="L18" s="133"/>
      <c r="M18" s="134"/>
      <c r="N18" s="135"/>
      <c r="O18" s="134"/>
      <c r="P18" s="135"/>
      <c r="Q18" s="136"/>
      <c r="R18" s="135"/>
      <c r="S18" s="137"/>
      <c r="T18" s="138"/>
      <c r="U18" s="116"/>
    </row>
    <row r="19" spans="2:21" ht="21.95" customHeight="1">
      <c r="B19" s="123"/>
      <c r="C19" s="10"/>
      <c r="D19" s="10"/>
      <c r="E19" s="124"/>
      <c r="F19" s="10"/>
      <c r="G19" s="10"/>
      <c r="H19" s="10"/>
      <c r="I19" s="10"/>
      <c r="J19" s="10"/>
      <c r="K19" s="124"/>
      <c r="L19" s="125"/>
      <c r="M19" s="139"/>
      <c r="N19" s="140"/>
      <c r="O19" s="139"/>
      <c r="P19" s="140"/>
      <c r="Q19" s="139"/>
      <c r="R19" s="140"/>
      <c r="S19" s="127"/>
      <c r="T19" s="128"/>
      <c r="U19" s="116"/>
    </row>
    <row r="20" spans="2:21" ht="21.95" customHeight="1">
      <c r="B20" s="129"/>
      <c r="C20" s="131"/>
      <c r="D20" s="131"/>
      <c r="E20" s="132"/>
      <c r="F20" s="131"/>
      <c r="G20" s="131"/>
      <c r="H20" s="131"/>
      <c r="I20" s="131"/>
      <c r="J20" s="131"/>
      <c r="K20" s="133"/>
      <c r="L20" s="133"/>
      <c r="M20" s="134"/>
      <c r="N20" s="135"/>
      <c r="O20" s="134"/>
      <c r="P20" s="135"/>
      <c r="Q20" s="136"/>
      <c r="R20" s="135"/>
      <c r="S20" s="137"/>
      <c r="T20" s="138"/>
      <c r="U20" s="116"/>
    </row>
    <row r="21" spans="2:21" ht="21.95" customHeight="1">
      <c r="B21" s="123"/>
      <c r="C21" s="10"/>
      <c r="D21" s="10"/>
      <c r="E21" s="124"/>
      <c r="F21" s="10"/>
      <c r="G21" s="10"/>
      <c r="H21" s="10"/>
      <c r="I21" s="10"/>
      <c r="J21" s="10"/>
      <c r="K21" s="124"/>
      <c r="L21" s="125"/>
      <c r="M21" s="139"/>
      <c r="N21" s="140"/>
      <c r="O21" s="139"/>
      <c r="P21" s="140"/>
      <c r="Q21" s="139"/>
      <c r="R21" s="140"/>
      <c r="S21" s="141"/>
      <c r="T21" s="128"/>
      <c r="U21" s="116"/>
    </row>
    <row r="22" spans="2:21" ht="21.95" customHeight="1">
      <c r="B22" s="129"/>
      <c r="C22" s="131"/>
      <c r="D22" s="131"/>
      <c r="E22" s="132"/>
      <c r="F22" s="131"/>
      <c r="G22" s="131"/>
      <c r="H22" s="131"/>
      <c r="I22" s="131"/>
      <c r="J22" s="131"/>
      <c r="K22" s="132"/>
      <c r="L22" s="133"/>
      <c r="M22" s="134"/>
      <c r="N22" s="135"/>
      <c r="O22" s="134"/>
      <c r="P22" s="135"/>
      <c r="Q22" s="136"/>
      <c r="R22" s="135"/>
      <c r="S22" s="137"/>
      <c r="T22" s="138"/>
      <c r="U22" s="116"/>
    </row>
    <row r="23" spans="2:21" ht="21.95" customHeight="1">
      <c r="B23" s="123"/>
      <c r="C23" s="10"/>
      <c r="D23" s="10"/>
      <c r="E23" s="124"/>
      <c r="F23" s="10"/>
      <c r="G23" s="10"/>
      <c r="H23" s="10"/>
      <c r="I23" s="10"/>
      <c r="J23" s="10"/>
      <c r="K23" s="124"/>
      <c r="L23" s="125"/>
      <c r="M23" s="139"/>
      <c r="N23" s="140"/>
      <c r="O23" s="139"/>
      <c r="P23" s="140"/>
      <c r="Q23" s="139"/>
      <c r="R23" s="140"/>
      <c r="S23" s="141"/>
      <c r="T23" s="128"/>
      <c r="U23" s="116"/>
    </row>
    <row r="24" spans="2:21" ht="21.95" customHeight="1">
      <c r="B24" s="129"/>
      <c r="C24" s="131"/>
      <c r="D24" s="131"/>
      <c r="E24" s="132"/>
      <c r="F24" s="131"/>
      <c r="G24" s="131"/>
      <c r="H24" s="131"/>
      <c r="I24" s="131"/>
      <c r="J24" s="131"/>
      <c r="K24" s="132"/>
      <c r="L24" s="133"/>
      <c r="M24" s="134"/>
      <c r="N24" s="135"/>
      <c r="O24" s="134"/>
      <c r="P24" s="135"/>
      <c r="Q24" s="136"/>
      <c r="R24" s="135"/>
      <c r="S24" s="137"/>
      <c r="T24" s="138"/>
      <c r="U24" s="116"/>
    </row>
    <row r="25" spans="2:21" ht="21.95" customHeight="1">
      <c r="B25" s="123"/>
      <c r="C25" s="10"/>
      <c r="D25" s="10"/>
      <c r="E25" s="124"/>
      <c r="F25" s="10"/>
      <c r="G25" s="10"/>
      <c r="H25" s="10"/>
      <c r="I25" s="10"/>
      <c r="J25" s="10"/>
      <c r="K25" s="124"/>
      <c r="L25" s="125"/>
      <c r="M25" s="139"/>
      <c r="N25" s="140"/>
      <c r="O25" s="139"/>
      <c r="P25" s="140"/>
      <c r="Q25" s="139"/>
      <c r="R25" s="140"/>
      <c r="S25" s="142"/>
      <c r="T25" s="128"/>
      <c r="U25" s="116"/>
    </row>
    <row r="26" spans="2:21" ht="21.95" customHeight="1">
      <c r="B26" s="129"/>
      <c r="C26" s="131"/>
      <c r="D26" s="131"/>
      <c r="E26" s="132"/>
      <c r="F26" s="131"/>
      <c r="G26" s="131"/>
      <c r="H26" s="131"/>
      <c r="I26" s="131"/>
      <c r="J26" s="131"/>
      <c r="K26" s="132"/>
      <c r="L26" s="133"/>
      <c r="M26" s="134"/>
      <c r="N26" s="135"/>
      <c r="O26" s="134"/>
      <c r="P26" s="135"/>
      <c r="Q26" s="136"/>
      <c r="R26" s="135"/>
      <c r="S26" s="137"/>
      <c r="T26" s="138"/>
      <c r="U26" s="116"/>
    </row>
    <row r="27" spans="2:21" ht="21.95" customHeight="1">
      <c r="B27" s="123"/>
      <c r="C27" s="10"/>
      <c r="D27" s="10"/>
      <c r="E27" s="124"/>
      <c r="F27" s="10"/>
      <c r="G27" s="10"/>
      <c r="H27" s="10"/>
      <c r="I27" s="10"/>
      <c r="J27" s="10"/>
      <c r="K27" s="124"/>
      <c r="L27" s="125"/>
      <c r="M27" s="139"/>
      <c r="N27" s="140"/>
      <c r="O27" s="139"/>
      <c r="P27" s="140"/>
      <c r="Q27" s="139"/>
      <c r="R27" s="140"/>
      <c r="S27" s="141"/>
      <c r="T27" s="128"/>
      <c r="U27" s="116"/>
    </row>
    <row r="28" spans="2:21" ht="21.75" customHeight="1">
      <c r="B28" s="129"/>
      <c r="C28" s="131"/>
      <c r="D28" s="131"/>
      <c r="E28" s="132"/>
      <c r="F28" s="131"/>
      <c r="G28" s="131"/>
      <c r="H28" s="131"/>
      <c r="I28" s="131"/>
      <c r="J28" s="131"/>
      <c r="K28" s="132"/>
      <c r="L28" s="133"/>
      <c r="M28" s="134"/>
      <c r="N28" s="135"/>
      <c r="O28" s="134"/>
      <c r="P28" s="135"/>
      <c r="Q28" s="136"/>
      <c r="R28" s="135"/>
      <c r="S28" s="137"/>
      <c r="T28" s="138"/>
      <c r="U28" s="116"/>
    </row>
    <row r="29" spans="2:21" ht="23.25" customHeight="1">
      <c r="B29" s="123"/>
      <c r="C29" s="10"/>
      <c r="D29" s="10"/>
      <c r="E29" s="124"/>
      <c r="F29" s="10"/>
      <c r="G29" s="10"/>
      <c r="H29" s="10"/>
      <c r="I29" s="10"/>
      <c r="J29" s="10"/>
      <c r="K29" s="124"/>
      <c r="L29" s="125"/>
      <c r="M29" s="139"/>
      <c r="N29" s="140"/>
      <c r="O29" s="139"/>
      <c r="P29" s="140"/>
      <c r="Q29" s="139"/>
      <c r="R29" s="140"/>
      <c r="S29" s="142"/>
      <c r="T29" s="128"/>
      <c r="U29" s="116"/>
    </row>
    <row r="30" spans="2:21" ht="21.95" customHeight="1">
      <c r="B30" s="129"/>
      <c r="C30" s="131"/>
      <c r="D30" s="131"/>
      <c r="E30" s="132"/>
      <c r="F30" s="131"/>
      <c r="G30" s="131"/>
      <c r="H30" s="131"/>
      <c r="I30" s="131"/>
      <c r="J30" s="131"/>
      <c r="K30" s="132"/>
      <c r="L30" s="133"/>
      <c r="M30" s="134"/>
      <c r="N30" s="135"/>
      <c r="O30" s="134"/>
      <c r="P30" s="135"/>
      <c r="Q30" s="136"/>
      <c r="R30" s="135"/>
      <c r="S30" s="137"/>
      <c r="T30" s="138"/>
      <c r="U30" s="116"/>
    </row>
    <row r="31" spans="2:21" ht="21.95" customHeight="1">
      <c r="B31" s="123"/>
      <c r="C31" s="10"/>
      <c r="D31" s="10"/>
      <c r="E31" s="124"/>
      <c r="F31" s="10"/>
      <c r="G31" s="10"/>
      <c r="H31" s="10"/>
      <c r="I31" s="10"/>
      <c r="J31" s="10"/>
      <c r="K31" s="124"/>
      <c r="L31" s="125"/>
      <c r="M31" s="140"/>
      <c r="N31" s="140"/>
      <c r="O31" s="140"/>
      <c r="P31" s="140"/>
      <c r="Q31" s="139"/>
      <c r="R31" s="140"/>
      <c r="S31" s="141"/>
      <c r="T31" s="143"/>
      <c r="U31" s="116"/>
    </row>
    <row r="32" spans="2:21" ht="21.95" customHeight="1">
      <c r="B32" s="129"/>
      <c r="C32" s="131"/>
      <c r="D32" s="131"/>
      <c r="E32" s="132"/>
      <c r="F32" s="131"/>
      <c r="G32" s="131"/>
      <c r="H32" s="131"/>
      <c r="I32" s="131"/>
      <c r="J32" s="131"/>
      <c r="K32" s="132"/>
      <c r="L32" s="133"/>
      <c r="M32" s="132"/>
      <c r="N32" s="135"/>
      <c r="O32" s="132"/>
      <c r="P32" s="135"/>
      <c r="Q32" s="144"/>
      <c r="R32" s="135"/>
      <c r="S32" s="137"/>
      <c r="T32" s="145"/>
      <c r="U32" s="116"/>
    </row>
    <row r="33" spans="1:21" ht="21.95" customHeight="1">
      <c r="B33" s="123"/>
      <c r="C33" s="10"/>
      <c r="D33" s="10"/>
      <c r="E33" s="124"/>
      <c r="F33" s="10"/>
      <c r="G33" s="10"/>
      <c r="H33" s="10"/>
      <c r="I33" s="10"/>
      <c r="J33" s="10"/>
      <c r="K33" s="124"/>
      <c r="L33" s="125"/>
      <c r="M33" s="140"/>
      <c r="N33" s="140"/>
      <c r="O33" s="140"/>
      <c r="P33" s="140"/>
      <c r="Q33" s="140"/>
      <c r="R33" s="140"/>
      <c r="S33" s="142"/>
      <c r="T33" s="143"/>
      <c r="U33" s="116"/>
    </row>
    <row r="34" spans="1:21" ht="21.95" customHeight="1">
      <c r="B34" s="129"/>
      <c r="C34" s="131"/>
      <c r="D34" s="131"/>
      <c r="E34" s="132"/>
      <c r="F34" s="131"/>
      <c r="G34" s="131"/>
      <c r="H34" s="131"/>
      <c r="I34" s="131"/>
      <c r="J34" s="131"/>
      <c r="K34" s="132"/>
      <c r="L34" s="133"/>
      <c r="M34" s="132"/>
      <c r="N34" s="135"/>
      <c r="O34" s="132"/>
      <c r="P34" s="135"/>
      <c r="Q34" s="144"/>
      <c r="R34" s="135"/>
      <c r="S34" s="137"/>
      <c r="T34" s="145"/>
      <c r="U34" s="116"/>
    </row>
    <row r="35" spans="1:21" ht="21.95" customHeight="1">
      <c r="B35" s="123"/>
      <c r="C35" s="10"/>
      <c r="D35" s="10"/>
      <c r="E35" s="124"/>
      <c r="F35" s="10"/>
      <c r="G35" s="10"/>
      <c r="H35" s="10"/>
      <c r="I35" s="10"/>
      <c r="J35" s="10"/>
      <c r="K35" s="124"/>
      <c r="L35" s="125"/>
      <c r="M35" s="140"/>
      <c r="N35" s="140"/>
      <c r="O35" s="140"/>
      <c r="P35" s="140"/>
      <c r="Q35" s="140"/>
      <c r="R35" s="140"/>
      <c r="S35" s="142"/>
      <c r="T35" s="143"/>
      <c r="U35" s="116"/>
    </row>
    <row r="36" spans="1:21" ht="21.95" customHeight="1">
      <c r="B36" s="129"/>
      <c r="C36" s="131"/>
      <c r="D36" s="131"/>
      <c r="E36" s="132"/>
      <c r="F36" s="131"/>
      <c r="G36" s="131"/>
      <c r="H36" s="131"/>
      <c r="I36" s="131"/>
      <c r="J36" s="131"/>
      <c r="K36" s="132"/>
      <c r="L36" s="133"/>
      <c r="M36" s="144"/>
      <c r="N36" s="144"/>
      <c r="O36" s="144"/>
      <c r="P36" s="144"/>
      <c r="Q36" s="144"/>
      <c r="R36" s="144"/>
      <c r="S36" s="137"/>
      <c r="T36" s="145"/>
      <c r="U36" s="116"/>
    </row>
    <row r="37" spans="1:21" ht="21.95" customHeight="1">
      <c r="B37" s="123"/>
      <c r="C37" s="10"/>
      <c r="D37" s="10"/>
      <c r="E37" s="124"/>
      <c r="F37" s="10"/>
      <c r="G37" s="10"/>
      <c r="H37" s="10"/>
      <c r="I37" s="10"/>
      <c r="J37" s="10"/>
      <c r="K37" s="124"/>
      <c r="L37" s="125"/>
      <c r="M37" s="140"/>
      <c r="N37" s="140"/>
      <c r="O37" s="140"/>
      <c r="P37" s="140"/>
      <c r="Q37" s="140"/>
      <c r="R37" s="140"/>
      <c r="S37" s="142"/>
      <c r="T37" s="143"/>
      <c r="U37" s="116"/>
    </row>
    <row r="38" spans="1:21" ht="21.95" customHeight="1">
      <c r="B38" s="129"/>
      <c r="C38" s="131"/>
      <c r="D38" s="131"/>
      <c r="E38" s="132"/>
      <c r="F38" s="131"/>
      <c r="G38" s="131"/>
      <c r="H38" s="131"/>
      <c r="I38" s="131"/>
      <c r="J38" s="131"/>
      <c r="K38" s="132"/>
      <c r="L38" s="133"/>
      <c r="M38" s="144"/>
      <c r="N38" s="144"/>
      <c r="O38" s="144"/>
      <c r="P38" s="144"/>
      <c r="Q38" s="144"/>
      <c r="R38" s="144"/>
      <c r="S38" s="137"/>
      <c r="T38" s="145"/>
      <c r="U38" s="116"/>
    </row>
    <row r="39" spans="1:21" ht="21.95" customHeight="1">
      <c r="B39" s="123"/>
      <c r="C39" s="10"/>
      <c r="D39" s="10"/>
      <c r="E39" s="124"/>
      <c r="F39" s="10"/>
      <c r="G39" s="10"/>
      <c r="H39" s="10"/>
      <c r="I39" s="10"/>
      <c r="J39" s="10"/>
      <c r="K39" s="124"/>
      <c r="L39" s="125"/>
      <c r="M39" s="140"/>
      <c r="N39" s="140"/>
      <c r="O39" s="140"/>
      <c r="P39" s="140"/>
      <c r="Q39" s="140"/>
      <c r="R39" s="140"/>
      <c r="S39" s="142"/>
      <c r="T39" s="143"/>
      <c r="U39" s="116"/>
    </row>
    <row r="40" spans="1:21" ht="21.95" customHeight="1" thickBot="1">
      <c r="B40" s="146"/>
      <c r="C40" s="147"/>
      <c r="D40" s="147"/>
      <c r="E40" s="148"/>
      <c r="F40" s="147"/>
      <c r="G40" s="147"/>
      <c r="H40" s="147"/>
      <c r="I40" s="147"/>
      <c r="J40" s="147"/>
      <c r="K40" s="148"/>
      <c r="L40" s="149"/>
      <c r="M40" s="150"/>
      <c r="N40" s="150"/>
      <c r="O40" s="150"/>
      <c r="P40" s="150"/>
      <c r="Q40" s="150"/>
      <c r="R40" s="150"/>
      <c r="S40" s="151"/>
      <c r="T40" s="152"/>
      <c r="U40" s="116"/>
    </row>
    <row r="41" spans="1:21" ht="19.899999999999999" customHeight="1">
      <c r="B41" s="123"/>
      <c r="C41" s="10"/>
      <c r="D41" s="10"/>
      <c r="E41" s="124"/>
      <c r="F41" s="10"/>
      <c r="G41" s="10"/>
      <c r="H41" s="10"/>
      <c r="I41" s="10"/>
      <c r="J41" s="10"/>
      <c r="K41" s="124"/>
      <c r="L41" s="125"/>
      <c r="M41" s="140"/>
      <c r="N41" s="140"/>
      <c r="O41" s="140"/>
      <c r="P41" s="140"/>
      <c r="Q41" s="140"/>
      <c r="R41" s="140"/>
      <c r="S41" s="141"/>
      <c r="T41" s="143"/>
      <c r="U41" s="116"/>
    </row>
    <row r="42" spans="1:21" ht="19.899999999999999" customHeight="1">
      <c r="B42" s="583" t="s">
        <v>3</v>
      </c>
      <c r="C42" s="584"/>
      <c r="D42" s="585"/>
      <c r="E42" s="124"/>
      <c r="F42" s="10"/>
      <c r="G42" s="10"/>
      <c r="H42" s="10"/>
      <c r="I42" s="10"/>
      <c r="J42" s="10"/>
      <c r="K42" s="124"/>
      <c r="L42" s="125"/>
      <c r="M42" s="140">
        <f t="shared" ref="M42:R42" si="0">SUM(M7:M40)</f>
        <v>211000</v>
      </c>
      <c r="N42" s="140">
        <f t="shared" si="0"/>
        <v>211000</v>
      </c>
      <c r="O42" s="140">
        <f t="shared" si="0"/>
        <v>240000</v>
      </c>
      <c r="P42" s="140">
        <f t="shared" si="0"/>
        <v>240000</v>
      </c>
      <c r="Q42" s="140">
        <f t="shared" si="0"/>
        <v>274300</v>
      </c>
      <c r="R42" s="140">
        <f t="shared" si="0"/>
        <v>274300</v>
      </c>
      <c r="S42" s="140"/>
      <c r="T42" s="153"/>
      <c r="U42" s="116"/>
    </row>
    <row r="43" spans="1:21" ht="19.899999999999999" customHeight="1" thickBot="1">
      <c r="B43" s="146"/>
      <c r="C43" s="147"/>
      <c r="D43" s="147"/>
      <c r="E43" s="148"/>
      <c r="F43" s="147"/>
      <c r="G43" s="147"/>
      <c r="H43" s="147"/>
      <c r="I43" s="147"/>
      <c r="J43" s="147"/>
      <c r="K43" s="148"/>
      <c r="L43" s="149"/>
      <c r="M43" s="150"/>
      <c r="N43" s="150"/>
      <c r="O43" s="150"/>
      <c r="P43" s="150"/>
      <c r="Q43" s="150"/>
      <c r="R43" s="150"/>
      <c r="S43" s="154"/>
      <c r="T43" s="152"/>
      <c r="U43" s="116"/>
    </row>
    <row r="44" spans="1:21" ht="21.95" customHeight="1"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6"/>
      <c r="M44" s="157"/>
      <c r="N44" s="158"/>
      <c r="O44" s="157"/>
      <c r="P44" s="158"/>
      <c r="Q44" s="157"/>
      <c r="R44" s="158"/>
      <c r="S44" s="159"/>
      <c r="T44" s="160"/>
    </row>
    <row r="45" spans="1:21">
      <c r="B45" s="23" t="e">
        <f>B1</f>
        <v>#REF!</v>
      </c>
      <c r="T45" s="41"/>
    </row>
    <row r="46" spans="1:21" ht="42">
      <c r="A46" s="104"/>
      <c r="M46" s="105" t="s">
        <v>16</v>
      </c>
    </row>
    <row r="47" spans="1:21" ht="21.75" thickBot="1">
      <c r="B47" s="106"/>
      <c r="C47" s="107"/>
      <c r="D47" s="107"/>
      <c r="E47" s="107"/>
      <c r="F47" s="107"/>
      <c r="G47" s="107"/>
      <c r="H47" s="107"/>
      <c r="I47" s="107"/>
      <c r="J47" s="107"/>
      <c r="K47" s="107"/>
      <c r="L47" s="108"/>
      <c r="M47" s="107"/>
      <c r="N47" s="107"/>
      <c r="O47" s="107"/>
      <c r="P47" s="107"/>
      <c r="Q47" s="107"/>
      <c r="R47" s="107"/>
      <c r="S47" s="109"/>
      <c r="T47" s="110"/>
    </row>
    <row r="48" spans="1:21" ht="19.899999999999999" customHeight="1">
      <c r="B48" s="111"/>
      <c r="C48" s="112"/>
      <c r="D48" s="112"/>
      <c r="E48" s="113"/>
      <c r="F48" s="112"/>
      <c r="G48" s="112"/>
      <c r="H48" s="112"/>
      <c r="I48" s="112"/>
      <c r="J48" s="112"/>
      <c r="K48" s="113"/>
      <c r="L48" s="114"/>
      <c r="M48" s="586" t="s">
        <v>17</v>
      </c>
      <c r="N48" s="587"/>
      <c r="O48" s="586" t="s">
        <v>17</v>
      </c>
      <c r="P48" s="587"/>
      <c r="Q48" s="586" t="s">
        <v>17</v>
      </c>
      <c r="R48" s="587"/>
      <c r="S48" s="114" t="s">
        <v>18</v>
      </c>
      <c r="T48" s="115"/>
      <c r="U48" s="116"/>
    </row>
    <row r="49" spans="2:21" ht="19.899999999999999" customHeight="1">
      <c r="B49" s="588" t="s">
        <v>19</v>
      </c>
      <c r="C49" s="589"/>
      <c r="D49" s="590"/>
      <c r="E49" s="591" t="s">
        <v>20</v>
      </c>
      <c r="F49" s="589"/>
      <c r="G49" s="589"/>
      <c r="H49" s="589"/>
      <c r="I49" s="589"/>
      <c r="J49" s="590"/>
      <c r="K49" s="117" t="s">
        <v>21</v>
      </c>
      <c r="L49" s="117" t="s">
        <v>5</v>
      </c>
      <c r="M49" s="592" t="s">
        <v>520</v>
      </c>
      <c r="N49" s="593"/>
      <c r="O49" s="592" t="s">
        <v>570</v>
      </c>
      <c r="P49" s="593"/>
      <c r="Q49" s="592"/>
      <c r="R49" s="593"/>
      <c r="S49" s="117" t="s">
        <v>22</v>
      </c>
      <c r="T49" s="118" t="s">
        <v>23</v>
      </c>
      <c r="U49" s="116"/>
    </row>
    <row r="50" spans="2:21" ht="19.899999999999999" customHeight="1" thickBot="1">
      <c r="B50" s="119"/>
      <c r="C50" s="109"/>
      <c r="D50" s="109"/>
      <c r="E50" s="120"/>
      <c r="F50" s="109"/>
      <c r="G50" s="109"/>
      <c r="H50" s="109"/>
      <c r="I50" s="109"/>
      <c r="J50" s="109"/>
      <c r="K50" s="120"/>
      <c r="L50" s="121"/>
      <c r="M50" s="121" t="s">
        <v>24</v>
      </c>
      <c r="N50" s="121" t="s">
        <v>25</v>
      </c>
      <c r="O50" s="121" t="s">
        <v>24</v>
      </c>
      <c r="P50" s="121" t="s">
        <v>25</v>
      </c>
      <c r="Q50" s="121" t="s">
        <v>24</v>
      </c>
      <c r="R50" s="121" t="s">
        <v>25</v>
      </c>
      <c r="S50" s="121"/>
      <c r="T50" s="122"/>
      <c r="U50" s="116"/>
    </row>
    <row r="51" spans="2:21" ht="21.95" customHeight="1">
      <c r="B51" s="123"/>
      <c r="C51" s="161" t="s">
        <v>551</v>
      </c>
      <c r="D51" s="10"/>
      <c r="E51" s="124"/>
      <c r="F51" s="10"/>
      <c r="G51" s="10"/>
      <c r="H51" s="10"/>
      <c r="I51" s="10"/>
      <c r="J51" s="10"/>
      <c r="K51" s="124"/>
      <c r="L51" s="125"/>
      <c r="M51" s="126"/>
      <c r="N51" s="124"/>
      <c r="O51" s="126"/>
      <c r="P51" s="124"/>
      <c r="Q51" s="126"/>
      <c r="R51" s="124"/>
      <c r="S51" s="127"/>
      <c r="T51" s="128"/>
      <c r="U51" s="116"/>
    </row>
    <row r="52" spans="2:21" ht="21.95" customHeight="1">
      <c r="B52" s="129"/>
      <c r="C52" s="130" t="s">
        <v>527</v>
      </c>
      <c r="D52" s="131"/>
      <c r="E52" s="132"/>
      <c r="F52" s="130" t="s">
        <v>528</v>
      </c>
      <c r="G52" s="131"/>
      <c r="H52" s="131"/>
      <c r="I52" s="131"/>
      <c r="J52" s="131"/>
      <c r="K52" s="133">
        <v>2300</v>
      </c>
      <c r="L52" s="133" t="s">
        <v>43</v>
      </c>
      <c r="M52" s="134">
        <v>378</v>
      </c>
      <c r="N52" s="135">
        <f>SUM(K52*M52)</f>
        <v>869400</v>
      </c>
      <c r="O52" s="134">
        <v>341</v>
      </c>
      <c r="P52" s="135">
        <f>SUM(K52*O52)</f>
        <v>784300</v>
      </c>
      <c r="Q52" s="136"/>
      <c r="R52" s="135">
        <f>SUM(K52*Q52)</f>
        <v>0</v>
      </c>
      <c r="S52" s="137">
        <f>M52</f>
        <v>378</v>
      </c>
      <c r="T52" s="138" t="str">
        <f>M49</f>
        <v>(株)ピ－エス三菱</v>
      </c>
      <c r="U52" s="116"/>
    </row>
    <row r="53" spans="2:21" ht="21.95" customHeight="1">
      <c r="B53" s="123"/>
      <c r="C53" s="10"/>
      <c r="D53" s="10"/>
      <c r="E53" s="124"/>
      <c r="F53" s="10"/>
      <c r="G53" s="10"/>
      <c r="H53" s="10"/>
      <c r="I53" s="10"/>
      <c r="J53" s="10"/>
      <c r="K53" s="124"/>
      <c r="L53" s="125"/>
      <c r="M53" s="126"/>
      <c r="N53" s="124"/>
      <c r="O53" s="126"/>
      <c r="P53" s="124"/>
      <c r="Q53" s="126"/>
      <c r="R53" s="124"/>
      <c r="S53" s="127"/>
      <c r="T53" s="128"/>
      <c r="U53" s="116"/>
    </row>
    <row r="54" spans="2:21" ht="21.95" customHeight="1">
      <c r="B54" s="129"/>
      <c r="C54" s="130" t="s">
        <v>529</v>
      </c>
      <c r="D54" s="131"/>
      <c r="E54" s="132"/>
      <c r="F54" s="130" t="s">
        <v>530</v>
      </c>
      <c r="G54" s="131"/>
      <c r="H54" s="131"/>
      <c r="I54" s="131"/>
      <c r="J54" s="131"/>
      <c r="K54" s="133">
        <v>16</v>
      </c>
      <c r="L54" s="133" t="s">
        <v>531</v>
      </c>
      <c r="M54" s="134">
        <v>32800</v>
      </c>
      <c r="N54" s="135">
        <f>SUM(K54*M54)</f>
        <v>524800</v>
      </c>
      <c r="O54" s="134">
        <v>43100</v>
      </c>
      <c r="P54" s="135">
        <f>SUM(K54*O54)</f>
        <v>689600</v>
      </c>
      <c r="Q54" s="136"/>
      <c r="R54" s="135">
        <f>SUM(K54*Q54)</f>
        <v>0</v>
      </c>
      <c r="S54" s="137">
        <f>M54</f>
        <v>32800</v>
      </c>
      <c r="T54" s="138" t="str">
        <f>T52</f>
        <v>(株)ピ－エス三菱</v>
      </c>
      <c r="U54" s="116"/>
    </row>
    <row r="55" spans="2:21" ht="21.95" customHeight="1">
      <c r="B55" s="123"/>
      <c r="C55" s="10"/>
      <c r="D55" s="10"/>
      <c r="E55" s="124"/>
      <c r="F55" s="10"/>
      <c r="G55" s="10"/>
      <c r="H55" s="10"/>
      <c r="I55" s="10"/>
      <c r="J55" s="10"/>
      <c r="K55" s="124"/>
      <c r="L55" s="125"/>
      <c r="M55" s="139"/>
      <c r="N55" s="140"/>
      <c r="O55" s="139"/>
      <c r="P55" s="140"/>
      <c r="Q55" s="139"/>
      <c r="R55" s="140"/>
      <c r="S55" s="127"/>
      <c r="T55" s="128"/>
      <c r="U55" s="116"/>
    </row>
    <row r="56" spans="2:21" ht="21.95" customHeight="1">
      <c r="B56" s="129"/>
      <c r="C56" s="130" t="s">
        <v>529</v>
      </c>
      <c r="D56" s="131"/>
      <c r="E56" s="132"/>
      <c r="F56" s="130" t="s">
        <v>532</v>
      </c>
      <c r="G56" s="131"/>
      <c r="H56" s="131"/>
      <c r="I56" s="131"/>
      <c r="J56" s="131"/>
      <c r="K56" s="133">
        <v>16</v>
      </c>
      <c r="L56" s="133" t="s">
        <v>531</v>
      </c>
      <c r="M56" s="134">
        <v>36700</v>
      </c>
      <c r="N56" s="135">
        <f>SUM(K56*M56)</f>
        <v>587200</v>
      </c>
      <c r="O56" s="134">
        <v>44300</v>
      </c>
      <c r="P56" s="135">
        <f>SUM(K56*O56)</f>
        <v>708800</v>
      </c>
      <c r="Q56" s="136"/>
      <c r="R56" s="135">
        <f>SUM(K56*Q56)</f>
        <v>0</v>
      </c>
      <c r="S56" s="137">
        <f>M56</f>
        <v>36700</v>
      </c>
      <c r="T56" s="138" t="str">
        <f>T54</f>
        <v>(株)ピ－エス三菱</v>
      </c>
      <c r="U56" s="116"/>
    </row>
    <row r="57" spans="2:21" ht="21.95" customHeight="1">
      <c r="B57" s="123"/>
      <c r="C57" s="10"/>
      <c r="D57" s="10"/>
      <c r="E57" s="124"/>
      <c r="F57" s="10"/>
      <c r="G57" s="10"/>
      <c r="H57" s="10"/>
      <c r="I57" s="10"/>
      <c r="J57" s="10"/>
      <c r="K57" s="124"/>
      <c r="L57" s="125"/>
      <c r="M57" s="139"/>
      <c r="N57" s="140"/>
      <c r="O57" s="139"/>
      <c r="P57" s="140"/>
      <c r="Q57" s="139"/>
      <c r="R57" s="140"/>
      <c r="S57" s="127"/>
      <c r="T57" s="128"/>
      <c r="U57" s="116"/>
    </row>
    <row r="58" spans="2:21" ht="21.95" customHeight="1">
      <c r="B58" s="129"/>
      <c r="C58" s="130" t="s">
        <v>533</v>
      </c>
      <c r="D58" s="131"/>
      <c r="E58" s="132"/>
      <c r="F58" s="130" t="s">
        <v>534</v>
      </c>
      <c r="G58" s="131"/>
      <c r="H58" s="131"/>
      <c r="I58" s="131"/>
      <c r="J58" s="131"/>
      <c r="K58" s="133">
        <v>372</v>
      </c>
      <c r="L58" s="133" t="s">
        <v>2</v>
      </c>
      <c r="M58" s="134">
        <v>473</v>
      </c>
      <c r="N58" s="135">
        <f>SUM(K58*M58)</f>
        <v>175956</v>
      </c>
      <c r="O58" s="134">
        <v>477</v>
      </c>
      <c r="P58" s="135">
        <f>SUM(K58*O58)</f>
        <v>177444</v>
      </c>
      <c r="Q58" s="136"/>
      <c r="R58" s="135">
        <f>SUM(K58*Q58)</f>
        <v>0</v>
      </c>
      <c r="S58" s="137">
        <f>M58</f>
        <v>473</v>
      </c>
      <c r="T58" s="138" t="str">
        <f>T56</f>
        <v>(株)ピ－エス三菱</v>
      </c>
      <c r="U58" s="116"/>
    </row>
    <row r="59" spans="2:21" ht="21.95" customHeight="1">
      <c r="B59" s="123"/>
      <c r="C59" s="10"/>
      <c r="D59" s="10"/>
      <c r="E59" s="124"/>
      <c r="F59" s="10"/>
      <c r="G59" s="10"/>
      <c r="H59" s="10"/>
      <c r="I59" s="10"/>
      <c r="J59" s="10"/>
      <c r="K59" s="124"/>
      <c r="L59" s="125"/>
      <c r="M59" s="139"/>
      <c r="N59" s="140"/>
      <c r="O59" s="139"/>
      <c r="P59" s="140"/>
      <c r="Q59" s="139"/>
      <c r="R59" s="140"/>
      <c r="S59" s="127"/>
      <c r="T59" s="128"/>
      <c r="U59" s="116"/>
    </row>
    <row r="60" spans="2:21" ht="21.95" customHeight="1">
      <c r="B60" s="129"/>
      <c r="C60" s="130" t="s">
        <v>535</v>
      </c>
      <c r="D60" s="131"/>
      <c r="E60" s="132"/>
      <c r="F60" s="130"/>
      <c r="G60" s="131"/>
      <c r="H60" s="131"/>
      <c r="I60" s="131"/>
      <c r="J60" s="131"/>
      <c r="K60" s="133">
        <v>126</v>
      </c>
      <c r="L60" s="133" t="s">
        <v>26</v>
      </c>
      <c r="M60" s="134">
        <v>2400</v>
      </c>
      <c r="N60" s="135">
        <f>SUM(K60*M60)</f>
        <v>302400</v>
      </c>
      <c r="O60" s="134">
        <v>4100</v>
      </c>
      <c r="P60" s="135">
        <f>SUM(K60*O60)</f>
        <v>516600</v>
      </c>
      <c r="Q60" s="136"/>
      <c r="R60" s="135">
        <f>SUM(K60*Q60)</f>
        <v>0</v>
      </c>
      <c r="S60" s="137">
        <f>M60</f>
        <v>2400</v>
      </c>
      <c r="T60" s="138" t="str">
        <f>T58</f>
        <v>(株)ピ－エス三菱</v>
      </c>
      <c r="U60" s="116"/>
    </row>
    <row r="61" spans="2:21" ht="21.95" customHeight="1">
      <c r="B61" s="123"/>
      <c r="C61" s="10"/>
      <c r="D61" s="10"/>
      <c r="E61" s="124"/>
      <c r="F61" s="10"/>
      <c r="G61" s="10"/>
      <c r="H61" s="10"/>
      <c r="I61" s="10"/>
      <c r="J61" s="10"/>
      <c r="K61" s="124"/>
      <c r="L61" s="125"/>
      <c r="M61" s="139"/>
      <c r="N61" s="140"/>
      <c r="O61" s="139"/>
      <c r="P61" s="140"/>
      <c r="Q61" s="139"/>
      <c r="R61" s="140"/>
      <c r="S61" s="127"/>
      <c r="T61" s="128"/>
      <c r="U61" s="116"/>
    </row>
    <row r="62" spans="2:21" ht="21.95" customHeight="1">
      <c r="B62" s="129"/>
      <c r="C62" s="130" t="s">
        <v>536</v>
      </c>
      <c r="D62" s="131"/>
      <c r="E62" s="132"/>
      <c r="F62" s="130" t="s">
        <v>537</v>
      </c>
      <c r="G62" s="131"/>
      <c r="H62" s="131"/>
      <c r="I62" s="131"/>
      <c r="J62" s="131"/>
      <c r="K62" s="133">
        <v>8</v>
      </c>
      <c r="L62" s="133" t="s">
        <v>538</v>
      </c>
      <c r="M62" s="134">
        <v>6100</v>
      </c>
      <c r="N62" s="135">
        <f>SUM(K62*M62)</f>
        <v>48800</v>
      </c>
      <c r="O62" s="134">
        <v>7500</v>
      </c>
      <c r="P62" s="135">
        <f>SUM(K62*O62)</f>
        <v>60000</v>
      </c>
      <c r="Q62" s="136"/>
      <c r="R62" s="135">
        <f>SUM(K62*Q62)</f>
        <v>0</v>
      </c>
      <c r="S62" s="137">
        <f>M62</f>
        <v>6100</v>
      </c>
      <c r="T62" s="138" t="str">
        <f>T60</f>
        <v>(株)ピ－エス三菱</v>
      </c>
      <c r="U62" s="116"/>
    </row>
    <row r="63" spans="2:21" ht="21.95" customHeight="1">
      <c r="B63" s="123"/>
      <c r="C63" s="10"/>
      <c r="D63" s="10"/>
      <c r="E63" s="124"/>
      <c r="F63" s="10"/>
      <c r="G63" s="10"/>
      <c r="H63" s="10"/>
      <c r="I63" s="10"/>
      <c r="J63" s="10"/>
      <c r="K63" s="124"/>
      <c r="L63" s="125"/>
      <c r="M63" s="139"/>
      <c r="N63" s="140"/>
      <c r="O63" s="139"/>
      <c r="P63" s="140"/>
      <c r="Q63" s="139"/>
      <c r="R63" s="140"/>
      <c r="S63" s="127"/>
      <c r="T63" s="128"/>
      <c r="U63" s="116"/>
    </row>
    <row r="64" spans="2:21" ht="21.95" customHeight="1">
      <c r="B64" s="129"/>
      <c r="C64" s="130" t="s">
        <v>539</v>
      </c>
      <c r="D64" s="131"/>
      <c r="E64" s="132"/>
      <c r="F64" s="130"/>
      <c r="G64" s="131"/>
      <c r="H64" s="131"/>
      <c r="I64" s="131"/>
      <c r="J64" s="131"/>
      <c r="K64" s="133">
        <v>16</v>
      </c>
      <c r="L64" s="133" t="s">
        <v>540</v>
      </c>
      <c r="M64" s="134">
        <v>3600</v>
      </c>
      <c r="N64" s="135">
        <f>SUM(K64*M64)</f>
        <v>57600</v>
      </c>
      <c r="O64" s="134">
        <v>6200</v>
      </c>
      <c r="P64" s="135">
        <f>SUM(K64*O64)</f>
        <v>99200</v>
      </c>
      <c r="Q64" s="136"/>
      <c r="R64" s="135">
        <f>SUM(K64*Q64)</f>
        <v>0</v>
      </c>
      <c r="S64" s="137">
        <f>M64</f>
        <v>3600</v>
      </c>
      <c r="T64" s="138" t="str">
        <f>T62</f>
        <v>(株)ピ－エス三菱</v>
      </c>
      <c r="U64" s="116"/>
    </row>
    <row r="65" spans="2:21" ht="21.95" customHeight="1">
      <c r="B65" s="123"/>
      <c r="C65" s="10"/>
      <c r="D65" s="10"/>
      <c r="E65" s="124"/>
      <c r="F65" s="10"/>
      <c r="G65" s="10"/>
      <c r="H65" s="10"/>
      <c r="I65" s="10"/>
      <c r="J65" s="10"/>
      <c r="K65" s="124"/>
      <c r="L65" s="125"/>
      <c r="M65" s="139"/>
      <c r="N65" s="140"/>
      <c r="O65" s="139"/>
      <c r="P65" s="140"/>
      <c r="Q65" s="139"/>
      <c r="R65" s="140"/>
      <c r="S65" s="141"/>
      <c r="T65" s="128"/>
      <c r="U65" s="116"/>
    </row>
    <row r="66" spans="2:21" ht="21.95" customHeight="1">
      <c r="B66" s="129"/>
      <c r="C66" s="130" t="s">
        <v>541</v>
      </c>
      <c r="D66" s="131"/>
      <c r="E66" s="132"/>
      <c r="F66" s="130"/>
      <c r="G66" s="131"/>
      <c r="H66" s="131"/>
      <c r="I66" s="131"/>
      <c r="J66" s="131"/>
      <c r="K66" s="133">
        <v>372</v>
      </c>
      <c r="L66" s="133" t="s">
        <v>2</v>
      </c>
      <c r="M66" s="134">
        <v>6500</v>
      </c>
      <c r="N66" s="135">
        <f>SUM(K66*M66)</f>
        <v>2418000</v>
      </c>
      <c r="O66" s="134">
        <v>6800</v>
      </c>
      <c r="P66" s="135">
        <f>SUM(K66*O66)</f>
        <v>2529600</v>
      </c>
      <c r="Q66" s="136"/>
      <c r="R66" s="135">
        <f>SUM(K66*Q66)</f>
        <v>0</v>
      </c>
      <c r="S66" s="137">
        <f>M66</f>
        <v>6500</v>
      </c>
      <c r="T66" s="138" t="str">
        <f>T64</f>
        <v>(株)ピ－エス三菱</v>
      </c>
      <c r="U66" s="116"/>
    </row>
    <row r="67" spans="2:21" ht="21.95" customHeight="1">
      <c r="B67" s="123"/>
      <c r="C67" s="10"/>
      <c r="D67" s="10"/>
      <c r="E67" s="124"/>
      <c r="F67" s="10"/>
      <c r="G67" s="10"/>
      <c r="H67" s="10"/>
      <c r="I67" s="10"/>
      <c r="J67" s="10"/>
      <c r="K67" s="124"/>
      <c r="L67" s="125"/>
      <c r="M67" s="139"/>
      <c r="N67" s="140"/>
      <c r="O67" s="139"/>
      <c r="P67" s="140"/>
      <c r="Q67" s="139"/>
      <c r="R67" s="140"/>
      <c r="S67" s="141"/>
      <c r="T67" s="128"/>
      <c r="U67" s="116"/>
    </row>
    <row r="68" spans="2:21" ht="21.95" customHeight="1">
      <c r="B68" s="129"/>
      <c r="C68" s="130" t="s">
        <v>542</v>
      </c>
      <c r="D68" s="131"/>
      <c r="E68" s="132"/>
      <c r="F68" s="130" t="s">
        <v>543</v>
      </c>
      <c r="G68" s="131"/>
      <c r="H68" s="131"/>
      <c r="I68" s="131"/>
      <c r="J68" s="131"/>
      <c r="K68" s="133">
        <v>16</v>
      </c>
      <c r="L68" s="133" t="s">
        <v>26</v>
      </c>
      <c r="M68" s="134">
        <v>31700</v>
      </c>
      <c r="N68" s="135">
        <f>SUM(K68*M68)</f>
        <v>507200</v>
      </c>
      <c r="O68" s="134">
        <v>43700</v>
      </c>
      <c r="P68" s="135">
        <f>SUM(K68*O68)</f>
        <v>699200</v>
      </c>
      <c r="Q68" s="136"/>
      <c r="R68" s="135">
        <f>SUM(K68*Q68)</f>
        <v>0</v>
      </c>
      <c r="S68" s="137">
        <f>M68</f>
        <v>31700</v>
      </c>
      <c r="T68" s="138" t="str">
        <f>T66</f>
        <v>(株)ピ－エス三菱</v>
      </c>
      <c r="U68" s="116"/>
    </row>
    <row r="69" spans="2:21" ht="21.95" customHeight="1">
      <c r="B69" s="123"/>
      <c r="C69" s="10"/>
      <c r="D69" s="10"/>
      <c r="E69" s="124"/>
      <c r="F69" s="10"/>
      <c r="G69" s="10"/>
      <c r="H69" s="10"/>
      <c r="I69" s="10"/>
      <c r="J69" s="10"/>
      <c r="K69" s="124"/>
      <c r="L69" s="125"/>
      <c r="M69" s="126"/>
      <c r="N69" s="124"/>
      <c r="O69" s="126"/>
      <c r="P69" s="124"/>
      <c r="Q69" s="126"/>
      <c r="R69" s="124"/>
      <c r="S69" s="127"/>
      <c r="T69" s="128"/>
      <c r="U69" s="116"/>
    </row>
    <row r="70" spans="2:21" ht="21.95" customHeight="1">
      <c r="B70" s="129"/>
      <c r="C70" s="130" t="s">
        <v>544</v>
      </c>
      <c r="D70" s="131"/>
      <c r="E70" s="132"/>
      <c r="F70" s="130" t="s">
        <v>545</v>
      </c>
      <c r="G70" s="131"/>
      <c r="H70" s="131"/>
      <c r="I70" s="131"/>
      <c r="J70" s="131"/>
      <c r="K70" s="133">
        <v>372</v>
      </c>
      <c r="L70" s="133" t="s">
        <v>2</v>
      </c>
      <c r="M70" s="134">
        <v>3800</v>
      </c>
      <c r="N70" s="135">
        <f>SUM(K70*M70)</f>
        <v>1413600</v>
      </c>
      <c r="O70" s="134">
        <v>4300</v>
      </c>
      <c r="P70" s="135">
        <f>SUM(K70*O70)</f>
        <v>1599600</v>
      </c>
      <c r="Q70" s="136"/>
      <c r="R70" s="135">
        <f>SUM(K70*Q70)</f>
        <v>0</v>
      </c>
      <c r="S70" s="137">
        <f>M70</f>
        <v>3800</v>
      </c>
      <c r="T70" s="138" t="str">
        <f>T68</f>
        <v>(株)ピ－エス三菱</v>
      </c>
      <c r="U70" s="116"/>
    </row>
    <row r="71" spans="2:21" ht="21.95" customHeight="1">
      <c r="B71" s="123"/>
      <c r="C71" s="10"/>
      <c r="D71" s="10"/>
      <c r="E71" s="124"/>
      <c r="F71" s="10"/>
      <c r="G71" s="10"/>
      <c r="H71" s="10"/>
      <c r="I71" s="10"/>
      <c r="J71" s="10"/>
      <c r="K71" s="124"/>
      <c r="L71" s="125"/>
      <c r="M71" s="139"/>
      <c r="N71" s="140"/>
      <c r="O71" s="139"/>
      <c r="P71" s="140"/>
      <c r="Q71" s="139"/>
      <c r="R71" s="140"/>
      <c r="S71" s="141"/>
      <c r="T71" s="128"/>
      <c r="U71" s="116"/>
    </row>
    <row r="72" spans="2:21" ht="21.75" customHeight="1">
      <c r="B72" s="129"/>
      <c r="C72" s="130" t="s">
        <v>546</v>
      </c>
      <c r="D72" s="131"/>
      <c r="E72" s="132"/>
      <c r="F72" s="130" t="s">
        <v>547</v>
      </c>
      <c r="G72" s="131"/>
      <c r="H72" s="131"/>
      <c r="I72" s="131"/>
      <c r="J72" s="131"/>
      <c r="K72" s="133">
        <v>16</v>
      </c>
      <c r="L72" s="133" t="s">
        <v>538</v>
      </c>
      <c r="M72" s="134">
        <v>3200</v>
      </c>
      <c r="N72" s="135">
        <f>SUM(K72*M72)</f>
        <v>51200</v>
      </c>
      <c r="O72" s="134">
        <v>4300</v>
      </c>
      <c r="P72" s="135">
        <f>SUM(K72*O72)</f>
        <v>68800</v>
      </c>
      <c r="Q72" s="136"/>
      <c r="R72" s="135">
        <f>SUM(K72*Q72)</f>
        <v>0</v>
      </c>
      <c r="S72" s="137">
        <f>M72</f>
        <v>3200</v>
      </c>
      <c r="T72" s="138" t="str">
        <f>T70</f>
        <v>(株)ピ－エス三菱</v>
      </c>
      <c r="U72" s="116"/>
    </row>
    <row r="73" spans="2:21" ht="23.25" customHeight="1">
      <c r="B73" s="123"/>
      <c r="C73" s="10"/>
      <c r="D73" s="10"/>
      <c r="E73" s="124"/>
      <c r="F73" s="10"/>
      <c r="G73" s="10"/>
      <c r="H73" s="10"/>
      <c r="I73" s="10"/>
      <c r="J73" s="10"/>
      <c r="K73" s="124"/>
      <c r="L73" s="125"/>
      <c r="M73" s="139"/>
      <c r="N73" s="140"/>
      <c r="O73" s="139"/>
      <c r="P73" s="140"/>
      <c r="Q73" s="139"/>
      <c r="R73" s="140"/>
      <c r="S73" s="142"/>
      <c r="T73" s="128"/>
      <c r="U73" s="116"/>
    </row>
    <row r="74" spans="2:21" ht="21.95" customHeight="1">
      <c r="B74" s="129"/>
      <c r="C74" s="130" t="s">
        <v>548</v>
      </c>
      <c r="D74" s="131"/>
      <c r="E74" s="132"/>
      <c r="F74" s="130"/>
      <c r="G74" s="131"/>
      <c r="H74" s="131"/>
      <c r="I74" s="131"/>
      <c r="J74" s="131"/>
      <c r="K74" s="133">
        <v>1</v>
      </c>
      <c r="L74" s="133" t="s">
        <v>35</v>
      </c>
      <c r="M74" s="134">
        <v>293600</v>
      </c>
      <c r="N74" s="135">
        <f>SUM(K74*M74)</f>
        <v>293600</v>
      </c>
      <c r="O74" s="134">
        <v>400000</v>
      </c>
      <c r="P74" s="135">
        <f>SUM(K74*O74)</f>
        <v>400000</v>
      </c>
      <c r="Q74" s="136"/>
      <c r="R74" s="135">
        <f>SUM(K74*Q74)</f>
        <v>0</v>
      </c>
      <c r="S74" s="137">
        <f>M74</f>
        <v>293600</v>
      </c>
      <c r="T74" s="138" t="str">
        <f>T72</f>
        <v>(株)ピ－エス三菱</v>
      </c>
      <c r="U74" s="116"/>
    </row>
    <row r="75" spans="2:21" ht="21.95" customHeight="1">
      <c r="B75" s="123"/>
      <c r="C75" s="10"/>
      <c r="D75" s="10"/>
      <c r="E75" s="124"/>
      <c r="F75" s="10"/>
      <c r="G75" s="10"/>
      <c r="H75" s="10"/>
      <c r="I75" s="10"/>
      <c r="J75" s="10"/>
      <c r="K75" s="124"/>
      <c r="L75" s="125"/>
      <c r="M75" s="140"/>
      <c r="N75" s="140"/>
      <c r="O75" s="140"/>
      <c r="P75" s="140"/>
      <c r="Q75" s="139"/>
      <c r="R75" s="140"/>
      <c r="S75" s="141"/>
      <c r="T75" s="143"/>
      <c r="U75" s="116"/>
    </row>
    <row r="76" spans="2:21" ht="21.95" customHeight="1">
      <c r="B76" s="129"/>
      <c r="C76" s="130" t="s">
        <v>549</v>
      </c>
      <c r="D76" s="131"/>
      <c r="E76" s="132"/>
      <c r="F76" s="130"/>
      <c r="G76" s="131"/>
      <c r="H76" s="131"/>
      <c r="I76" s="131"/>
      <c r="J76" s="131"/>
      <c r="K76" s="133">
        <v>1</v>
      </c>
      <c r="L76" s="133" t="s">
        <v>35</v>
      </c>
      <c r="M76" s="134">
        <v>328000</v>
      </c>
      <c r="N76" s="135">
        <f>SUM(K76*M76)</f>
        <v>328000</v>
      </c>
      <c r="O76" s="134">
        <v>430000</v>
      </c>
      <c r="P76" s="135">
        <f>SUM(K76*O76)</f>
        <v>430000</v>
      </c>
      <c r="Q76" s="136"/>
      <c r="R76" s="135">
        <f>SUM(K76*Q76)</f>
        <v>0</v>
      </c>
      <c r="S76" s="137">
        <f>M76</f>
        <v>328000</v>
      </c>
      <c r="T76" s="138" t="str">
        <f>T74</f>
        <v>(株)ピ－エス三菱</v>
      </c>
      <c r="U76" s="116"/>
    </row>
    <row r="77" spans="2:21" ht="21.95" customHeight="1">
      <c r="B77" s="123"/>
      <c r="C77" s="10"/>
      <c r="D77" s="10"/>
      <c r="E77" s="124"/>
      <c r="F77" s="10"/>
      <c r="G77" s="10"/>
      <c r="H77" s="10"/>
      <c r="I77" s="10"/>
      <c r="J77" s="10"/>
      <c r="K77" s="124"/>
      <c r="L77" s="125"/>
      <c r="M77" s="140"/>
      <c r="N77" s="140"/>
      <c r="O77" s="140"/>
      <c r="P77" s="140"/>
      <c r="Q77" s="140"/>
      <c r="R77" s="140"/>
      <c r="S77" s="142"/>
      <c r="T77" s="143"/>
      <c r="U77" s="116"/>
    </row>
    <row r="78" spans="2:21" ht="21.95" customHeight="1">
      <c r="B78" s="129"/>
      <c r="C78" s="130" t="s">
        <v>550</v>
      </c>
      <c r="D78" s="131"/>
      <c r="E78" s="132"/>
      <c r="F78" s="130"/>
      <c r="G78" s="131"/>
      <c r="H78" s="131"/>
      <c r="I78" s="131"/>
      <c r="J78" s="131"/>
      <c r="K78" s="133">
        <v>1</v>
      </c>
      <c r="L78" s="133" t="s">
        <v>35</v>
      </c>
      <c r="M78" s="134">
        <v>322244</v>
      </c>
      <c r="N78" s="135">
        <f>SUM(K78*M78)</f>
        <v>322244</v>
      </c>
      <c r="O78" s="134">
        <v>406856</v>
      </c>
      <c r="P78" s="135">
        <f>SUM(K78*O78)</f>
        <v>406856</v>
      </c>
      <c r="Q78" s="136"/>
      <c r="R78" s="135">
        <f>SUM(K78*Q78)</f>
        <v>0</v>
      </c>
      <c r="S78" s="137">
        <f>M78</f>
        <v>322244</v>
      </c>
      <c r="T78" s="138" t="str">
        <f>T76</f>
        <v>(株)ピ－エス三菱</v>
      </c>
      <c r="U78" s="116"/>
    </row>
    <row r="79" spans="2:21" ht="21.95" customHeight="1">
      <c r="B79" s="123"/>
      <c r="C79" s="10"/>
      <c r="D79" s="10"/>
      <c r="E79" s="124"/>
      <c r="F79" s="10"/>
      <c r="G79" s="10"/>
      <c r="H79" s="10"/>
      <c r="I79" s="10"/>
      <c r="J79" s="10"/>
      <c r="K79" s="124"/>
      <c r="L79" s="125"/>
      <c r="M79" s="140"/>
      <c r="N79" s="140"/>
      <c r="O79" s="140"/>
      <c r="P79" s="140"/>
      <c r="Q79" s="140"/>
      <c r="R79" s="140"/>
      <c r="S79" s="142"/>
      <c r="T79" s="143"/>
      <c r="U79" s="116"/>
    </row>
    <row r="80" spans="2:21" ht="21.95" customHeight="1">
      <c r="B80" s="129"/>
      <c r="C80" s="131"/>
      <c r="D80" s="131"/>
      <c r="E80" s="132"/>
      <c r="F80" s="131"/>
      <c r="G80" s="131"/>
      <c r="H80" s="131"/>
      <c r="I80" s="131"/>
      <c r="J80" s="131"/>
      <c r="K80" s="132"/>
      <c r="L80" s="133"/>
      <c r="M80" s="144"/>
      <c r="N80" s="144"/>
      <c r="O80" s="144"/>
      <c r="P80" s="144"/>
      <c r="Q80" s="144"/>
      <c r="R80" s="144"/>
      <c r="S80" s="137"/>
      <c r="T80" s="145"/>
      <c r="U80" s="116"/>
    </row>
    <row r="81" spans="1:21" ht="21.95" customHeight="1">
      <c r="B81" s="123"/>
      <c r="C81" s="10"/>
      <c r="D81" s="10"/>
      <c r="E81" s="124"/>
      <c r="F81" s="10"/>
      <c r="G81" s="10"/>
      <c r="H81" s="10"/>
      <c r="I81" s="10"/>
      <c r="J81" s="10"/>
      <c r="K81" s="124"/>
      <c r="L81" s="125"/>
      <c r="M81" s="140"/>
      <c r="N81" s="140"/>
      <c r="O81" s="140"/>
      <c r="P81" s="140"/>
      <c r="Q81" s="140"/>
      <c r="R81" s="140"/>
      <c r="S81" s="142"/>
      <c r="T81" s="143"/>
      <c r="U81" s="116"/>
    </row>
    <row r="82" spans="1:21" ht="21.95" customHeight="1">
      <c r="B82" s="129"/>
      <c r="C82" s="131"/>
      <c r="D82" s="131"/>
      <c r="E82" s="132"/>
      <c r="F82" s="131"/>
      <c r="G82" s="131"/>
      <c r="H82" s="131"/>
      <c r="I82" s="131"/>
      <c r="J82" s="131"/>
      <c r="K82" s="132"/>
      <c r="L82" s="133"/>
      <c r="M82" s="144"/>
      <c r="N82" s="144"/>
      <c r="O82" s="144"/>
      <c r="P82" s="144"/>
      <c r="Q82" s="144"/>
      <c r="R82" s="144"/>
      <c r="S82" s="137"/>
      <c r="T82" s="145"/>
      <c r="U82" s="116"/>
    </row>
    <row r="83" spans="1:21" ht="21.95" customHeight="1">
      <c r="B83" s="123"/>
      <c r="C83" s="10"/>
      <c r="D83" s="10"/>
      <c r="E83" s="124"/>
      <c r="F83" s="10"/>
      <c r="G83" s="10"/>
      <c r="H83" s="10"/>
      <c r="I83" s="10"/>
      <c r="J83" s="10"/>
      <c r="K83" s="124"/>
      <c r="L83" s="125"/>
      <c r="M83" s="140"/>
      <c r="N83" s="140"/>
      <c r="O83" s="140"/>
      <c r="P83" s="140"/>
      <c r="Q83" s="140"/>
      <c r="R83" s="140"/>
      <c r="S83" s="142"/>
      <c r="T83" s="143"/>
      <c r="U83" s="116"/>
    </row>
    <row r="84" spans="1:21" ht="21.95" customHeight="1" thickBot="1">
      <c r="B84" s="146"/>
      <c r="C84" s="147"/>
      <c r="D84" s="147"/>
      <c r="E84" s="148"/>
      <c r="F84" s="147"/>
      <c r="G84" s="147"/>
      <c r="H84" s="147"/>
      <c r="I84" s="147"/>
      <c r="J84" s="147"/>
      <c r="K84" s="148"/>
      <c r="L84" s="149"/>
      <c r="M84" s="150"/>
      <c r="N84" s="150"/>
      <c r="O84" s="150"/>
      <c r="P84" s="150"/>
      <c r="Q84" s="150"/>
      <c r="R84" s="150"/>
      <c r="S84" s="151"/>
      <c r="T84" s="152"/>
      <c r="U84" s="116"/>
    </row>
    <row r="85" spans="1:21" ht="19.899999999999999" customHeight="1">
      <c r="B85" s="123"/>
      <c r="C85" s="10"/>
      <c r="D85" s="10"/>
      <c r="E85" s="124"/>
      <c r="F85" s="10"/>
      <c r="G85" s="10"/>
      <c r="H85" s="10"/>
      <c r="I85" s="10"/>
      <c r="J85" s="10"/>
      <c r="K85" s="124"/>
      <c r="L85" s="125"/>
      <c r="M85" s="140"/>
      <c r="N85" s="140"/>
      <c r="O85" s="140"/>
      <c r="P85" s="140"/>
      <c r="Q85" s="140"/>
      <c r="R85" s="140"/>
      <c r="S85" s="141"/>
      <c r="T85" s="143"/>
      <c r="U85" s="116"/>
    </row>
    <row r="86" spans="1:21" ht="19.899999999999999" customHeight="1">
      <c r="B86" s="583" t="s">
        <v>3</v>
      </c>
      <c r="C86" s="584"/>
      <c r="D86" s="585"/>
      <c r="E86" s="124"/>
      <c r="F86" s="10"/>
      <c r="G86" s="10"/>
      <c r="H86" s="10"/>
      <c r="I86" s="10"/>
      <c r="J86" s="10"/>
      <c r="K86" s="124"/>
      <c r="L86" s="125"/>
      <c r="M86" s="140"/>
      <c r="N86" s="140">
        <f>SUM(N51:N84)</f>
        <v>7900000</v>
      </c>
      <c r="O86" s="140"/>
      <c r="P86" s="140">
        <f>SUM(P51:P84)</f>
        <v>9170000</v>
      </c>
      <c r="Q86" s="140"/>
      <c r="R86" s="140">
        <f>SUM(R51:R84)</f>
        <v>0</v>
      </c>
      <c r="S86" s="140"/>
      <c r="T86" s="153"/>
      <c r="U86" s="116"/>
    </row>
    <row r="87" spans="1:21" ht="19.899999999999999" customHeight="1" thickBot="1">
      <c r="B87" s="146"/>
      <c r="C87" s="147"/>
      <c r="D87" s="147"/>
      <c r="E87" s="148"/>
      <c r="F87" s="147"/>
      <c r="G87" s="147"/>
      <c r="H87" s="147"/>
      <c r="I87" s="147"/>
      <c r="J87" s="147"/>
      <c r="K87" s="148"/>
      <c r="L87" s="149"/>
      <c r="M87" s="150"/>
      <c r="N87" s="150"/>
      <c r="O87" s="150"/>
      <c r="P87" s="150"/>
      <c r="Q87" s="150"/>
      <c r="R87" s="150"/>
      <c r="S87" s="154"/>
      <c r="T87" s="152"/>
      <c r="U87" s="116"/>
    </row>
    <row r="88" spans="1:21" ht="21.95" customHeight="1"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6"/>
      <c r="M88" s="157"/>
      <c r="N88" s="158"/>
      <c r="O88" s="157"/>
      <c r="P88" s="158"/>
      <c r="Q88" s="157"/>
      <c r="R88" s="158"/>
      <c r="S88" s="159"/>
      <c r="T88" s="160"/>
    </row>
    <row r="89" spans="1:21">
      <c r="B89" s="23" t="e">
        <f>B45</f>
        <v>#REF!</v>
      </c>
      <c r="T89" s="41"/>
    </row>
    <row r="90" spans="1:21" ht="42">
      <c r="A90" s="104"/>
      <c r="M90" s="105" t="s">
        <v>16</v>
      </c>
    </row>
    <row r="91" spans="1:21" ht="21.75" thickBot="1">
      <c r="B91" s="106"/>
      <c r="C91" s="107"/>
      <c r="D91" s="107"/>
      <c r="E91" s="107"/>
      <c r="F91" s="107"/>
      <c r="G91" s="107"/>
      <c r="H91" s="107"/>
      <c r="I91" s="107"/>
      <c r="J91" s="107"/>
      <c r="K91" s="107"/>
      <c r="L91" s="108"/>
      <c r="M91" s="107"/>
      <c r="N91" s="107"/>
      <c r="O91" s="107"/>
      <c r="P91" s="107"/>
      <c r="Q91" s="107"/>
      <c r="R91" s="107"/>
      <c r="S91" s="109"/>
      <c r="T91" s="110"/>
    </row>
    <row r="92" spans="1:21" ht="19.899999999999999" customHeight="1">
      <c r="B92" s="111"/>
      <c r="C92" s="112"/>
      <c r="D92" s="112"/>
      <c r="E92" s="113"/>
      <c r="F92" s="112"/>
      <c r="G92" s="112"/>
      <c r="H92" s="112"/>
      <c r="I92" s="112"/>
      <c r="J92" s="112"/>
      <c r="K92" s="113"/>
      <c r="L92" s="114"/>
      <c r="M92" s="586" t="s">
        <v>17</v>
      </c>
      <c r="N92" s="587"/>
      <c r="O92" s="586" t="s">
        <v>17</v>
      </c>
      <c r="P92" s="587"/>
      <c r="Q92" s="586" t="s">
        <v>17</v>
      </c>
      <c r="R92" s="587"/>
      <c r="S92" s="114" t="s">
        <v>18</v>
      </c>
      <c r="T92" s="115"/>
      <c r="U92" s="116"/>
    </row>
    <row r="93" spans="1:21" ht="19.899999999999999" customHeight="1">
      <c r="B93" s="588" t="s">
        <v>19</v>
      </c>
      <c r="C93" s="589"/>
      <c r="D93" s="590"/>
      <c r="E93" s="591" t="s">
        <v>20</v>
      </c>
      <c r="F93" s="589"/>
      <c r="G93" s="589"/>
      <c r="H93" s="589"/>
      <c r="I93" s="589"/>
      <c r="J93" s="590"/>
      <c r="K93" s="117" t="s">
        <v>21</v>
      </c>
      <c r="L93" s="117" t="s">
        <v>5</v>
      </c>
      <c r="M93" s="592" t="s">
        <v>520</v>
      </c>
      <c r="N93" s="593"/>
      <c r="O93" s="592" t="s">
        <v>570</v>
      </c>
      <c r="P93" s="593"/>
      <c r="Q93" s="592"/>
      <c r="R93" s="593"/>
      <c r="S93" s="117" t="s">
        <v>22</v>
      </c>
      <c r="T93" s="118" t="s">
        <v>23</v>
      </c>
      <c r="U93" s="116"/>
    </row>
    <row r="94" spans="1:21" ht="19.899999999999999" customHeight="1" thickBot="1">
      <c r="B94" s="119"/>
      <c r="C94" s="109"/>
      <c r="D94" s="109"/>
      <c r="E94" s="120"/>
      <c r="F94" s="109"/>
      <c r="G94" s="109"/>
      <c r="H94" s="109"/>
      <c r="I94" s="109"/>
      <c r="J94" s="109"/>
      <c r="K94" s="120"/>
      <c r="L94" s="121"/>
      <c r="M94" s="121" t="s">
        <v>24</v>
      </c>
      <c r="N94" s="121" t="s">
        <v>25</v>
      </c>
      <c r="O94" s="121" t="s">
        <v>24</v>
      </c>
      <c r="P94" s="121" t="s">
        <v>25</v>
      </c>
      <c r="Q94" s="121" t="s">
        <v>24</v>
      </c>
      <c r="R94" s="121" t="s">
        <v>25</v>
      </c>
      <c r="S94" s="121"/>
      <c r="T94" s="122"/>
      <c r="U94" s="116"/>
    </row>
    <row r="95" spans="1:21" ht="21.95" customHeight="1">
      <c r="B95" s="123"/>
      <c r="C95" s="161" t="s">
        <v>552</v>
      </c>
      <c r="D95" s="10"/>
      <c r="E95" s="124"/>
      <c r="F95" s="10"/>
      <c r="G95" s="10"/>
      <c r="H95" s="10"/>
      <c r="I95" s="10"/>
      <c r="J95" s="10"/>
      <c r="K95" s="124"/>
      <c r="L95" s="125"/>
      <c r="M95" s="126"/>
      <c r="N95" s="124"/>
      <c r="O95" s="126"/>
      <c r="P95" s="124"/>
      <c r="Q95" s="126"/>
      <c r="R95" s="124"/>
      <c r="S95" s="127"/>
      <c r="T95" s="128"/>
      <c r="U95" s="116"/>
    </row>
    <row r="96" spans="1:21" ht="21.95" customHeight="1">
      <c r="B96" s="129"/>
      <c r="C96" s="130" t="s">
        <v>527</v>
      </c>
      <c r="D96" s="131"/>
      <c r="E96" s="132"/>
      <c r="F96" s="130" t="s">
        <v>528</v>
      </c>
      <c r="G96" s="131"/>
      <c r="H96" s="131"/>
      <c r="I96" s="131"/>
      <c r="J96" s="131"/>
      <c r="K96" s="133">
        <v>1490</v>
      </c>
      <c r="L96" s="133" t="s">
        <v>43</v>
      </c>
      <c r="M96" s="134">
        <v>378</v>
      </c>
      <c r="N96" s="135">
        <f>SUM(K96*M96)</f>
        <v>563220</v>
      </c>
      <c r="O96" s="134">
        <v>341</v>
      </c>
      <c r="P96" s="135">
        <f>SUM(K96*O96)</f>
        <v>508090</v>
      </c>
      <c r="Q96" s="136"/>
      <c r="R96" s="135">
        <f>SUM(K96*Q96)</f>
        <v>0</v>
      </c>
      <c r="S96" s="137">
        <f>M96</f>
        <v>378</v>
      </c>
      <c r="T96" s="138" t="str">
        <f>M93</f>
        <v>(株)ピ－エス三菱</v>
      </c>
      <c r="U96" s="116"/>
    </row>
    <row r="97" spans="2:21" ht="21.95" customHeight="1">
      <c r="B97" s="123"/>
      <c r="C97" s="10"/>
      <c r="D97" s="10"/>
      <c r="E97" s="124"/>
      <c r="F97" s="10"/>
      <c r="G97" s="10"/>
      <c r="H97" s="10"/>
      <c r="I97" s="10"/>
      <c r="J97" s="10"/>
      <c r="K97" s="124"/>
      <c r="L97" s="125"/>
      <c r="M97" s="126"/>
      <c r="N97" s="124"/>
      <c r="O97" s="126"/>
      <c r="P97" s="124"/>
      <c r="Q97" s="126"/>
      <c r="R97" s="124"/>
      <c r="S97" s="127"/>
      <c r="T97" s="128"/>
      <c r="U97" s="116"/>
    </row>
    <row r="98" spans="2:21" ht="21.95" customHeight="1">
      <c r="B98" s="129"/>
      <c r="C98" s="130" t="s">
        <v>529</v>
      </c>
      <c r="D98" s="131"/>
      <c r="E98" s="132"/>
      <c r="F98" s="130" t="s">
        <v>530</v>
      </c>
      <c r="G98" s="131"/>
      <c r="H98" s="131"/>
      <c r="I98" s="131"/>
      <c r="J98" s="131"/>
      <c r="K98" s="133">
        <v>4</v>
      </c>
      <c r="L98" s="133" t="s">
        <v>531</v>
      </c>
      <c r="M98" s="134">
        <v>32800</v>
      </c>
      <c r="N98" s="135">
        <f>SUM(K98*M98)</f>
        <v>131200</v>
      </c>
      <c r="O98" s="134">
        <v>43100</v>
      </c>
      <c r="P98" s="135">
        <f>SUM(K98*O98)</f>
        <v>172400</v>
      </c>
      <c r="Q98" s="136"/>
      <c r="R98" s="135">
        <f>SUM(K98*Q98)</f>
        <v>0</v>
      </c>
      <c r="S98" s="137">
        <f>M98</f>
        <v>32800</v>
      </c>
      <c r="T98" s="138" t="str">
        <f>T96</f>
        <v>(株)ピ－エス三菱</v>
      </c>
      <c r="U98" s="116"/>
    </row>
    <row r="99" spans="2:21" ht="21.95" customHeight="1">
      <c r="B99" s="123"/>
      <c r="C99" s="10"/>
      <c r="D99" s="10"/>
      <c r="E99" s="124"/>
      <c r="F99" s="10"/>
      <c r="G99" s="10"/>
      <c r="H99" s="10"/>
      <c r="I99" s="10"/>
      <c r="J99" s="10"/>
      <c r="K99" s="124"/>
      <c r="L99" s="125"/>
      <c r="M99" s="139"/>
      <c r="N99" s="140"/>
      <c r="O99" s="139"/>
      <c r="P99" s="140"/>
      <c r="Q99" s="139"/>
      <c r="R99" s="140"/>
      <c r="S99" s="127"/>
      <c r="T99" s="128"/>
      <c r="U99" s="116"/>
    </row>
    <row r="100" spans="2:21" ht="21.95" customHeight="1">
      <c r="B100" s="129"/>
      <c r="C100" s="130" t="s">
        <v>529</v>
      </c>
      <c r="D100" s="131"/>
      <c r="E100" s="132"/>
      <c r="F100" s="130" t="s">
        <v>532</v>
      </c>
      <c r="G100" s="131"/>
      <c r="H100" s="131"/>
      <c r="I100" s="131"/>
      <c r="J100" s="131"/>
      <c r="K100" s="133">
        <v>4</v>
      </c>
      <c r="L100" s="133" t="s">
        <v>531</v>
      </c>
      <c r="M100" s="134">
        <v>36700</v>
      </c>
      <c r="N100" s="135">
        <f>SUM(K100*M100)</f>
        <v>146800</v>
      </c>
      <c r="O100" s="134">
        <v>44300</v>
      </c>
      <c r="P100" s="135">
        <f>SUM(K100*O100)</f>
        <v>177200</v>
      </c>
      <c r="Q100" s="136"/>
      <c r="R100" s="135">
        <f>SUM(K100*Q100)</f>
        <v>0</v>
      </c>
      <c r="S100" s="137">
        <f>M100</f>
        <v>36700</v>
      </c>
      <c r="T100" s="138" t="str">
        <f>T98</f>
        <v>(株)ピ－エス三菱</v>
      </c>
      <c r="U100" s="116"/>
    </row>
    <row r="101" spans="2:21" ht="21.95" customHeight="1">
      <c r="B101" s="123"/>
      <c r="C101" s="10"/>
      <c r="D101" s="10"/>
      <c r="E101" s="124"/>
      <c r="F101" s="10"/>
      <c r="G101" s="10"/>
      <c r="H101" s="10"/>
      <c r="I101" s="10"/>
      <c r="J101" s="10"/>
      <c r="K101" s="124"/>
      <c r="L101" s="125"/>
      <c r="M101" s="139"/>
      <c r="N101" s="140"/>
      <c r="O101" s="139"/>
      <c r="P101" s="140"/>
      <c r="Q101" s="139"/>
      <c r="R101" s="140"/>
      <c r="S101" s="127"/>
      <c r="T101" s="128"/>
      <c r="U101" s="116"/>
    </row>
    <row r="102" spans="2:21" ht="21.95" customHeight="1">
      <c r="B102" s="129"/>
      <c r="C102" s="130" t="s">
        <v>533</v>
      </c>
      <c r="D102" s="131"/>
      <c r="E102" s="132"/>
      <c r="F102" s="130" t="s">
        <v>534</v>
      </c>
      <c r="G102" s="131"/>
      <c r="H102" s="131"/>
      <c r="I102" s="131"/>
      <c r="J102" s="131"/>
      <c r="K102" s="133">
        <v>160</v>
      </c>
      <c r="L102" s="133" t="s">
        <v>2</v>
      </c>
      <c r="M102" s="134">
        <v>473</v>
      </c>
      <c r="N102" s="135">
        <f>SUM(K102*M102)</f>
        <v>75680</v>
      </c>
      <c r="O102" s="134">
        <v>477</v>
      </c>
      <c r="P102" s="135">
        <f>SUM(K102*O102)</f>
        <v>76320</v>
      </c>
      <c r="Q102" s="136"/>
      <c r="R102" s="135">
        <f>SUM(K102*Q102)</f>
        <v>0</v>
      </c>
      <c r="S102" s="137">
        <f>M102</f>
        <v>473</v>
      </c>
      <c r="T102" s="138" t="str">
        <f>T100</f>
        <v>(株)ピ－エス三菱</v>
      </c>
      <c r="U102" s="116"/>
    </row>
    <row r="103" spans="2:21" ht="21.95" customHeight="1">
      <c r="B103" s="123"/>
      <c r="C103" s="10"/>
      <c r="D103" s="10"/>
      <c r="E103" s="124"/>
      <c r="F103" s="10"/>
      <c r="G103" s="10"/>
      <c r="H103" s="10"/>
      <c r="I103" s="10"/>
      <c r="J103" s="10"/>
      <c r="K103" s="124"/>
      <c r="L103" s="125"/>
      <c r="M103" s="139"/>
      <c r="N103" s="140"/>
      <c r="O103" s="139"/>
      <c r="P103" s="140"/>
      <c r="Q103" s="139"/>
      <c r="R103" s="140"/>
      <c r="S103" s="127"/>
      <c r="T103" s="128"/>
      <c r="U103" s="116"/>
    </row>
    <row r="104" spans="2:21" ht="21.95" customHeight="1">
      <c r="B104" s="129"/>
      <c r="C104" s="130" t="s">
        <v>535</v>
      </c>
      <c r="D104" s="131"/>
      <c r="E104" s="132"/>
      <c r="F104" s="130"/>
      <c r="G104" s="131"/>
      <c r="H104" s="131"/>
      <c r="I104" s="131"/>
      <c r="J104" s="131"/>
      <c r="K104" s="133">
        <v>94</v>
      </c>
      <c r="L104" s="133" t="s">
        <v>26</v>
      </c>
      <c r="M104" s="134">
        <v>2400</v>
      </c>
      <c r="N104" s="135">
        <f>SUM(K104*M104)</f>
        <v>225600</v>
      </c>
      <c r="O104" s="134">
        <v>4100</v>
      </c>
      <c r="P104" s="135">
        <f>SUM(K104*O104)</f>
        <v>385400</v>
      </c>
      <c r="Q104" s="136"/>
      <c r="R104" s="135">
        <f>SUM(K104*Q104)</f>
        <v>0</v>
      </c>
      <c r="S104" s="137">
        <f>M104</f>
        <v>2400</v>
      </c>
      <c r="T104" s="138" t="str">
        <f>T102</f>
        <v>(株)ピ－エス三菱</v>
      </c>
      <c r="U104" s="116"/>
    </row>
    <row r="105" spans="2:21" ht="21.95" customHeight="1">
      <c r="B105" s="123"/>
      <c r="C105" s="10"/>
      <c r="D105" s="10"/>
      <c r="E105" s="124"/>
      <c r="F105" s="10"/>
      <c r="G105" s="10"/>
      <c r="H105" s="10"/>
      <c r="I105" s="10"/>
      <c r="J105" s="10"/>
      <c r="K105" s="124"/>
      <c r="L105" s="125"/>
      <c r="M105" s="139"/>
      <c r="N105" s="140"/>
      <c r="O105" s="139"/>
      <c r="P105" s="140"/>
      <c r="Q105" s="139"/>
      <c r="R105" s="140"/>
      <c r="S105" s="127"/>
      <c r="T105" s="128"/>
      <c r="U105" s="116"/>
    </row>
    <row r="106" spans="2:21" ht="21.95" customHeight="1">
      <c r="B106" s="129"/>
      <c r="C106" s="130" t="s">
        <v>536</v>
      </c>
      <c r="D106" s="131"/>
      <c r="E106" s="132"/>
      <c r="F106" s="130" t="s">
        <v>537</v>
      </c>
      <c r="G106" s="131"/>
      <c r="H106" s="131"/>
      <c r="I106" s="131"/>
      <c r="J106" s="131"/>
      <c r="K106" s="133">
        <v>2</v>
      </c>
      <c r="L106" s="133" t="s">
        <v>538</v>
      </c>
      <c r="M106" s="134">
        <v>6100</v>
      </c>
      <c r="N106" s="135">
        <f>SUM(K106*M106)</f>
        <v>12200</v>
      </c>
      <c r="O106" s="134">
        <v>7500</v>
      </c>
      <c r="P106" s="135">
        <f>SUM(K106*O106)</f>
        <v>15000</v>
      </c>
      <c r="Q106" s="136"/>
      <c r="R106" s="135">
        <f>SUM(K106*Q106)</f>
        <v>0</v>
      </c>
      <c r="S106" s="137">
        <f>M106</f>
        <v>6100</v>
      </c>
      <c r="T106" s="138" t="str">
        <f>T104</f>
        <v>(株)ピ－エス三菱</v>
      </c>
      <c r="U106" s="116"/>
    </row>
    <row r="107" spans="2:21" ht="21.95" customHeight="1">
      <c r="B107" s="123"/>
      <c r="C107" s="10"/>
      <c r="D107" s="10"/>
      <c r="E107" s="124"/>
      <c r="F107" s="10"/>
      <c r="G107" s="10"/>
      <c r="H107" s="10"/>
      <c r="I107" s="10"/>
      <c r="J107" s="10"/>
      <c r="K107" s="124"/>
      <c r="L107" s="125"/>
      <c r="M107" s="139"/>
      <c r="N107" s="140"/>
      <c r="O107" s="139"/>
      <c r="P107" s="140"/>
      <c r="Q107" s="139"/>
      <c r="R107" s="140"/>
      <c r="S107" s="127"/>
      <c r="T107" s="128"/>
      <c r="U107" s="116"/>
    </row>
    <row r="108" spans="2:21" ht="21.95" customHeight="1">
      <c r="B108" s="129"/>
      <c r="C108" s="130" t="s">
        <v>539</v>
      </c>
      <c r="D108" s="131"/>
      <c r="E108" s="132"/>
      <c r="F108" s="130"/>
      <c r="G108" s="131"/>
      <c r="H108" s="131"/>
      <c r="I108" s="131"/>
      <c r="J108" s="131"/>
      <c r="K108" s="133">
        <v>4</v>
      </c>
      <c r="L108" s="133" t="s">
        <v>540</v>
      </c>
      <c r="M108" s="134">
        <v>3600</v>
      </c>
      <c r="N108" s="135">
        <f>SUM(K108*M108)</f>
        <v>14400</v>
      </c>
      <c r="O108" s="134">
        <v>6200</v>
      </c>
      <c r="P108" s="135">
        <f>SUM(K108*O108)</f>
        <v>24800</v>
      </c>
      <c r="Q108" s="136"/>
      <c r="R108" s="135">
        <f>SUM(K108*Q108)</f>
        <v>0</v>
      </c>
      <c r="S108" s="137">
        <f>M108</f>
        <v>3600</v>
      </c>
      <c r="T108" s="138" t="str">
        <f>T106</f>
        <v>(株)ピ－エス三菱</v>
      </c>
      <c r="U108" s="116"/>
    </row>
    <row r="109" spans="2:21" ht="21.95" customHeight="1">
      <c r="B109" s="123"/>
      <c r="C109" s="10"/>
      <c r="D109" s="10"/>
      <c r="E109" s="124"/>
      <c r="F109" s="10"/>
      <c r="G109" s="10"/>
      <c r="H109" s="10"/>
      <c r="I109" s="10"/>
      <c r="J109" s="10"/>
      <c r="K109" s="124"/>
      <c r="L109" s="125"/>
      <c r="M109" s="139"/>
      <c r="N109" s="140"/>
      <c r="O109" s="139"/>
      <c r="P109" s="140"/>
      <c r="Q109" s="139"/>
      <c r="R109" s="140"/>
      <c r="S109" s="141"/>
      <c r="T109" s="128"/>
      <c r="U109" s="116"/>
    </row>
    <row r="110" spans="2:21" ht="21.95" customHeight="1">
      <c r="B110" s="129"/>
      <c r="C110" s="130" t="s">
        <v>541</v>
      </c>
      <c r="D110" s="131"/>
      <c r="E110" s="132"/>
      <c r="F110" s="130"/>
      <c r="G110" s="131"/>
      <c r="H110" s="131"/>
      <c r="I110" s="131"/>
      <c r="J110" s="131"/>
      <c r="K110" s="133">
        <v>160</v>
      </c>
      <c r="L110" s="133" t="s">
        <v>2</v>
      </c>
      <c r="M110" s="134">
        <v>6500</v>
      </c>
      <c r="N110" s="135">
        <f>SUM(K110*M110)</f>
        <v>1040000</v>
      </c>
      <c r="O110" s="134">
        <v>6800</v>
      </c>
      <c r="P110" s="135">
        <f>SUM(K110*O110)</f>
        <v>1088000</v>
      </c>
      <c r="Q110" s="136"/>
      <c r="R110" s="135">
        <f>SUM(K110*Q110)</f>
        <v>0</v>
      </c>
      <c r="S110" s="137">
        <f>M110</f>
        <v>6500</v>
      </c>
      <c r="T110" s="138" t="str">
        <f>T108</f>
        <v>(株)ピ－エス三菱</v>
      </c>
      <c r="U110" s="116"/>
    </row>
    <row r="111" spans="2:21" ht="21.95" customHeight="1">
      <c r="B111" s="123"/>
      <c r="C111" s="10"/>
      <c r="D111" s="10"/>
      <c r="E111" s="124"/>
      <c r="F111" s="10"/>
      <c r="G111" s="10"/>
      <c r="H111" s="10"/>
      <c r="I111" s="10"/>
      <c r="J111" s="10"/>
      <c r="K111" s="124"/>
      <c r="L111" s="125"/>
      <c r="M111" s="139"/>
      <c r="N111" s="140"/>
      <c r="O111" s="139"/>
      <c r="P111" s="140"/>
      <c r="Q111" s="139"/>
      <c r="R111" s="140"/>
      <c r="S111" s="141"/>
      <c r="T111" s="128"/>
      <c r="U111" s="116"/>
    </row>
    <row r="112" spans="2:21" ht="21.95" customHeight="1">
      <c r="B112" s="129"/>
      <c r="C112" s="130" t="s">
        <v>542</v>
      </c>
      <c r="D112" s="131"/>
      <c r="E112" s="132"/>
      <c r="F112" s="130" t="s">
        <v>543</v>
      </c>
      <c r="G112" s="131"/>
      <c r="H112" s="131"/>
      <c r="I112" s="131"/>
      <c r="J112" s="131"/>
      <c r="K112" s="133">
        <v>4</v>
      </c>
      <c r="L112" s="133" t="s">
        <v>26</v>
      </c>
      <c r="M112" s="134">
        <v>31700</v>
      </c>
      <c r="N112" s="135">
        <f>SUM(K112*M112)</f>
        <v>126800</v>
      </c>
      <c r="O112" s="134">
        <v>43700</v>
      </c>
      <c r="P112" s="135">
        <f>SUM(K112*O112)</f>
        <v>174800</v>
      </c>
      <c r="Q112" s="136"/>
      <c r="R112" s="135">
        <f>SUM(K112*Q112)</f>
        <v>0</v>
      </c>
      <c r="S112" s="137">
        <f>M112</f>
        <v>31700</v>
      </c>
      <c r="T112" s="138" t="str">
        <f>T110</f>
        <v>(株)ピ－エス三菱</v>
      </c>
      <c r="U112" s="116"/>
    </row>
    <row r="113" spans="2:21" ht="21.95" customHeight="1">
      <c r="B113" s="123"/>
      <c r="C113" s="10"/>
      <c r="D113" s="10"/>
      <c r="E113" s="124"/>
      <c r="F113" s="10"/>
      <c r="G113" s="10"/>
      <c r="H113" s="10"/>
      <c r="I113" s="10"/>
      <c r="J113" s="10"/>
      <c r="K113" s="124"/>
      <c r="L113" s="125"/>
      <c r="M113" s="126"/>
      <c r="N113" s="124"/>
      <c r="O113" s="126"/>
      <c r="P113" s="124"/>
      <c r="Q113" s="126"/>
      <c r="R113" s="124"/>
      <c r="S113" s="127"/>
      <c r="T113" s="128"/>
      <c r="U113" s="116"/>
    </row>
    <row r="114" spans="2:21" ht="21.95" customHeight="1">
      <c r="B114" s="129"/>
      <c r="C114" s="130" t="s">
        <v>544</v>
      </c>
      <c r="D114" s="131"/>
      <c r="E114" s="132"/>
      <c r="F114" s="130" t="s">
        <v>545</v>
      </c>
      <c r="G114" s="131"/>
      <c r="H114" s="131"/>
      <c r="I114" s="131"/>
      <c r="J114" s="131"/>
      <c r="K114" s="133">
        <v>160</v>
      </c>
      <c r="L114" s="133" t="s">
        <v>2</v>
      </c>
      <c r="M114" s="134">
        <v>3800</v>
      </c>
      <c r="N114" s="135">
        <f>SUM(K114*M114)</f>
        <v>608000</v>
      </c>
      <c r="O114" s="134">
        <v>4300</v>
      </c>
      <c r="P114" s="135">
        <f>SUM(K114*O114)</f>
        <v>688000</v>
      </c>
      <c r="Q114" s="136"/>
      <c r="R114" s="135">
        <f>SUM(K114*Q114)</f>
        <v>0</v>
      </c>
      <c r="S114" s="137">
        <f>M114</f>
        <v>3800</v>
      </c>
      <c r="T114" s="138" t="str">
        <f>T112</f>
        <v>(株)ピ－エス三菱</v>
      </c>
      <c r="U114" s="116"/>
    </row>
    <row r="115" spans="2:21" ht="21.95" customHeight="1">
      <c r="B115" s="123"/>
      <c r="C115" s="10"/>
      <c r="D115" s="10"/>
      <c r="E115" s="124"/>
      <c r="F115" s="10"/>
      <c r="G115" s="10"/>
      <c r="H115" s="10"/>
      <c r="I115" s="10"/>
      <c r="J115" s="10"/>
      <c r="K115" s="124"/>
      <c r="L115" s="125"/>
      <c r="M115" s="139"/>
      <c r="N115" s="140"/>
      <c r="O115" s="139"/>
      <c r="P115" s="140"/>
      <c r="Q115" s="139"/>
      <c r="R115" s="140"/>
      <c r="S115" s="141"/>
      <c r="T115" s="128"/>
      <c r="U115" s="116"/>
    </row>
    <row r="116" spans="2:21" ht="21.75" customHeight="1">
      <c r="B116" s="129"/>
      <c r="C116" s="130" t="s">
        <v>546</v>
      </c>
      <c r="D116" s="131"/>
      <c r="E116" s="132"/>
      <c r="F116" s="130" t="s">
        <v>547</v>
      </c>
      <c r="G116" s="131"/>
      <c r="H116" s="131"/>
      <c r="I116" s="131"/>
      <c r="J116" s="131"/>
      <c r="K116" s="133">
        <v>4</v>
      </c>
      <c r="L116" s="133" t="s">
        <v>538</v>
      </c>
      <c r="M116" s="134">
        <v>3200</v>
      </c>
      <c r="N116" s="135">
        <f>SUM(K116*M116)</f>
        <v>12800</v>
      </c>
      <c r="O116" s="134">
        <v>4300</v>
      </c>
      <c r="P116" s="135">
        <f>SUM(K116*O116)</f>
        <v>17200</v>
      </c>
      <c r="Q116" s="136"/>
      <c r="R116" s="135">
        <f>SUM(K116*Q116)</f>
        <v>0</v>
      </c>
      <c r="S116" s="137">
        <f>M116</f>
        <v>3200</v>
      </c>
      <c r="T116" s="138" t="str">
        <f>T114</f>
        <v>(株)ピ－エス三菱</v>
      </c>
      <c r="U116" s="116"/>
    </row>
    <row r="117" spans="2:21" ht="23.25" customHeight="1">
      <c r="B117" s="123"/>
      <c r="C117" s="10"/>
      <c r="D117" s="10"/>
      <c r="E117" s="124"/>
      <c r="F117" s="10"/>
      <c r="G117" s="10"/>
      <c r="H117" s="10"/>
      <c r="I117" s="10"/>
      <c r="J117" s="10"/>
      <c r="K117" s="124"/>
      <c r="L117" s="125"/>
      <c r="M117" s="139"/>
      <c r="N117" s="140"/>
      <c r="O117" s="139"/>
      <c r="P117" s="140"/>
      <c r="Q117" s="139"/>
      <c r="R117" s="140"/>
      <c r="S117" s="142"/>
      <c r="T117" s="128"/>
      <c r="U117" s="116"/>
    </row>
    <row r="118" spans="2:21" ht="21.95" customHeight="1">
      <c r="B118" s="129"/>
      <c r="C118" s="130" t="s">
        <v>548</v>
      </c>
      <c r="D118" s="131"/>
      <c r="E118" s="132"/>
      <c r="F118" s="130"/>
      <c r="G118" s="131"/>
      <c r="H118" s="131"/>
      <c r="I118" s="131"/>
      <c r="J118" s="131"/>
      <c r="K118" s="133">
        <v>1</v>
      </c>
      <c r="L118" s="133" t="s">
        <v>35</v>
      </c>
      <c r="M118" s="134">
        <v>234000</v>
      </c>
      <c r="N118" s="135">
        <f>SUM(K118*M118)</f>
        <v>234000</v>
      </c>
      <c r="O118" s="134">
        <v>315000</v>
      </c>
      <c r="P118" s="135">
        <f>SUM(K118*O118)</f>
        <v>315000</v>
      </c>
      <c r="Q118" s="136"/>
      <c r="R118" s="135">
        <f>SUM(K118*Q118)</f>
        <v>0</v>
      </c>
      <c r="S118" s="137">
        <f>M118</f>
        <v>234000</v>
      </c>
      <c r="T118" s="138" t="str">
        <f>T116</f>
        <v>(株)ピ－エス三菱</v>
      </c>
      <c r="U118" s="116"/>
    </row>
    <row r="119" spans="2:21" ht="21.95" customHeight="1">
      <c r="B119" s="123"/>
      <c r="C119" s="10"/>
      <c r="D119" s="10"/>
      <c r="E119" s="124"/>
      <c r="F119" s="10"/>
      <c r="G119" s="10"/>
      <c r="H119" s="10"/>
      <c r="I119" s="10"/>
      <c r="J119" s="10"/>
      <c r="K119" s="124"/>
      <c r="L119" s="125"/>
      <c r="M119" s="140"/>
      <c r="N119" s="140"/>
      <c r="O119" s="140"/>
      <c r="P119" s="140"/>
      <c r="Q119" s="139"/>
      <c r="R119" s="140"/>
      <c r="S119" s="141"/>
      <c r="T119" s="143"/>
      <c r="U119" s="116"/>
    </row>
    <row r="120" spans="2:21" ht="21.95" customHeight="1">
      <c r="B120" s="129"/>
      <c r="C120" s="130" t="s">
        <v>549</v>
      </c>
      <c r="D120" s="131"/>
      <c r="E120" s="132"/>
      <c r="F120" s="130"/>
      <c r="G120" s="131"/>
      <c r="H120" s="131"/>
      <c r="I120" s="131"/>
      <c r="J120" s="131"/>
      <c r="K120" s="133">
        <v>1</v>
      </c>
      <c r="L120" s="133" t="s">
        <v>35</v>
      </c>
      <c r="M120" s="134">
        <v>262500</v>
      </c>
      <c r="N120" s="135">
        <f>SUM(K120*M120)</f>
        <v>262500</v>
      </c>
      <c r="O120" s="134">
        <v>280000</v>
      </c>
      <c r="P120" s="135">
        <f>SUM(K120*O120)</f>
        <v>280000</v>
      </c>
      <c r="Q120" s="136"/>
      <c r="R120" s="135">
        <f>SUM(K120*Q120)</f>
        <v>0</v>
      </c>
      <c r="S120" s="137">
        <f>M120</f>
        <v>262500</v>
      </c>
      <c r="T120" s="138" t="str">
        <f>T118</f>
        <v>(株)ピ－エス三菱</v>
      </c>
      <c r="U120" s="116"/>
    </row>
    <row r="121" spans="2:21" ht="21.95" customHeight="1">
      <c r="B121" s="123"/>
      <c r="C121" s="10"/>
      <c r="D121" s="10"/>
      <c r="E121" s="124"/>
      <c r="F121" s="10"/>
      <c r="G121" s="10"/>
      <c r="H121" s="10"/>
      <c r="I121" s="10"/>
      <c r="J121" s="10"/>
      <c r="K121" s="124"/>
      <c r="L121" s="125"/>
      <c r="M121" s="140"/>
      <c r="N121" s="140"/>
      <c r="O121" s="140"/>
      <c r="P121" s="140"/>
      <c r="Q121" s="140"/>
      <c r="R121" s="140"/>
      <c r="S121" s="142"/>
      <c r="T121" s="143"/>
      <c r="U121" s="116"/>
    </row>
    <row r="122" spans="2:21" ht="21.95" customHeight="1">
      <c r="B122" s="129"/>
      <c r="C122" s="130" t="s">
        <v>550</v>
      </c>
      <c r="D122" s="131"/>
      <c r="E122" s="132"/>
      <c r="F122" s="130"/>
      <c r="G122" s="131"/>
      <c r="H122" s="131"/>
      <c r="I122" s="131"/>
      <c r="J122" s="131"/>
      <c r="K122" s="133">
        <v>1</v>
      </c>
      <c r="L122" s="133" t="s">
        <v>35</v>
      </c>
      <c r="M122" s="134">
        <v>266800</v>
      </c>
      <c r="N122" s="135">
        <f>SUM(K122*M122)</f>
        <v>266800</v>
      </c>
      <c r="O122" s="134">
        <v>347790</v>
      </c>
      <c r="P122" s="135">
        <f>SUM(K122*O122)</f>
        <v>347790</v>
      </c>
      <c r="Q122" s="136"/>
      <c r="R122" s="135">
        <f>SUM(K122*Q122)</f>
        <v>0</v>
      </c>
      <c r="S122" s="137">
        <f>M122</f>
        <v>266800</v>
      </c>
      <c r="T122" s="138" t="str">
        <f>T120</f>
        <v>(株)ピ－エス三菱</v>
      </c>
      <c r="U122" s="116"/>
    </row>
    <row r="123" spans="2:21" ht="21.95" customHeight="1">
      <c r="B123" s="123"/>
      <c r="C123" s="10"/>
      <c r="D123" s="10"/>
      <c r="E123" s="124"/>
      <c r="F123" s="10"/>
      <c r="G123" s="10"/>
      <c r="H123" s="10"/>
      <c r="I123" s="10"/>
      <c r="J123" s="10"/>
      <c r="K123" s="124"/>
      <c r="L123" s="125"/>
      <c r="M123" s="140"/>
      <c r="N123" s="140"/>
      <c r="O123" s="140"/>
      <c r="P123" s="140"/>
      <c r="Q123" s="140"/>
      <c r="R123" s="140"/>
      <c r="S123" s="142"/>
      <c r="T123" s="143"/>
      <c r="U123" s="116"/>
    </row>
    <row r="124" spans="2:21" ht="21.95" customHeight="1">
      <c r="B124" s="129"/>
      <c r="C124" s="131"/>
      <c r="D124" s="131"/>
      <c r="E124" s="132"/>
      <c r="F124" s="131"/>
      <c r="G124" s="131"/>
      <c r="H124" s="131"/>
      <c r="I124" s="131"/>
      <c r="J124" s="131"/>
      <c r="K124" s="132"/>
      <c r="L124" s="133"/>
      <c r="M124" s="144"/>
      <c r="N124" s="144"/>
      <c r="O124" s="144"/>
      <c r="P124" s="144"/>
      <c r="Q124" s="144"/>
      <c r="R124" s="144"/>
      <c r="S124" s="137"/>
      <c r="T124" s="145"/>
      <c r="U124" s="116"/>
    </row>
    <row r="125" spans="2:21" ht="21.95" customHeight="1">
      <c r="B125" s="123"/>
      <c r="C125" s="10"/>
      <c r="D125" s="10"/>
      <c r="E125" s="124"/>
      <c r="F125" s="10"/>
      <c r="G125" s="10"/>
      <c r="H125" s="10"/>
      <c r="I125" s="10"/>
      <c r="J125" s="10"/>
      <c r="K125" s="124"/>
      <c r="L125" s="125"/>
      <c r="M125" s="140"/>
      <c r="N125" s="140"/>
      <c r="O125" s="140"/>
      <c r="P125" s="140"/>
      <c r="Q125" s="140"/>
      <c r="R125" s="140"/>
      <c r="S125" s="142"/>
      <c r="T125" s="143"/>
      <c r="U125" s="116"/>
    </row>
    <row r="126" spans="2:21" ht="21.95" customHeight="1">
      <c r="B126" s="129"/>
      <c r="C126" s="131"/>
      <c r="D126" s="131"/>
      <c r="E126" s="132"/>
      <c r="F126" s="131"/>
      <c r="G126" s="131"/>
      <c r="H126" s="131"/>
      <c r="I126" s="131"/>
      <c r="J126" s="131"/>
      <c r="K126" s="132"/>
      <c r="L126" s="133"/>
      <c r="M126" s="144"/>
      <c r="N126" s="144"/>
      <c r="O126" s="144"/>
      <c r="P126" s="144"/>
      <c r="Q126" s="144"/>
      <c r="R126" s="144"/>
      <c r="S126" s="137"/>
      <c r="T126" s="145"/>
      <c r="U126" s="116"/>
    </row>
    <row r="127" spans="2:21" ht="21.95" customHeight="1">
      <c r="B127" s="123"/>
      <c r="C127" s="10"/>
      <c r="D127" s="10"/>
      <c r="E127" s="124"/>
      <c r="F127" s="10"/>
      <c r="G127" s="10"/>
      <c r="H127" s="10"/>
      <c r="I127" s="10"/>
      <c r="J127" s="10"/>
      <c r="K127" s="124"/>
      <c r="L127" s="125"/>
      <c r="M127" s="140"/>
      <c r="N127" s="140"/>
      <c r="O127" s="140"/>
      <c r="P127" s="140"/>
      <c r="Q127" s="140"/>
      <c r="R127" s="140"/>
      <c r="S127" s="142"/>
      <c r="T127" s="143"/>
      <c r="U127" s="116"/>
    </row>
    <row r="128" spans="2:21" ht="21.95" customHeight="1" thickBot="1">
      <c r="B128" s="146"/>
      <c r="C128" s="147"/>
      <c r="D128" s="147"/>
      <c r="E128" s="148"/>
      <c r="F128" s="147"/>
      <c r="G128" s="147"/>
      <c r="H128" s="147"/>
      <c r="I128" s="147"/>
      <c r="J128" s="147"/>
      <c r="K128" s="148"/>
      <c r="L128" s="149"/>
      <c r="M128" s="150"/>
      <c r="N128" s="150"/>
      <c r="O128" s="150"/>
      <c r="P128" s="150"/>
      <c r="Q128" s="150"/>
      <c r="R128" s="150"/>
      <c r="S128" s="151"/>
      <c r="T128" s="152"/>
      <c r="U128" s="116"/>
    </row>
    <row r="129" spans="1:21" ht="19.899999999999999" customHeight="1">
      <c r="B129" s="123"/>
      <c r="C129" s="10"/>
      <c r="D129" s="10"/>
      <c r="E129" s="124"/>
      <c r="F129" s="10"/>
      <c r="G129" s="10"/>
      <c r="H129" s="10"/>
      <c r="I129" s="10"/>
      <c r="J129" s="10"/>
      <c r="K129" s="124"/>
      <c r="L129" s="125"/>
      <c r="M129" s="140"/>
      <c r="N129" s="140"/>
      <c r="O129" s="140"/>
      <c r="P129" s="140"/>
      <c r="Q129" s="140"/>
      <c r="R129" s="140"/>
      <c r="S129" s="141"/>
      <c r="T129" s="143"/>
      <c r="U129" s="116"/>
    </row>
    <row r="130" spans="1:21" ht="19.899999999999999" customHeight="1">
      <c r="B130" s="583" t="s">
        <v>3</v>
      </c>
      <c r="C130" s="584"/>
      <c r="D130" s="585"/>
      <c r="E130" s="124"/>
      <c r="F130" s="10"/>
      <c r="G130" s="10"/>
      <c r="H130" s="10"/>
      <c r="I130" s="10"/>
      <c r="J130" s="10"/>
      <c r="K130" s="124"/>
      <c r="L130" s="125"/>
      <c r="M130" s="140"/>
      <c r="N130" s="140">
        <f>SUM(N95:N128)</f>
        <v>3720000</v>
      </c>
      <c r="O130" s="140"/>
      <c r="P130" s="140">
        <f>SUM(P95:P128)</f>
        <v>4270000</v>
      </c>
      <c r="Q130" s="140"/>
      <c r="R130" s="140">
        <f>SUM(R95:R128)</f>
        <v>0</v>
      </c>
      <c r="S130" s="140"/>
      <c r="T130" s="153"/>
      <c r="U130" s="116"/>
    </row>
    <row r="131" spans="1:21" ht="19.899999999999999" customHeight="1" thickBot="1">
      <c r="B131" s="146"/>
      <c r="C131" s="147"/>
      <c r="D131" s="147"/>
      <c r="E131" s="148"/>
      <c r="F131" s="147"/>
      <c r="G131" s="147"/>
      <c r="H131" s="147"/>
      <c r="I131" s="147"/>
      <c r="J131" s="147"/>
      <c r="K131" s="148"/>
      <c r="L131" s="149"/>
      <c r="M131" s="150"/>
      <c r="N131" s="150"/>
      <c r="O131" s="150"/>
      <c r="P131" s="150"/>
      <c r="Q131" s="150"/>
      <c r="R131" s="150"/>
      <c r="S131" s="154"/>
      <c r="T131" s="152"/>
      <c r="U131" s="116"/>
    </row>
    <row r="133" spans="1:21">
      <c r="B133" s="23" t="e">
        <f>B45</f>
        <v>#REF!</v>
      </c>
      <c r="T133" s="41"/>
    </row>
    <row r="134" spans="1:21" ht="42">
      <c r="A134" s="104"/>
      <c r="M134" s="105" t="s">
        <v>16</v>
      </c>
    </row>
    <row r="135" spans="1:21" ht="21.75" thickBot="1">
      <c r="B135" s="106"/>
      <c r="C135" s="107"/>
      <c r="D135" s="107"/>
      <c r="E135" s="107"/>
      <c r="F135" s="107"/>
      <c r="G135" s="107"/>
      <c r="H135" s="107"/>
      <c r="I135" s="107"/>
      <c r="J135" s="107"/>
      <c r="K135" s="107"/>
      <c r="L135" s="108"/>
      <c r="M135" s="107"/>
      <c r="N135" s="107"/>
      <c r="O135" s="107"/>
      <c r="P135" s="107"/>
      <c r="Q135" s="107"/>
      <c r="R135" s="107"/>
      <c r="S135" s="109"/>
      <c r="T135" s="110"/>
    </row>
    <row r="136" spans="1:21" ht="19.899999999999999" customHeight="1">
      <c r="B136" s="111"/>
      <c r="C136" s="112"/>
      <c r="D136" s="112"/>
      <c r="E136" s="113"/>
      <c r="F136" s="112"/>
      <c r="G136" s="112"/>
      <c r="H136" s="112"/>
      <c r="I136" s="112"/>
      <c r="J136" s="112"/>
      <c r="K136" s="113"/>
      <c r="L136" s="114"/>
      <c r="M136" s="586" t="s">
        <v>17</v>
      </c>
      <c r="N136" s="587"/>
      <c r="O136" s="586" t="s">
        <v>17</v>
      </c>
      <c r="P136" s="587"/>
      <c r="Q136" s="586" t="s">
        <v>17</v>
      </c>
      <c r="R136" s="587"/>
      <c r="S136" s="114" t="s">
        <v>18</v>
      </c>
      <c r="T136" s="115"/>
      <c r="U136" s="116"/>
    </row>
    <row r="137" spans="1:21" ht="19.899999999999999" customHeight="1">
      <c r="B137" s="588" t="s">
        <v>19</v>
      </c>
      <c r="C137" s="589"/>
      <c r="D137" s="590"/>
      <c r="E137" s="591" t="s">
        <v>20</v>
      </c>
      <c r="F137" s="589"/>
      <c r="G137" s="589"/>
      <c r="H137" s="589"/>
      <c r="I137" s="589"/>
      <c r="J137" s="590"/>
      <c r="K137" s="117" t="s">
        <v>21</v>
      </c>
      <c r="L137" s="117" t="s">
        <v>5</v>
      </c>
      <c r="M137" s="592" t="s">
        <v>491</v>
      </c>
      <c r="N137" s="593"/>
      <c r="O137" s="592" t="s">
        <v>492</v>
      </c>
      <c r="P137" s="593"/>
      <c r="Q137" s="592" t="s">
        <v>493</v>
      </c>
      <c r="R137" s="593"/>
      <c r="S137" s="117" t="s">
        <v>22</v>
      </c>
      <c r="T137" s="118" t="s">
        <v>23</v>
      </c>
      <c r="U137" s="116"/>
    </row>
    <row r="138" spans="1:21" ht="19.899999999999999" customHeight="1" thickBot="1">
      <c r="B138" s="119"/>
      <c r="C138" s="109"/>
      <c r="D138" s="109"/>
      <c r="E138" s="120"/>
      <c r="F138" s="109"/>
      <c r="G138" s="109"/>
      <c r="H138" s="109"/>
      <c r="I138" s="109"/>
      <c r="J138" s="109"/>
      <c r="K138" s="120"/>
      <c r="L138" s="121"/>
      <c r="M138" s="121" t="s">
        <v>24</v>
      </c>
      <c r="N138" s="121" t="s">
        <v>25</v>
      </c>
      <c r="O138" s="121" t="s">
        <v>24</v>
      </c>
      <c r="P138" s="121" t="s">
        <v>25</v>
      </c>
      <c r="Q138" s="121" t="s">
        <v>24</v>
      </c>
      <c r="R138" s="121" t="s">
        <v>25</v>
      </c>
      <c r="S138" s="121"/>
      <c r="T138" s="122"/>
      <c r="U138" s="116"/>
    </row>
    <row r="139" spans="1:21" ht="21.95" customHeight="1">
      <c r="B139" s="123"/>
      <c r="C139" s="10"/>
      <c r="D139" s="10"/>
      <c r="E139" s="124"/>
      <c r="F139" s="10" t="s">
        <v>50</v>
      </c>
      <c r="G139" s="10"/>
      <c r="H139" s="10"/>
      <c r="I139" s="10"/>
      <c r="J139" s="10"/>
      <c r="K139" s="124"/>
      <c r="L139" s="125"/>
      <c r="M139" s="126"/>
      <c r="N139" s="124"/>
      <c r="O139" s="126"/>
      <c r="P139" s="124"/>
      <c r="Q139" s="126"/>
      <c r="R139" s="124"/>
      <c r="S139" s="127"/>
      <c r="T139" s="128"/>
      <c r="U139" s="116"/>
    </row>
    <row r="140" spans="1:21" ht="21.95" customHeight="1">
      <c r="B140" s="129"/>
      <c r="C140" s="130" t="s">
        <v>49</v>
      </c>
      <c r="D140" s="131"/>
      <c r="E140" s="132"/>
      <c r="F140" s="130" t="s">
        <v>51</v>
      </c>
      <c r="G140" s="131"/>
      <c r="H140" s="131"/>
      <c r="I140" s="131"/>
      <c r="J140" s="131"/>
      <c r="K140" s="133">
        <v>1</v>
      </c>
      <c r="L140" s="133" t="s">
        <v>0</v>
      </c>
      <c r="M140" s="134">
        <v>5800</v>
      </c>
      <c r="N140" s="135">
        <f>SUM(K140*M140)</f>
        <v>5800</v>
      </c>
      <c r="O140" s="134">
        <v>4500</v>
      </c>
      <c r="P140" s="135">
        <f>SUM(K140*O140)</f>
        <v>4500</v>
      </c>
      <c r="Q140" s="136">
        <v>5200</v>
      </c>
      <c r="R140" s="135">
        <f>SUM(K140*Q140)</f>
        <v>5200</v>
      </c>
      <c r="S140" s="137">
        <f>O140</f>
        <v>4500</v>
      </c>
      <c r="T140" s="138" t="str">
        <f>O137</f>
        <v>(有)大城ﾌﾞﾛｯｸ工業</v>
      </c>
      <c r="U140" s="116"/>
    </row>
    <row r="141" spans="1:21" ht="21.95" customHeight="1">
      <c r="B141" s="123"/>
      <c r="C141" s="10"/>
      <c r="D141" s="10"/>
      <c r="E141" s="124"/>
      <c r="F141" s="10" t="s">
        <v>50</v>
      </c>
      <c r="G141" s="10"/>
      <c r="H141" s="10"/>
      <c r="I141" s="10"/>
      <c r="J141" s="10"/>
      <c r="K141" s="124"/>
      <c r="L141" s="125"/>
      <c r="M141" s="126"/>
      <c r="N141" s="124"/>
      <c r="O141" s="126"/>
      <c r="P141" s="124"/>
      <c r="Q141" s="126"/>
      <c r="R141" s="124"/>
      <c r="S141" s="127"/>
      <c r="T141" s="128"/>
      <c r="U141" s="116"/>
    </row>
    <row r="142" spans="1:21" ht="21.95" customHeight="1">
      <c r="B142" s="129"/>
      <c r="C142" s="130" t="s">
        <v>48</v>
      </c>
      <c r="D142" s="131"/>
      <c r="E142" s="132"/>
      <c r="F142" s="130" t="s">
        <v>53</v>
      </c>
      <c r="G142" s="131"/>
      <c r="H142" s="131"/>
      <c r="I142" s="131"/>
      <c r="J142" s="131"/>
      <c r="K142" s="133">
        <v>1</v>
      </c>
      <c r="L142" s="133" t="s">
        <v>52</v>
      </c>
      <c r="M142" s="134">
        <v>6830</v>
      </c>
      <c r="N142" s="135">
        <f>SUM(K142*M142)</f>
        <v>6830</v>
      </c>
      <c r="O142" s="134">
        <v>4800</v>
      </c>
      <c r="P142" s="135">
        <f>SUM(K142*O142)</f>
        <v>4800</v>
      </c>
      <c r="Q142" s="136">
        <v>5400</v>
      </c>
      <c r="R142" s="135">
        <f>SUM(K142*Q142)</f>
        <v>5400</v>
      </c>
      <c r="S142" s="137">
        <f>O142</f>
        <v>4800</v>
      </c>
      <c r="T142" s="138" t="str">
        <f>O137</f>
        <v>(有)大城ﾌﾞﾛｯｸ工業</v>
      </c>
      <c r="U142" s="116"/>
    </row>
    <row r="143" spans="1:21" ht="21.95" customHeight="1">
      <c r="B143" s="123"/>
      <c r="C143" s="10"/>
      <c r="D143" s="10"/>
      <c r="E143" s="124"/>
      <c r="F143" s="10" t="s">
        <v>50</v>
      </c>
      <c r="G143" s="10"/>
      <c r="H143" s="10"/>
      <c r="I143" s="10"/>
      <c r="J143" s="10"/>
      <c r="K143" s="124"/>
      <c r="L143" s="125"/>
      <c r="M143" s="126"/>
      <c r="N143" s="124"/>
      <c r="O143" s="126"/>
      <c r="P143" s="124"/>
      <c r="Q143" s="126"/>
      <c r="R143" s="124"/>
      <c r="S143" s="127"/>
      <c r="T143" s="128"/>
      <c r="U143" s="116"/>
    </row>
    <row r="144" spans="1:21" ht="21.95" customHeight="1">
      <c r="B144" s="129"/>
      <c r="C144" s="130" t="s">
        <v>48</v>
      </c>
      <c r="D144" s="131"/>
      <c r="E144" s="132"/>
      <c r="F144" s="130" t="s">
        <v>54</v>
      </c>
      <c r="G144" s="131"/>
      <c r="H144" s="131"/>
      <c r="I144" s="131"/>
      <c r="J144" s="131"/>
      <c r="K144" s="133">
        <v>1</v>
      </c>
      <c r="L144" s="133" t="s">
        <v>52</v>
      </c>
      <c r="M144" s="134">
        <v>7850</v>
      </c>
      <c r="N144" s="135">
        <f>SUM(K144*M144)</f>
        <v>7850</v>
      </c>
      <c r="O144" s="134">
        <v>6500</v>
      </c>
      <c r="P144" s="135">
        <f>SUM(K144*O144)</f>
        <v>6500</v>
      </c>
      <c r="Q144" s="136">
        <v>6600</v>
      </c>
      <c r="R144" s="135">
        <f>SUM(K144*Q144)</f>
        <v>6600</v>
      </c>
      <c r="S144" s="137">
        <f>O144</f>
        <v>6500</v>
      </c>
      <c r="T144" s="138" t="str">
        <f>O137</f>
        <v>(有)大城ﾌﾞﾛｯｸ工業</v>
      </c>
      <c r="U144" s="116"/>
    </row>
    <row r="145" spans="2:21" ht="21.95" customHeight="1">
      <c r="B145" s="123"/>
      <c r="C145" s="10"/>
      <c r="D145" s="10"/>
      <c r="E145" s="124"/>
      <c r="F145" s="10"/>
      <c r="G145" s="10"/>
      <c r="H145" s="10"/>
      <c r="I145" s="10"/>
      <c r="J145" s="10"/>
      <c r="K145" s="124"/>
      <c r="L145" s="125"/>
      <c r="M145" s="126"/>
      <c r="N145" s="124"/>
      <c r="O145" s="126"/>
      <c r="P145" s="124"/>
      <c r="Q145" s="126"/>
      <c r="R145" s="124"/>
      <c r="S145" s="127"/>
      <c r="T145" s="128"/>
      <c r="U145" s="116"/>
    </row>
    <row r="146" spans="2:21" ht="21.95" customHeight="1">
      <c r="B146" s="129"/>
      <c r="C146" s="130" t="s">
        <v>55</v>
      </c>
      <c r="D146" s="131"/>
      <c r="E146" s="132"/>
      <c r="F146" s="130" t="s">
        <v>56</v>
      </c>
      <c r="G146" s="131"/>
      <c r="H146" s="131"/>
      <c r="I146" s="131"/>
      <c r="J146" s="131"/>
      <c r="K146" s="133">
        <v>1</v>
      </c>
      <c r="L146" s="133" t="s">
        <v>52</v>
      </c>
      <c r="M146" s="134">
        <v>8800</v>
      </c>
      <c r="N146" s="135">
        <f>SUM(K146*M146)</f>
        <v>8800</v>
      </c>
      <c r="O146" s="134">
        <v>15000</v>
      </c>
      <c r="P146" s="135">
        <f>SUM(K146*O146)</f>
        <v>15000</v>
      </c>
      <c r="Q146" s="136">
        <v>13000</v>
      </c>
      <c r="R146" s="135">
        <f>SUM(K146*Q146)</f>
        <v>13000</v>
      </c>
      <c r="S146" s="137">
        <f>M146</f>
        <v>8800</v>
      </c>
      <c r="T146" s="138" t="str">
        <f>M137</f>
        <v>(資)山内ｺﾝｸﾘ-ﾄﾌﾞﾛｯｸ</v>
      </c>
      <c r="U146" s="116"/>
    </row>
    <row r="147" spans="2:21" ht="21.95" customHeight="1">
      <c r="B147" s="123"/>
      <c r="C147" s="10"/>
      <c r="D147" s="10"/>
      <c r="E147" s="124"/>
      <c r="F147" s="10"/>
      <c r="G147" s="10"/>
      <c r="H147" s="10"/>
      <c r="I147" s="10"/>
      <c r="J147" s="10"/>
      <c r="K147" s="124"/>
      <c r="L147" s="125"/>
      <c r="M147" s="139"/>
      <c r="N147" s="140"/>
      <c r="O147" s="139"/>
      <c r="P147" s="140"/>
      <c r="Q147" s="139"/>
      <c r="R147" s="140"/>
      <c r="S147" s="127"/>
      <c r="T147" s="128"/>
      <c r="U147" s="116"/>
    </row>
    <row r="148" spans="2:21" ht="21.95" customHeight="1">
      <c r="B148" s="129"/>
      <c r="C148" s="130"/>
      <c r="D148" s="131"/>
      <c r="E148" s="132"/>
      <c r="F148" s="130"/>
      <c r="G148" s="131"/>
      <c r="H148" s="131"/>
      <c r="I148" s="131"/>
      <c r="J148" s="131"/>
      <c r="K148" s="133"/>
      <c r="L148" s="133"/>
      <c r="M148" s="134"/>
      <c r="N148" s="135"/>
      <c r="O148" s="134"/>
      <c r="P148" s="135"/>
      <c r="Q148" s="136"/>
      <c r="R148" s="135"/>
      <c r="S148" s="137"/>
      <c r="T148" s="138"/>
      <c r="U148" s="116"/>
    </row>
    <row r="149" spans="2:21" ht="21.95" customHeight="1">
      <c r="B149" s="123"/>
      <c r="C149" s="10"/>
      <c r="D149" s="10"/>
      <c r="E149" s="124"/>
      <c r="F149" s="10"/>
      <c r="G149" s="10"/>
      <c r="H149" s="10"/>
      <c r="I149" s="10"/>
      <c r="J149" s="10"/>
      <c r="K149" s="124"/>
      <c r="L149" s="125"/>
      <c r="M149" s="139"/>
      <c r="N149" s="140"/>
      <c r="O149" s="139"/>
      <c r="P149" s="140"/>
      <c r="Q149" s="139"/>
      <c r="R149" s="140"/>
      <c r="S149" s="127"/>
      <c r="T149" s="128"/>
      <c r="U149" s="116"/>
    </row>
    <row r="150" spans="2:21" ht="21.95" customHeight="1">
      <c r="B150" s="129"/>
      <c r="C150" s="130"/>
      <c r="D150" s="131"/>
      <c r="E150" s="132"/>
      <c r="F150" s="130"/>
      <c r="G150" s="131"/>
      <c r="H150" s="131"/>
      <c r="I150" s="131"/>
      <c r="J150" s="131"/>
      <c r="K150" s="133"/>
      <c r="L150" s="133"/>
      <c r="M150" s="134"/>
      <c r="N150" s="135"/>
      <c r="O150" s="134"/>
      <c r="P150" s="135"/>
      <c r="Q150" s="136"/>
      <c r="R150" s="135"/>
      <c r="S150" s="137"/>
      <c r="T150" s="138"/>
      <c r="U150" s="116"/>
    </row>
    <row r="151" spans="2:21" ht="21.95" customHeight="1">
      <c r="B151" s="123"/>
      <c r="C151" s="10"/>
      <c r="D151" s="10"/>
      <c r="E151" s="124"/>
      <c r="F151" s="10"/>
      <c r="G151" s="10"/>
      <c r="H151" s="10"/>
      <c r="I151" s="10"/>
      <c r="J151" s="10"/>
      <c r="K151" s="124"/>
      <c r="L151" s="125"/>
      <c r="M151" s="139"/>
      <c r="N151" s="140"/>
      <c r="O151" s="139"/>
      <c r="P151" s="140"/>
      <c r="Q151" s="139"/>
      <c r="R151" s="140"/>
      <c r="S151" s="127"/>
      <c r="T151" s="128"/>
      <c r="U151" s="116"/>
    </row>
    <row r="152" spans="2:21" ht="21.95" customHeight="1">
      <c r="B152" s="129"/>
      <c r="C152" s="131"/>
      <c r="D152" s="131"/>
      <c r="E152" s="132"/>
      <c r="F152" s="131"/>
      <c r="G152" s="131"/>
      <c r="H152" s="131"/>
      <c r="I152" s="131"/>
      <c r="J152" s="131"/>
      <c r="K152" s="133"/>
      <c r="L152" s="133"/>
      <c r="M152" s="134"/>
      <c r="N152" s="135"/>
      <c r="O152" s="134"/>
      <c r="P152" s="135"/>
      <c r="Q152" s="136"/>
      <c r="R152" s="135"/>
      <c r="S152" s="137"/>
      <c r="T152" s="138"/>
      <c r="U152" s="116"/>
    </row>
    <row r="153" spans="2:21" ht="21.95" customHeight="1">
      <c r="B153" s="123"/>
      <c r="C153" s="10"/>
      <c r="D153" s="10"/>
      <c r="E153" s="124"/>
      <c r="F153" s="10"/>
      <c r="G153" s="10"/>
      <c r="H153" s="10"/>
      <c r="I153" s="10"/>
      <c r="J153" s="10"/>
      <c r="K153" s="124"/>
      <c r="L153" s="125"/>
      <c r="M153" s="139"/>
      <c r="N153" s="140"/>
      <c r="O153" s="139"/>
      <c r="P153" s="140"/>
      <c r="Q153" s="139"/>
      <c r="R153" s="140"/>
      <c r="S153" s="141"/>
      <c r="T153" s="128"/>
      <c r="U153" s="116"/>
    </row>
    <row r="154" spans="2:21" ht="21.95" customHeight="1">
      <c r="B154" s="129"/>
      <c r="C154" s="131"/>
      <c r="D154" s="131"/>
      <c r="E154" s="132"/>
      <c r="F154" s="131"/>
      <c r="G154" s="131"/>
      <c r="H154" s="131"/>
      <c r="I154" s="131"/>
      <c r="J154" s="131"/>
      <c r="K154" s="132"/>
      <c r="L154" s="133"/>
      <c r="M154" s="134"/>
      <c r="N154" s="135"/>
      <c r="O154" s="134"/>
      <c r="P154" s="135"/>
      <c r="Q154" s="136"/>
      <c r="R154" s="135"/>
      <c r="S154" s="137"/>
      <c r="T154" s="138"/>
      <c r="U154" s="116"/>
    </row>
    <row r="155" spans="2:21" ht="21.95" customHeight="1">
      <c r="B155" s="123"/>
      <c r="C155" s="10"/>
      <c r="D155" s="10"/>
      <c r="E155" s="124"/>
      <c r="F155" s="10"/>
      <c r="G155" s="10"/>
      <c r="H155" s="10"/>
      <c r="I155" s="10"/>
      <c r="J155" s="10"/>
      <c r="K155" s="124"/>
      <c r="L155" s="125"/>
      <c r="M155" s="139"/>
      <c r="N155" s="140"/>
      <c r="O155" s="139"/>
      <c r="P155" s="140"/>
      <c r="Q155" s="139"/>
      <c r="R155" s="140"/>
      <c r="S155" s="141"/>
      <c r="T155" s="128"/>
      <c r="U155" s="116"/>
    </row>
    <row r="156" spans="2:21" ht="21.95" customHeight="1">
      <c r="B156" s="129"/>
      <c r="C156" s="131"/>
      <c r="D156" s="131"/>
      <c r="E156" s="132"/>
      <c r="F156" s="131"/>
      <c r="G156" s="131"/>
      <c r="H156" s="131"/>
      <c r="I156" s="131"/>
      <c r="J156" s="131"/>
      <c r="K156" s="132"/>
      <c r="L156" s="133"/>
      <c r="M156" s="134"/>
      <c r="N156" s="135"/>
      <c r="O156" s="134"/>
      <c r="P156" s="135"/>
      <c r="Q156" s="136"/>
      <c r="R156" s="135"/>
      <c r="S156" s="137"/>
      <c r="T156" s="138"/>
      <c r="U156" s="116"/>
    </row>
    <row r="157" spans="2:21" ht="21.95" customHeight="1">
      <c r="B157" s="123"/>
      <c r="C157" s="10"/>
      <c r="D157" s="10"/>
      <c r="E157" s="124"/>
      <c r="F157" s="10"/>
      <c r="G157" s="10"/>
      <c r="H157" s="10"/>
      <c r="I157" s="10"/>
      <c r="J157" s="10"/>
      <c r="K157" s="124"/>
      <c r="L157" s="125"/>
      <c r="M157" s="139"/>
      <c r="N157" s="140"/>
      <c r="O157" s="139"/>
      <c r="P157" s="140"/>
      <c r="Q157" s="139"/>
      <c r="R157" s="140"/>
      <c r="S157" s="142"/>
      <c r="T157" s="128"/>
      <c r="U157" s="116"/>
    </row>
    <row r="158" spans="2:21" ht="21.95" customHeight="1">
      <c r="B158" s="129"/>
      <c r="C158" s="131"/>
      <c r="D158" s="131"/>
      <c r="E158" s="132"/>
      <c r="F158" s="131"/>
      <c r="G158" s="131"/>
      <c r="H158" s="131"/>
      <c r="I158" s="131"/>
      <c r="J158" s="131"/>
      <c r="K158" s="132"/>
      <c r="L158" s="133"/>
      <c r="M158" s="134"/>
      <c r="N158" s="135"/>
      <c r="O158" s="134"/>
      <c r="P158" s="135"/>
      <c r="Q158" s="136"/>
      <c r="R158" s="135"/>
      <c r="S158" s="137"/>
      <c r="T158" s="138"/>
      <c r="U158" s="116"/>
    </row>
    <row r="159" spans="2:21" ht="21.95" customHeight="1">
      <c r="B159" s="123"/>
      <c r="C159" s="10"/>
      <c r="D159" s="10"/>
      <c r="E159" s="124"/>
      <c r="F159" s="10"/>
      <c r="G159" s="10"/>
      <c r="H159" s="10"/>
      <c r="I159" s="10"/>
      <c r="J159" s="10"/>
      <c r="K159" s="124"/>
      <c r="L159" s="125"/>
      <c r="M159" s="139"/>
      <c r="N159" s="140"/>
      <c r="O159" s="139"/>
      <c r="P159" s="140"/>
      <c r="Q159" s="139"/>
      <c r="R159" s="140"/>
      <c r="S159" s="141"/>
      <c r="T159" s="128"/>
      <c r="U159" s="116"/>
    </row>
    <row r="160" spans="2:21" ht="21.75" customHeight="1">
      <c r="B160" s="129"/>
      <c r="C160" s="131"/>
      <c r="D160" s="131"/>
      <c r="E160" s="132"/>
      <c r="F160" s="131"/>
      <c r="G160" s="131"/>
      <c r="H160" s="131"/>
      <c r="I160" s="131"/>
      <c r="J160" s="131"/>
      <c r="K160" s="132"/>
      <c r="L160" s="133"/>
      <c r="M160" s="134"/>
      <c r="N160" s="135"/>
      <c r="O160" s="134"/>
      <c r="P160" s="135"/>
      <c r="Q160" s="136"/>
      <c r="R160" s="135"/>
      <c r="S160" s="137"/>
      <c r="T160" s="138"/>
      <c r="U160" s="116"/>
    </row>
    <row r="161" spans="2:21" ht="23.25" customHeight="1">
      <c r="B161" s="123"/>
      <c r="C161" s="10"/>
      <c r="D161" s="10"/>
      <c r="E161" s="124"/>
      <c r="F161" s="10"/>
      <c r="G161" s="10"/>
      <c r="H161" s="10"/>
      <c r="I161" s="10"/>
      <c r="J161" s="10"/>
      <c r="K161" s="124"/>
      <c r="L161" s="125"/>
      <c r="M161" s="139"/>
      <c r="N161" s="140"/>
      <c r="O161" s="139"/>
      <c r="P161" s="140"/>
      <c r="Q161" s="139"/>
      <c r="R161" s="140"/>
      <c r="S161" s="142"/>
      <c r="T161" s="128"/>
      <c r="U161" s="116"/>
    </row>
    <row r="162" spans="2:21" ht="21.95" customHeight="1">
      <c r="B162" s="129"/>
      <c r="C162" s="131"/>
      <c r="D162" s="131"/>
      <c r="E162" s="132"/>
      <c r="F162" s="131"/>
      <c r="G162" s="131"/>
      <c r="H162" s="131"/>
      <c r="I162" s="131"/>
      <c r="J162" s="131"/>
      <c r="K162" s="132"/>
      <c r="L162" s="133"/>
      <c r="M162" s="134"/>
      <c r="N162" s="135"/>
      <c r="O162" s="134"/>
      <c r="P162" s="135"/>
      <c r="Q162" s="136"/>
      <c r="R162" s="135"/>
      <c r="S162" s="137"/>
      <c r="T162" s="138"/>
      <c r="U162" s="116"/>
    </row>
    <row r="163" spans="2:21" ht="21.95" customHeight="1">
      <c r="B163" s="123"/>
      <c r="C163" s="10"/>
      <c r="D163" s="10"/>
      <c r="E163" s="124"/>
      <c r="F163" s="10"/>
      <c r="G163" s="10"/>
      <c r="H163" s="10"/>
      <c r="I163" s="10"/>
      <c r="J163" s="10"/>
      <c r="K163" s="124"/>
      <c r="L163" s="125"/>
      <c r="M163" s="140"/>
      <c r="N163" s="140"/>
      <c r="O163" s="140"/>
      <c r="P163" s="140"/>
      <c r="Q163" s="139"/>
      <c r="R163" s="140"/>
      <c r="S163" s="141"/>
      <c r="T163" s="143"/>
      <c r="U163" s="116"/>
    </row>
    <row r="164" spans="2:21" ht="21.95" customHeight="1">
      <c r="B164" s="129"/>
      <c r="C164" s="131"/>
      <c r="D164" s="131"/>
      <c r="E164" s="132"/>
      <c r="F164" s="131"/>
      <c r="G164" s="131"/>
      <c r="H164" s="131"/>
      <c r="I164" s="131"/>
      <c r="J164" s="131"/>
      <c r="K164" s="132"/>
      <c r="L164" s="133"/>
      <c r="M164" s="132"/>
      <c r="N164" s="135"/>
      <c r="O164" s="132"/>
      <c r="P164" s="135"/>
      <c r="Q164" s="144"/>
      <c r="R164" s="135"/>
      <c r="S164" s="137"/>
      <c r="T164" s="145"/>
      <c r="U164" s="116"/>
    </row>
    <row r="165" spans="2:21" ht="21.95" customHeight="1">
      <c r="B165" s="123"/>
      <c r="C165" s="10"/>
      <c r="D165" s="10"/>
      <c r="E165" s="124"/>
      <c r="F165" s="10"/>
      <c r="G165" s="10"/>
      <c r="H165" s="10"/>
      <c r="I165" s="10"/>
      <c r="J165" s="10"/>
      <c r="K165" s="124"/>
      <c r="L165" s="125"/>
      <c r="M165" s="140"/>
      <c r="N165" s="140"/>
      <c r="O165" s="140"/>
      <c r="P165" s="140"/>
      <c r="Q165" s="140"/>
      <c r="R165" s="140"/>
      <c r="S165" s="142"/>
      <c r="T165" s="143"/>
      <c r="U165" s="116"/>
    </row>
    <row r="166" spans="2:21" ht="21.95" customHeight="1">
      <c r="B166" s="129"/>
      <c r="C166" s="131"/>
      <c r="D166" s="131"/>
      <c r="E166" s="132"/>
      <c r="F166" s="131"/>
      <c r="G166" s="131"/>
      <c r="H166" s="131"/>
      <c r="I166" s="131"/>
      <c r="J166" s="131"/>
      <c r="K166" s="132"/>
      <c r="L166" s="133"/>
      <c r="M166" s="132"/>
      <c r="N166" s="135"/>
      <c r="O166" s="132"/>
      <c r="P166" s="135"/>
      <c r="Q166" s="144"/>
      <c r="R166" s="135"/>
      <c r="S166" s="137"/>
      <c r="T166" s="145"/>
      <c r="U166" s="116"/>
    </row>
    <row r="167" spans="2:21" ht="21.95" customHeight="1">
      <c r="B167" s="123"/>
      <c r="C167" s="10"/>
      <c r="D167" s="10"/>
      <c r="E167" s="124"/>
      <c r="F167" s="10"/>
      <c r="G167" s="10"/>
      <c r="H167" s="10"/>
      <c r="I167" s="10"/>
      <c r="J167" s="10"/>
      <c r="K167" s="124"/>
      <c r="L167" s="125"/>
      <c r="M167" s="140"/>
      <c r="N167" s="140"/>
      <c r="O167" s="140"/>
      <c r="P167" s="140"/>
      <c r="Q167" s="140"/>
      <c r="R167" s="140"/>
      <c r="S167" s="142"/>
      <c r="T167" s="143"/>
      <c r="U167" s="116"/>
    </row>
    <row r="168" spans="2:21" ht="21.95" customHeight="1">
      <c r="B168" s="129"/>
      <c r="C168" s="131"/>
      <c r="D168" s="131"/>
      <c r="E168" s="132"/>
      <c r="F168" s="131"/>
      <c r="G168" s="131"/>
      <c r="H168" s="131"/>
      <c r="I168" s="131"/>
      <c r="J168" s="131"/>
      <c r="K168" s="132"/>
      <c r="L168" s="133"/>
      <c r="M168" s="144"/>
      <c r="N168" s="144"/>
      <c r="O168" s="144"/>
      <c r="P168" s="144"/>
      <c r="Q168" s="144"/>
      <c r="R168" s="144"/>
      <c r="S168" s="137"/>
      <c r="T168" s="145"/>
      <c r="U168" s="116"/>
    </row>
    <row r="169" spans="2:21" ht="21.95" customHeight="1">
      <c r="B169" s="123"/>
      <c r="C169" s="10"/>
      <c r="D169" s="10"/>
      <c r="E169" s="124"/>
      <c r="F169" s="10"/>
      <c r="G169" s="10"/>
      <c r="H169" s="10"/>
      <c r="I169" s="10"/>
      <c r="J169" s="10"/>
      <c r="K169" s="124"/>
      <c r="L169" s="125"/>
      <c r="M169" s="140"/>
      <c r="N169" s="140"/>
      <c r="O169" s="140"/>
      <c r="P169" s="140"/>
      <c r="Q169" s="140"/>
      <c r="R169" s="140"/>
      <c r="S169" s="142"/>
      <c r="T169" s="143"/>
      <c r="U169" s="116"/>
    </row>
    <row r="170" spans="2:21" ht="21.95" customHeight="1">
      <c r="B170" s="129"/>
      <c r="C170" s="131"/>
      <c r="D170" s="131"/>
      <c r="E170" s="132"/>
      <c r="F170" s="131"/>
      <c r="G170" s="131"/>
      <c r="H170" s="131"/>
      <c r="I170" s="131"/>
      <c r="J170" s="131"/>
      <c r="K170" s="132"/>
      <c r="L170" s="133"/>
      <c r="M170" s="144"/>
      <c r="N170" s="144"/>
      <c r="O170" s="144"/>
      <c r="P170" s="144"/>
      <c r="Q170" s="144"/>
      <c r="R170" s="144"/>
      <c r="S170" s="137"/>
      <c r="T170" s="145"/>
      <c r="U170" s="116"/>
    </row>
    <row r="171" spans="2:21" ht="21.95" customHeight="1">
      <c r="B171" s="123"/>
      <c r="C171" s="10"/>
      <c r="D171" s="10"/>
      <c r="E171" s="124"/>
      <c r="F171" s="10"/>
      <c r="G171" s="10"/>
      <c r="H171" s="10"/>
      <c r="I171" s="10"/>
      <c r="J171" s="10"/>
      <c r="K171" s="124"/>
      <c r="L171" s="125"/>
      <c r="M171" s="140"/>
      <c r="N171" s="140"/>
      <c r="O171" s="140"/>
      <c r="P171" s="140"/>
      <c r="Q171" s="140"/>
      <c r="R171" s="140"/>
      <c r="S171" s="142"/>
      <c r="T171" s="143"/>
      <c r="U171" s="116"/>
    </row>
    <row r="172" spans="2:21" ht="21.95" customHeight="1" thickBot="1">
      <c r="B172" s="146"/>
      <c r="C172" s="147"/>
      <c r="D172" s="147"/>
      <c r="E172" s="148"/>
      <c r="F172" s="147"/>
      <c r="G172" s="147"/>
      <c r="H172" s="147"/>
      <c r="I172" s="147"/>
      <c r="J172" s="147"/>
      <c r="K172" s="148"/>
      <c r="L172" s="149"/>
      <c r="M172" s="150"/>
      <c r="N172" s="150"/>
      <c r="O172" s="150"/>
      <c r="P172" s="150"/>
      <c r="Q172" s="150"/>
      <c r="R172" s="150"/>
      <c r="S172" s="151"/>
      <c r="T172" s="152"/>
      <c r="U172" s="116"/>
    </row>
    <row r="173" spans="2:21" ht="19.899999999999999" customHeight="1">
      <c r="B173" s="123"/>
      <c r="C173" s="10"/>
      <c r="D173" s="10"/>
      <c r="E173" s="124"/>
      <c r="F173" s="10"/>
      <c r="G173" s="10"/>
      <c r="H173" s="10"/>
      <c r="I173" s="10"/>
      <c r="J173" s="10"/>
      <c r="K173" s="124"/>
      <c r="L173" s="125"/>
      <c r="M173" s="140"/>
      <c r="N173" s="140"/>
      <c r="O173" s="140"/>
      <c r="P173" s="140"/>
      <c r="Q173" s="140"/>
      <c r="R173" s="140"/>
      <c r="S173" s="141"/>
      <c r="T173" s="143"/>
      <c r="U173" s="116"/>
    </row>
    <row r="174" spans="2:21" ht="19.899999999999999" customHeight="1">
      <c r="B174" s="583" t="s">
        <v>3</v>
      </c>
      <c r="C174" s="584"/>
      <c r="D174" s="585"/>
      <c r="E174" s="124"/>
      <c r="F174" s="10"/>
      <c r="G174" s="10"/>
      <c r="H174" s="10"/>
      <c r="I174" s="10"/>
      <c r="J174" s="10"/>
      <c r="K174" s="124"/>
      <c r="L174" s="125"/>
      <c r="M174" s="140">
        <f t="shared" ref="M174:R174" si="1">SUM(M139:M172)</f>
        <v>29280</v>
      </c>
      <c r="N174" s="140">
        <f t="shared" si="1"/>
        <v>29280</v>
      </c>
      <c r="O174" s="140">
        <f t="shared" si="1"/>
        <v>30800</v>
      </c>
      <c r="P174" s="140">
        <f t="shared" si="1"/>
        <v>30800</v>
      </c>
      <c r="Q174" s="140">
        <f t="shared" si="1"/>
        <v>30200</v>
      </c>
      <c r="R174" s="140">
        <f t="shared" si="1"/>
        <v>30200</v>
      </c>
      <c r="S174" s="140"/>
      <c r="T174" s="153"/>
      <c r="U174" s="116"/>
    </row>
    <row r="175" spans="2:21" ht="19.899999999999999" customHeight="1" thickBot="1">
      <c r="B175" s="146"/>
      <c r="C175" s="147"/>
      <c r="D175" s="147"/>
      <c r="E175" s="148"/>
      <c r="F175" s="147"/>
      <c r="G175" s="147"/>
      <c r="H175" s="147"/>
      <c r="I175" s="147"/>
      <c r="J175" s="147"/>
      <c r="K175" s="148"/>
      <c r="L175" s="149"/>
      <c r="M175" s="150"/>
      <c r="N175" s="150"/>
      <c r="O175" s="150"/>
      <c r="P175" s="150"/>
      <c r="Q175" s="150"/>
      <c r="R175" s="150"/>
      <c r="S175" s="154"/>
      <c r="T175" s="152"/>
      <c r="U175" s="116"/>
    </row>
    <row r="177" spans="1:21">
      <c r="B177" s="23" t="e">
        <f>B133</f>
        <v>#REF!</v>
      </c>
      <c r="T177" s="41"/>
    </row>
    <row r="178" spans="1:21" ht="42">
      <c r="A178" s="104"/>
      <c r="M178" s="105" t="s">
        <v>16</v>
      </c>
    </row>
    <row r="179" spans="1:21" ht="21.75" thickBot="1">
      <c r="B179" s="106"/>
      <c r="C179" s="107"/>
      <c r="D179" s="107"/>
      <c r="E179" s="107"/>
      <c r="F179" s="107"/>
      <c r="G179" s="107"/>
      <c r="H179" s="107"/>
      <c r="I179" s="107"/>
      <c r="J179" s="107"/>
      <c r="K179" s="107"/>
      <c r="L179" s="108"/>
      <c r="M179" s="107"/>
      <c r="N179" s="107"/>
      <c r="O179" s="107"/>
      <c r="P179" s="107"/>
      <c r="Q179" s="107"/>
      <c r="R179" s="107"/>
      <c r="S179" s="109"/>
      <c r="T179" s="110"/>
    </row>
    <row r="180" spans="1:21" ht="19.899999999999999" customHeight="1">
      <c r="B180" s="111"/>
      <c r="C180" s="112"/>
      <c r="D180" s="112"/>
      <c r="E180" s="113"/>
      <c r="F180" s="112"/>
      <c r="G180" s="112"/>
      <c r="H180" s="112"/>
      <c r="I180" s="112"/>
      <c r="J180" s="112"/>
      <c r="K180" s="113"/>
      <c r="L180" s="114"/>
      <c r="M180" s="586" t="s">
        <v>17</v>
      </c>
      <c r="N180" s="587"/>
      <c r="O180" s="586" t="s">
        <v>17</v>
      </c>
      <c r="P180" s="587"/>
      <c r="Q180" s="586" t="s">
        <v>17</v>
      </c>
      <c r="R180" s="587"/>
      <c r="S180" s="114" t="s">
        <v>18</v>
      </c>
      <c r="T180" s="115"/>
      <c r="U180" s="116"/>
    </row>
    <row r="181" spans="1:21" ht="19.899999999999999" customHeight="1">
      <c r="B181" s="588" t="s">
        <v>19</v>
      </c>
      <c r="C181" s="589"/>
      <c r="D181" s="590"/>
      <c r="E181" s="591" t="s">
        <v>20</v>
      </c>
      <c r="F181" s="589"/>
      <c r="G181" s="589"/>
      <c r="H181" s="589"/>
      <c r="I181" s="589"/>
      <c r="J181" s="590"/>
      <c r="K181" s="117" t="s">
        <v>21</v>
      </c>
      <c r="L181" s="117" t="s">
        <v>5</v>
      </c>
      <c r="M181" s="592" t="s">
        <v>481</v>
      </c>
      <c r="N181" s="593"/>
      <c r="O181" s="592" t="s">
        <v>497</v>
      </c>
      <c r="P181" s="593"/>
      <c r="Q181" s="592" t="s">
        <v>507</v>
      </c>
      <c r="R181" s="593"/>
      <c r="S181" s="117" t="s">
        <v>22</v>
      </c>
      <c r="T181" s="118" t="s">
        <v>23</v>
      </c>
      <c r="U181" s="116"/>
    </row>
    <row r="182" spans="1:21" ht="19.899999999999999" customHeight="1" thickBot="1">
      <c r="B182" s="119"/>
      <c r="C182" s="109"/>
      <c r="D182" s="109"/>
      <c r="E182" s="120"/>
      <c r="F182" s="109"/>
      <c r="G182" s="109"/>
      <c r="H182" s="109"/>
      <c r="I182" s="109"/>
      <c r="J182" s="109"/>
      <c r="K182" s="120"/>
      <c r="L182" s="121"/>
      <c r="M182" s="121" t="s">
        <v>24</v>
      </c>
      <c r="N182" s="121" t="s">
        <v>25</v>
      </c>
      <c r="O182" s="121" t="s">
        <v>24</v>
      </c>
      <c r="P182" s="121" t="s">
        <v>25</v>
      </c>
      <c r="Q182" s="121" t="s">
        <v>24</v>
      </c>
      <c r="R182" s="121" t="s">
        <v>25</v>
      </c>
      <c r="S182" s="121"/>
      <c r="T182" s="122"/>
      <c r="U182" s="116"/>
    </row>
    <row r="183" spans="1:21" ht="21.95" customHeight="1">
      <c r="B183" s="123"/>
      <c r="C183" s="10"/>
      <c r="D183" s="10"/>
      <c r="E183" s="124"/>
      <c r="F183" s="10" t="s">
        <v>58</v>
      </c>
      <c r="G183" s="10"/>
      <c r="H183" s="10"/>
      <c r="I183" s="10"/>
      <c r="J183" s="10"/>
      <c r="K183" s="124"/>
      <c r="L183" s="125"/>
      <c r="M183" s="126"/>
      <c r="N183" s="124"/>
      <c r="O183" s="126"/>
      <c r="P183" s="124"/>
      <c r="Q183" s="126"/>
      <c r="R183" s="124"/>
      <c r="S183" s="127"/>
      <c r="T183" s="128"/>
      <c r="U183" s="116"/>
    </row>
    <row r="184" spans="1:21" ht="21.95" customHeight="1">
      <c r="B184" s="129"/>
      <c r="C184" s="130" t="s">
        <v>57</v>
      </c>
      <c r="D184" s="131"/>
      <c r="E184" s="132"/>
      <c r="F184" s="130" t="s">
        <v>59</v>
      </c>
      <c r="G184" s="131"/>
      <c r="H184" s="131"/>
      <c r="I184" s="131"/>
      <c r="J184" s="131"/>
      <c r="K184" s="133">
        <v>1</v>
      </c>
      <c r="L184" s="133" t="s">
        <v>0</v>
      </c>
      <c r="M184" s="134">
        <v>3400</v>
      </c>
      <c r="N184" s="135">
        <f>SUM(K184*M184)</f>
        <v>3400</v>
      </c>
      <c r="O184" s="134">
        <v>3250</v>
      </c>
      <c r="P184" s="135">
        <f>SUM(K184*O184)</f>
        <v>3250</v>
      </c>
      <c r="Q184" s="136">
        <v>3700</v>
      </c>
      <c r="R184" s="135">
        <f>SUM(K184*Q184)</f>
        <v>3700</v>
      </c>
      <c r="S184" s="137">
        <f>O184</f>
        <v>3250</v>
      </c>
      <c r="T184" s="138" t="str">
        <f>O181</f>
        <v>エスケ－化研(株)</v>
      </c>
      <c r="U184" s="116"/>
    </row>
    <row r="185" spans="1:21" ht="21.95" customHeight="1">
      <c r="B185" s="123"/>
      <c r="C185" s="10"/>
      <c r="D185" s="10"/>
      <c r="E185" s="124"/>
      <c r="F185" s="10" t="s">
        <v>58</v>
      </c>
      <c r="G185" s="10"/>
      <c r="H185" s="10"/>
      <c r="I185" s="10"/>
      <c r="J185" s="10"/>
      <c r="K185" s="124"/>
      <c r="L185" s="125"/>
      <c r="M185" s="126"/>
      <c r="N185" s="124"/>
      <c r="O185" s="126"/>
      <c r="P185" s="124"/>
      <c r="Q185" s="126"/>
      <c r="R185" s="124"/>
      <c r="S185" s="127"/>
      <c r="T185" s="128"/>
      <c r="U185" s="116"/>
    </row>
    <row r="186" spans="1:21" ht="21.95" customHeight="1">
      <c r="B186" s="129"/>
      <c r="C186" s="130" t="s">
        <v>98</v>
      </c>
      <c r="D186" s="131"/>
      <c r="E186" s="132"/>
      <c r="F186" s="130" t="s">
        <v>59</v>
      </c>
      <c r="G186" s="131"/>
      <c r="H186" s="131"/>
      <c r="I186" s="131"/>
      <c r="J186" s="131"/>
      <c r="K186" s="133">
        <v>1</v>
      </c>
      <c r="L186" s="133" t="s">
        <v>52</v>
      </c>
      <c r="M186" s="134">
        <v>3200</v>
      </c>
      <c r="N186" s="135">
        <f>SUM(K186*M186)</f>
        <v>3200</v>
      </c>
      <c r="O186" s="134">
        <v>2950</v>
      </c>
      <c r="P186" s="135">
        <f>SUM(K186*O186)</f>
        <v>2950</v>
      </c>
      <c r="Q186" s="136">
        <v>3400</v>
      </c>
      <c r="R186" s="135">
        <f>SUM(K186*Q186)</f>
        <v>3400</v>
      </c>
      <c r="S186" s="137">
        <f>O186</f>
        <v>2950</v>
      </c>
      <c r="T186" s="138" t="str">
        <f>T184</f>
        <v>エスケ－化研(株)</v>
      </c>
      <c r="U186" s="116"/>
    </row>
    <row r="187" spans="1:21" ht="21.95" customHeight="1">
      <c r="B187" s="123"/>
      <c r="C187" s="10"/>
      <c r="D187" s="10"/>
      <c r="E187" s="124"/>
      <c r="F187" s="10" t="s">
        <v>61</v>
      </c>
      <c r="G187" s="10"/>
      <c r="H187" s="10"/>
      <c r="I187" s="10"/>
      <c r="J187" s="10"/>
      <c r="K187" s="124"/>
      <c r="L187" s="125"/>
      <c r="M187" s="126"/>
      <c r="N187" s="124"/>
      <c r="O187" s="126"/>
      <c r="P187" s="124"/>
      <c r="Q187" s="126"/>
      <c r="R187" s="124"/>
      <c r="S187" s="127"/>
      <c r="T187" s="128"/>
      <c r="U187" s="116"/>
    </row>
    <row r="188" spans="1:21" ht="21.95" customHeight="1">
      <c r="B188" s="129"/>
      <c r="C188" s="130" t="s">
        <v>60</v>
      </c>
      <c r="D188" s="131"/>
      <c r="E188" s="132"/>
      <c r="F188" s="130" t="s">
        <v>59</v>
      </c>
      <c r="G188" s="131"/>
      <c r="H188" s="131"/>
      <c r="I188" s="131"/>
      <c r="J188" s="131"/>
      <c r="K188" s="133">
        <v>1</v>
      </c>
      <c r="L188" s="133" t="s">
        <v>52</v>
      </c>
      <c r="M188" s="134">
        <v>2500</v>
      </c>
      <c r="N188" s="135">
        <f>SUM(K188*M188)</f>
        <v>2500</v>
      </c>
      <c r="O188" s="134">
        <v>2100</v>
      </c>
      <c r="P188" s="135">
        <f>SUM(K188*O188)</f>
        <v>2100</v>
      </c>
      <c r="Q188" s="136">
        <v>3300</v>
      </c>
      <c r="R188" s="135">
        <f>SUM(K188*Q188)</f>
        <v>3300</v>
      </c>
      <c r="S188" s="137">
        <f>O188</f>
        <v>2100</v>
      </c>
      <c r="T188" s="138" t="str">
        <f>T186</f>
        <v>エスケ－化研(株)</v>
      </c>
      <c r="U188" s="116"/>
    </row>
    <row r="189" spans="1:21" ht="21.95" customHeight="1">
      <c r="B189" s="123"/>
      <c r="C189" s="10"/>
      <c r="D189" s="10"/>
      <c r="E189" s="124"/>
      <c r="F189" s="10" t="s">
        <v>62</v>
      </c>
      <c r="G189" s="10"/>
      <c r="H189" s="10"/>
      <c r="I189" s="10"/>
      <c r="J189" s="10"/>
      <c r="K189" s="124"/>
      <c r="L189" s="125"/>
      <c r="M189" s="126"/>
      <c r="N189" s="124"/>
      <c r="O189" s="126"/>
      <c r="P189" s="124"/>
      <c r="Q189" s="126"/>
      <c r="R189" s="124"/>
      <c r="S189" s="127"/>
      <c r="T189" s="128"/>
      <c r="U189" s="116"/>
    </row>
    <row r="190" spans="1:21" ht="21.95" customHeight="1">
      <c r="B190" s="129"/>
      <c r="C190" s="130" t="s">
        <v>60</v>
      </c>
      <c r="D190" s="131"/>
      <c r="E190" s="132"/>
      <c r="F190" s="130" t="s">
        <v>59</v>
      </c>
      <c r="G190" s="131"/>
      <c r="H190" s="131"/>
      <c r="I190" s="131"/>
      <c r="J190" s="131"/>
      <c r="K190" s="133">
        <v>1</v>
      </c>
      <c r="L190" s="133" t="s">
        <v>52</v>
      </c>
      <c r="M190" s="134">
        <v>2100</v>
      </c>
      <c r="N190" s="135">
        <f>SUM(K190*M190)</f>
        <v>2100</v>
      </c>
      <c r="O190" s="134">
        <v>2100</v>
      </c>
      <c r="P190" s="135">
        <f>SUM(K190*O190)</f>
        <v>2100</v>
      </c>
      <c r="Q190" s="136">
        <v>3000</v>
      </c>
      <c r="R190" s="135">
        <f>SUM(K190*Q190)</f>
        <v>3000</v>
      </c>
      <c r="S190" s="137">
        <f>O190</f>
        <v>2100</v>
      </c>
      <c r="T190" s="138" t="str">
        <f>T188</f>
        <v>エスケ－化研(株)</v>
      </c>
      <c r="U190" s="116"/>
    </row>
    <row r="191" spans="1:21" ht="21.95" customHeight="1">
      <c r="B191" s="123"/>
      <c r="C191" s="10"/>
      <c r="D191" s="10"/>
      <c r="E191" s="124"/>
      <c r="F191" s="10" t="s">
        <v>63</v>
      </c>
      <c r="G191" s="10"/>
      <c r="H191" s="10"/>
      <c r="I191" s="10"/>
      <c r="J191" s="10"/>
      <c r="K191" s="124"/>
      <c r="L191" s="125"/>
      <c r="M191" s="126"/>
      <c r="N191" s="124"/>
      <c r="O191" s="126"/>
      <c r="P191" s="124"/>
      <c r="Q191" s="126"/>
      <c r="R191" s="124"/>
      <c r="S191" s="127"/>
      <c r="T191" s="128"/>
      <c r="U191" s="116"/>
    </row>
    <row r="192" spans="1:21" ht="21.95" customHeight="1">
      <c r="B192" s="129"/>
      <c r="C192" s="130" t="s">
        <v>60</v>
      </c>
      <c r="D192" s="131"/>
      <c r="E192" s="132"/>
      <c r="F192" s="130" t="s">
        <v>59</v>
      </c>
      <c r="G192" s="131"/>
      <c r="H192" s="131"/>
      <c r="I192" s="131"/>
      <c r="J192" s="131"/>
      <c r="K192" s="133">
        <v>1</v>
      </c>
      <c r="L192" s="133" t="s">
        <v>52</v>
      </c>
      <c r="M192" s="134">
        <v>2100</v>
      </c>
      <c r="N192" s="135">
        <f>SUM(K192*M192)</f>
        <v>2100</v>
      </c>
      <c r="O192" s="134">
        <v>2100</v>
      </c>
      <c r="P192" s="135">
        <f>SUM(K192*O192)</f>
        <v>2100</v>
      </c>
      <c r="Q192" s="136">
        <v>3000</v>
      </c>
      <c r="R192" s="135">
        <f>SUM(K192*Q192)</f>
        <v>3000</v>
      </c>
      <c r="S192" s="137">
        <f>O192</f>
        <v>2100</v>
      </c>
      <c r="T192" s="138" t="str">
        <f>T190</f>
        <v>エスケ－化研(株)</v>
      </c>
      <c r="U192" s="116"/>
    </row>
    <row r="193" spans="2:21" ht="21.95" customHeight="1">
      <c r="B193" s="123"/>
      <c r="C193" s="10"/>
      <c r="D193" s="10"/>
      <c r="E193" s="124"/>
      <c r="F193" s="10"/>
      <c r="G193" s="10"/>
      <c r="H193" s="10"/>
      <c r="I193" s="10"/>
      <c r="J193" s="10"/>
      <c r="K193" s="124"/>
      <c r="L193" s="125"/>
      <c r="M193" s="126"/>
      <c r="N193" s="124"/>
      <c r="O193" s="126"/>
      <c r="P193" s="124"/>
      <c r="Q193" s="126"/>
      <c r="R193" s="124"/>
      <c r="S193" s="127"/>
      <c r="T193" s="128"/>
      <c r="U193" s="116"/>
    </row>
    <row r="194" spans="2:21" ht="21.95" customHeight="1">
      <c r="B194" s="129"/>
      <c r="C194" s="130" t="s">
        <v>64</v>
      </c>
      <c r="D194" s="131"/>
      <c r="E194" s="132"/>
      <c r="F194" s="130"/>
      <c r="G194" s="131"/>
      <c r="H194" s="131"/>
      <c r="I194" s="131"/>
      <c r="J194" s="131"/>
      <c r="K194" s="133">
        <v>1</v>
      </c>
      <c r="L194" s="133" t="s">
        <v>52</v>
      </c>
      <c r="M194" s="134">
        <v>2700</v>
      </c>
      <c r="N194" s="135">
        <f>SUM(K194*M194)</f>
        <v>2700</v>
      </c>
      <c r="O194" s="134">
        <v>3700</v>
      </c>
      <c r="P194" s="135">
        <f>SUM(K194*O194)</f>
        <v>3700</v>
      </c>
      <c r="Q194" s="136">
        <v>2500</v>
      </c>
      <c r="R194" s="135">
        <f>SUM(K194*Q194)</f>
        <v>2500</v>
      </c>
      <c r="S194" s="137">
        <f>Q194</f>
        <v>2500</v>
      </c>
      <c r="T194" s="138" t="str">
        <f>Q181</f>
        <v>(有)吉永</v>
      </c>
      <c r="U194" s="116"/>
    </row>
    <row r="195" spans="2:21" ht="21.95" customHeight="1">
      <c r="B195" s="123"/>
      <c r="C195" s="10"/>
      <c r="D195" s="10"/>
      <c r="E195" s="124"/>
      <c r="F195" s="10"/>
      <c r="G195" s="10"/>
      <c r="H195" s="10"/>
      <c r="I195" s="10"/>
      <c r="J195" s="10"/>
      <c r="K195" s="124"/>
      <c r="L195" s="125"/>
      <c r="M195" s="126"/>
      <c r="N195" s="124"/>
      <c r="O195" s="126"/>
      <c r="P195" s="124"/>
      <c r="Q195" s="126"/>
      <c r="R195" s="124"/>
      <c r="S195" s="127"/>
      <c r="T195" s="128"/>
      <c r="U195" s="116"/>
    </row>
    <row r="196" spans="2:21" ht="21.95" customHeight="1">
      <c r="B196" s="129"/>
      <c r="C196" s="130" t="s">
        <v>65</v>
      </c>
      <c r="D196" s="131"/>
      <c r="E196" s="132"/>
      <c r="F196" s="130"/>
      <c r="G196" s="131"/>
      <c r="H196" s="131"/>
      <c r="I196" s="131"/>
      <c r="J196" s="131"/>
      <c r="K196" s="133">
        <v>1</v>
      </c>
      <c r="L196" s="133" t="s">
        <v>52</v>
      </c>
      <c r="M196" s="134">
        <v>1200</v>
      </c>
      <c r="N196" s="135">
        <f>SUM(K196*M196)</f>
        <v>1200</v>
      </c>
      <c r="O196" s="134">
        <v>1300</v>
      </c>
      <c r="P196" s="135">
        <f>SUM(K196*O196)</f>
        <v>1300</v>
      </c>
      <c r="Q196" s="136">
        <v>1200</v>
      </c>
      <c r="R196" s="135">
        <f>SUM(K196*Q196)</f>
        <v>1200</v>
      </c>
      <c r="S196" s="137">
        <f>M196</f>
        <v>1200</v>
      </c>
      <c r="T196" s="138" t="str">
        <f>M181</f>
        <v>川満美装</v>
      </c>
      <c r="U196" s="116"/>
    </row>
    <row r="197" spans="2:21" ht="21.95" customHeight="1">
      <c r="B197" s="123"/>
      <c r="C197" s="10"/>
      <c r="D197" s="10"/>
      <c r="E197" s="124"/>
      <c r="F197" s="10"/>
      <c r="G197" s="10"/>
      <c r="H197" s="10"/>
      <c r="I197" s="10"/>
      <c r="J197" s="10"/>
      <c r="K197" s="124"/>
      <c r="L197" s="125"/>
      <c r="M197" s="126"/>
      <c r="N197" s="124"/>
      <c r="O197" s="126"/>
      <c r="P197" s="124"/>
      <c r="Q197" s="126"/>
      <c r="R197" s="124"/>
      <c r="S197" s="127"/>
      <c r="T197" s="128"/>
      <c r="U197" s="116"/>
    </row>
    <row r="198" spans="2:21" ht="21.95" customHeight="1">
      <c r="B198" s="129"/>
      <c r="C198" s="131" t="s">
        <v>66</v>
      </c>
      <c r="D198" s="131"/>
      <c r="E198" s="132"/>
      <c r="F198" s="131" t="s">
        <v>67</v>
      </c>
      <c r="G198" s="131"/>
      <c r="H198" s="131"/>
      <c r="I198" s="131"/>
      <c r="J198" s="131"/>
      <c r="K198" s="133">
        <v>1</v>
      </c>
      <c r="L198" s="133" t="s">
        <v>52</v>
      </c>
      <c r="M198" s="134">
        <v>1500</v>
      </c>
      <c r="N198" s="135">
        <f>SUM(K198*M198)</f>
        <v>1500</v>
      </c>
      <c r="O198" s="134">
        <v>600</v>
      </c>
      <c r="P198" s="135">
        <f>SUM(K198*O198)</f>
        <v>600</v>
      </c>
      <c r="Q198" s="136">
        <v>500</v>
      </c>
      <c r="R198" s="135">
        <f>SUM(K198*Q198)</f>
        <v>500</v>
      </c>
      <c r="S198" s="137">
        <f>Q198</f>
        <v>500</v>
      </c>
      <c r="T198" s="138" t="str">
        <f>Q181</f>
        <v>(有)吉永</v>
      </c>
      <c r="U198" s="116"/>
    </row>
    <row r="199" spans="2:21" ht="21.95" customHeight="1">
      <c r="B199" s="123"/>
      <c r="C199" s="10"/>
      <c r="D199" s="10"/>
      <c r="E199" s="124"/>
      <c r="F199" s="10"/>
      <c r="G199" s="10"/>
      <c r="H199" s="10"/>
      <c r="I199" s="10"/>
      <c r="J199" s="10"/>
      <c r="K199" s="124"/>
      <c r="L199" s="125"/>
      <c r="M199" s="126"/>
      <c r="N199" s="124"/>
      <c r="O199" s="126"/>
      <c r="P199" s="124"/>
      <c r="Q199" s="126"/>
      <c r="R199" s="124"/>
      <c r="S199" s="127"/>
      <c r="T199" s="128"/>
      <c r="U199" s="116"/>
    </row>
    <row r="200" spans="2:21" ht="21.95" customHeight="1">
      <c r="B200" s="129"/>
      <c r="C200" s="131" t="s">
        <v>68</v>
      </c>
      <c r="D200" s="131"/>
      <c r="E200" s="132"/>
      <c r="F200" s="131"/>
      <c r="G200" s="131"/>
      <c r="H200" s="131"/>
      <c r="I200" s="131"/>
      <c r="J200" s="131"/>
      <c r="K200" s="133">
        <v>1</v>
      </c>
      <c r="L200" s="133" t="s">
        <v>52</v>
      </c>
      <c r="M200" s="134">
        <v>1600</v>
      </c>
      <c r="N200" s="135">
        <f>SUM(K200*M200)</f>
        <v>1600</v>
      </c>
      <c r="O200" s="134">
        <v>2500</v>
      </c>
      <c r="P200" s="135">
        <f>SUM(K200*O200)</f>
        <v>2500</v>
      </c>
      <c r="Q200" s="136">
        <v>1800</v>
      </c>
      <c r="R200" s="135">
        <f>SUM(K200*Q200)</f>
        <v>1800</v>
      </c>
      <c r="S200" s="137">
        <f>M200</f>
        <v>1600</v>
      </c>
      <c r="T200" s="138" t="str">
        <f>T196</f>
        <v>川満美装</v>
      </c>
      <c r="U200" s="116"/>
    </row>
    <row r="201" spans="2:21" ht="21.95" customHeight="1">
      <c r="B201" s="123"/>
      <c r="C201" s="10"/>
      <c r="D201" s="10"/>
      <c r="E201" s="124"/>
      <c r="F201" s="10"/>
      <c r="G201" s="10"/>
      <c r="H201" s="10"/>
      <c r="I201" s="10"/>
      <c r="J201" s="10"/>
      <c r="K201" s="124"/>
      <c r="L201" s="125"/>
      <c r="M201" s="139"/>
      <c r="N201" s="140"/>
      <c r="O201" s="139"/>
      <c r="P201" s="140"/>
      <c r="Q201" s="139"/>
      <c r="R201" s="140"/>
      <c r="S201" s="142"/>
      <c r="T201" s="128"/>
      <c r="U201" s="116"/>
    </row>
    <row r="202" spans="2:21" ht="21.95" customHeight="1">
      <c r="B202" s="129"/>
      <c r="C202" s="131"/>
      <c r="D202" s="131"/>
      <c r="E202" s="132"/>
      <c r="F202" s="131"/>
      <c r="G202" s="131"/>
      <c r="H202" s="131"/>
      <c r="I202" s="131"/>
      <c r="J202" s="131"/>
      <c r="K202" s="132"/>
      <c r="L202" s="133"/>
      <c r="M202" s="134"/>
      <c r="N202" s="135"/>
      <c r="O202" s="134"/>
      <c r="P202" s="135"/>
      <c r="Q202" s="136"/>
      <c r="R202" s="135"/>
      <c r="S202" s="137"/>
      <c r="T202" s="138"/>
      <c r="U202" s="116"/>
    </row>
    <row r="203" spans="2:21" ht="21.95" customHeight="1">
      <c r="B203" s="123"/>
      <c r="C203" s="10"/>
      <c r="D203" s="10"/>
      <c r="E203" s="124"/>
      <c r="F203" s="10"/>
      <c r="G203" s="10"/>
      <c r="H203" s="10"/>
      <c r="I203" s="10"/>
      <c r="J203" s="10"/>
      <c r="K203" s="124"/>
      <c r="L203" s="125"/>
      <c r="M203" s="139"/>
      <c r="N203" s="140"/>
      <c r="O203" s="139"/>
      <c r="P203" s="140"/>
      <c r="Q203" s="139"/>
      <c r="R203" s="140"/>
      <c r="S203" s="141"/>
      <c r="T203" s="128"/>
      <c r="U203" s="116"/>
    </row>
    <row r="204" spans="2:21" ht="21.75" customHeight="1">
      <c r="B204" s="129"/>
      <c r="C204" s="131"/>
      <c r="D204" s="131"/>
      <c r="E204" s="132"/>
      <c r="F204" s="131"/>
      <c r="G204" s="131"/>
      <c r="H204" s="131"/>
      <c r="I204" s="131"/>
      <c r="J204" s="131"/>
      <c r="K204" s="132"/>
      <c r="L204" s="133"/>
      <c r="M204" s="134"/>
      <c r="N204" s="135"/>
      <c r="O204" s="134"/>
      <c r="P204" s="135"/>
      <c r="Q204" s="136"/>
      <c r="R204" s="135"/>
      <c r="S204" s="137"/>
      <c r="T204" s="138"/>
      <c r="U204" s="116"/>
    </row>
    <row r="205" spans="2:21" ht="23.25" customHeight="1">
      <c r="B205" s="123"/>
      <c r="C205" s="10"/>
      <c r="D205" s="10"/>
      <c r="E205" s="124"/>
      <c r="F205" s="10"/>
      <c r="G205" s="10"/>
      <c r="H205" s="10"/>
      <c r="I205" s="10"/>
      <c r="J205" s="10"/>
      <c r="K205" s="124"/>
      <c r="L205" s="125"/>
      <c r="M205" s="139"/>
      <c r="N205" s="140"/>
      <c r="O205" s="139"/>
      <c r="P205" s="140"/>
      <c r="Q205" s="139"/>
      <c r="R205" s="140"/>
      <c r="S205" s="142"/>
      <c r="T205" s="128"/>
      <c r="U205" s="116"/>
    </row>
    <row r="206" spans="2:21" ht="21.95" customHeight="1">
      <c r="B206" s="129"/>
      <c r="C206" s="131"/>
      <c r="D206" s="131"/>
      <c r="E206" s="132"/>
      <c r="F206" s="131"/>
      <c r="G206" s="131"/>
      <c r="H206" s="131"/>
      <c r="I206" s="131"/>
      <c r="J206" s="131"/>
      <c r="K206" s="132"/>
      <c r="L206" s="133"/>
      <c r="M206" s="134"/>
      <c r="N206" s="135"/>
      <c r="O206" s="134"/>
      <c r="P206" s="135"/>
      <c r="Q206" s="136"/>
      <c r="R206" s="135"/>
      <c r="S206" s="137"/>
      <c r="T206" s="138"/>
      <c r="U206" s="116"/>
    </row>
    <row r="207" spans="2:21" ht="21.95" customHeight="1">
      <c r="B207" s="123"/>
      <c r="C207" s="10"/>
      <c r="D207" s="10"/>
      <c r="E207" s="124"/>
      <c r="F207" s="10"/>
      <c r="G207" s="10"/>
      <c r="H207" s="10"/>
      <c r="I207" s="10"/>
      <c r="J207" s="10"/>
      <c r="K207" s="124"/>
      <c r="L207" s="125"/>
      <c r="M207" s="140"/>
      <c r="N207" s="140"/>
      <c r="O207" s="140"/>
      <c r="P207" s="140"/>
      <c r="Q207" s="139"/>
      <c r="R207" s="140"/>
      <c r="S207" s="141"/>
      <c r="T207" s="143"/>
      <c r="U207" s="116"/>
    </row>
    <row r="208" spans="2:21" ht="21.95" customHeight="1">
      <c r="B208" s="129"/>
      <c r="C208" s="131"/>
      <c r="D208" s="131"/>
      <c r="E208" s="132"/>
      <c r="F208" s="131"/>
      <c r="G208" s="131"/>
      <c r="H208" s="131"/>
      <c r="I208" s="131"/>
      <c r="J208" s="131"/>
      <c r="K208" s="132"/>
      <c r="L208" s="133"/>
      <c r="M208" s="132"/>
      <c r="N208" s="135"/>
      <c r="O208" s="132"/>
      <c r="P208" s="135"/>
      <c r="Q208" s="144"/>
      <c r="R208" s="135"/>
      <c r="S208" s="137"/>
      <c r="T208" s="145"/>
      <c r="U208" s="116"/>
    </row>
    <row r="209" spans="1:21" ht="21.95" customHeight="1">
      <c r="B209" s="123"/>
      <c r="C209" s="10"/>
      <c r="D209" s="10"/>
      <c r="E209" s="124"/>
      <c r="F209" s="10"/>
      <c r="G209" s="10"/>
      <c r="H209" s="10"/>
      <c r="I209" s="10"/>
      <c r="J209" s="10"/>
      <c r="K209" s="124"/>
      <c r="L209" s="125"/>
      <c r="M209" s="140"/>
      <c r="N209" s="140"/>
      <c r="O209" s="140"/>
      <c r="P209" s="140"/>
      <c r="Q209" s="140"/>
      <c r="R209" s="140"/>
      <c r="S209" s="142"/>
      <c r="T209" s="143"/>
      <c r="U209" s="116"/>
    </row>
    <row r="210" spans="1:21" ht="21.95" customHeight="1">
      <c r="B210" s="129"/>
      <c r="C210" s="131"/>
      <c r="D210" s="131"/>
      <c r="E210" s="132"/>
      <c r="F210" s="131"/>
      <c r="G210" s="131"/>
      <c r="H210" s="131"/>
      <c r="I210" s="131"/>
      <c r="J210" s="131"/>
      <c r="K210" s="132"/>
      <c r="L210" s="133"/>
      <c r="M210" s="132"/>
      <c r="N210" s="135"/>
      <c r="O210" s="132"/>
      <c r="P210" s="135"/>
      <c r="Q210" s="144"/>
      <c r="R210" s="135"/>
      <c r="S210" s="137"/>
      <c r="T210" s="145"/>
      <c r="U210" s="116"/>
    </row>
    <row r="211" spans="1:21" ht="21.95" customHeight="1">
      <c r="B211" s="123"/>
      <c r="C211" s="10"/>
      <c r="D211" s="10"/>
      <c r="E211" s="124"/>
      <c r="F211" s="10"/>
      <c r="G211" s="10"/>
      <c r="H211" s="10"/>
      <c r="I211" s="10"/>
      <c r="J211" s="10"/>
      <c r="K211" s="124"/>
      <c r="L211" s="125"/>
      <c r="M211" s="140"/>
      <c r="N211" s="140"/>
      <c r="O211" s="140"/>
      <c r="P211" s="140"/>
      <c r="Q211" s="140"/>
      <c r="R211" s="140"/>
      <c r="S211" s="142"/>
      <c r="T211" s="143"/>
      <c r="U211" s="116"/>
    </row>
    <row r="212" spans="1:21" ht="21.95" customHeight="1">
      <c r="B212" s="129"/>
      <c r="C212" s="131"/>
      <c r="D212" s="131"/>
      <c r="E212" s="132"/>
      <c r="F212" s="131"/>
      <c r="G212" s="131"/>
      <c r="H212" s="131"/>
      <c r="I212" s="131"/>
      <c r="J212" s="131"/>
      <c r="K212" s="132"/>
      <c r="L212" s="133"/>
      <c r="M212" s="144"/>
      <c r="N212" s="144"/>
      <c r="O212" s="144"/>
      <c r="P212" s="144"/>
      <c r="Q212" s="144"/>
      <c r="R212" s="144"/>
      <c r="S212" s="137"/>
      <c r="T212" s="145"/>
      <c r="U212" s="116"/>
    </row>
    <row r="213" spans="1:21" ht="21.95" customHeight="1">
      <c r="B213" s="123"/>
      <c r="C213" s="10"/>
      <c r="D213" s="10"/>
      <c r="E213" s="124"/>
      <c r="F213" s="10"/>
      <c r="G213" s="10"/>
      <c r="H213" s="10"/>
      <c r="I213" s="10"/>
      <c r="J213" s="10"/>
      <c r="K213" s="124"/>
      <c r="L213" s="125"/>
      <c r="M213" s="140"/>
      <c r="N213" s="140"/>
      <c r="O213" s="140"/>
      <c r="P213" s="140"/>
      <c r="Q213" s="140"/>
      <c r="R213" s="140"/>
      <c r="S213" s="142"/>
      <c r="T213" s="143"/>
      <c r="U213" s="116"/>
    </row>
    <row r="214" spans="1:21" ht="21.95" customHeight="1">
      <c r="B214" s="129"/>
      <c r="C214" s="131"/>
      <c r="D214" s="131"/>
      <c r="E214" s="132"/>
      <c r="F214" s="131"/>
      <c r="G214" s="131"/>
      <c r="H214" s="131"/>
      <c r="I214" s="131"/>
      <c r="J214" s="131"/>
      <c r="K214" s="132"/>
      <c r="L214" s="133"/>
      <c r="M214" s="144"/>
      <c r="N214" s="144"/>
      <c r="O214" s="144"/>
      <c r="P214" s="144"/>
      <c r="Q214" s="144"/>
      <c r="R214" s="144"/>
      <c r="S214" s="137"/>
      <c r="T214" s="145"/>
      <c r="U214" s="116"/>
    </row>
    <row r="215" spans="1:21" ht="21.95" customHeight="1">
      <c r="B215" s="123"/>
      <c r="C215" s="10"/>
      <c r="D215" s="10"/>
      <c r="E215" s="124"/>
      <c r="F215" s="10"/>
      <c r="G215" s="10"/>
      <c r="H215" s="10"/>
      <c r="I215" s="10"/>
      <c r="J215" s="10"/>
      <c r="K215" s="124"/>
      <c r="L215" s="125"/>
      <c r="M215" s="140"/>
      <c r="N215" s="140"/>
      <c r="O215" s="140"/>
      <c r="P215" s="140"/>
      <c r="Q215" s="140"/>
      <c r="R215" s="140"/>
      <c r="S215" s="142"/>
      <c r="T215" s="143"/>
      <c r="U215" s="116"/>
    </row>
    <row r="216" spans="1:21" ht="21.95" customHeight="1" thickBot="1">
      <c r="B216" s="146"/>
      <c r="C216" s="147"/>
      <c r="D216" s="147"/>
      <c r="E216" s="148"/>
      <c r="F216" s="147"/>
      <c r="G216" s="147"/>
      <c r="H216" s="147"/>
      <c r="I216" s="147"/>
      <c r="J216" s="147"/>
      <c r="K216" s="148"/>
      <c r="L216" s="149"/>
      <c r="M216" s="150"/>
      <c r="N216" s="150"/>
      <c r="O216" s="150"/>
      <c r="P216" s="150"/>
      <c r="Q216" s="150"/>
      <c r="R216" s="150"/>
      <c r="S216" s="151"/>
      <c r="T216" s="152"/>
      <c r="U216" s="116"/>
    </row>
    <row r="217" spans="1:21" ht="19.899999999999999" customHeight="1">
      <c r="B217" s="123"/>
      <c r="C217" s="10"/>
      <c r="D217" s="10"/>
      <c r="E217" s="124"/>
      <c r="F217" s="10"/>
      <c r="G217" s="10"/>
      <c r="H217" s="10"/>
      <c r="I217" s="10"/>
      <c r="J217" s="10"/>
      <c r="K217" s="124"/>
      <c r="L217" s="125"/>
      <c r="M217" s="140"/>
      <c r="N217" s="140"/>
      <c r="O217" s="140"/>
      <c r="P217" s="140"/>
      <c r="Q217" s="140"/>
      <c r="R217" s="140"/>
      <c r="S217" s="141"/>
      <c r="T217" s="143"/>
      <c r="U217" s="116"/>
    </row>
    <row r="218" spans="1:21" ht="19.899999999999999" customHeight="1">
      <c r="B218" s="583" t="s">
        <v>3</v>
      </c>
      <c r="C218" s="584"/>
      <c r="D218" s="585"/>
      <c r="E218" s="124"/>
      <c r="F218" s="10"/>
      <c r="G218" s="10"/>
      <c r="H218" s="10"/>
      <c r="I218" s="10"/>
      <c r="J218" s="10"/>
      <c r="K218" s="124"/>
      <c r="L218" s="125"/>
      <c r="M218" s="140">
        <f t="shared" ref="M218:R218" si="2">SUM(M183:M216)</f>
        <v>20300</v>
      </c>
      <c r="N218" s="140">
        <f t="shared" si="2"/>
        <v>20300</v>
      </c>
      <c r="O218" s="140">
        <f t="shared" si="2"/>
        <v>20600</v>
      </c>
      <c r="P218" s="140">
        <f t="shared" si="2"/>
        <v>20600</v>
      </c>
      <c r="Q218" s="140">
        <f t="shared" si="2"/>
        <v>22400</v>
      </c>
      <c r="R218" s="140">
        <f t="shared" si="2"/>
        <v>22400</v>
      </c>
      <c r="S218" s="140"/>
      <c r="T218" s="153"/>
      <c r="U218" s="116"/>
    </row>
    <row r="219" spans="1:21" ht="19.899999999999999" customHeight="1" thickBot="1">
      <c r="B219" s="146"/>
      <c r="C219" s="147"/>
      <c r="D219" s="147"/>
      <c r="E219" s="148"/>
      <c r="F219" s="147"/>
      <c r="G219" s="147"/>
      <c r="H219" s="147"/>
      <c r="I219" s="147"/>
      <c r="J219" s="147"/>
      <c r="K219" s="148"/>
      <c r="L219" s="149"/>
      <c r="M219" s="150"/>
      <c r="N219" s="150"/>
      <c r="O219" s="150"/>
      <c r="P219" s="150"/>
      <c r="Q219" s="150"/>
      <c r="R219" s="150"/>
      <c r="S219" s="154"/>
      <c r="T219" s="152"/>
      <c r="U219" s="116"/>
    </row>
    <row r="221" spans="1:21">
      <c r="B221" s="23" t="e">
        <f>B177</f>
        <v>#REF!</v>
      </c>
      <c r="T221" s="41"/>
    </row>
    <row r="222" spans="1:21" ht="42">
      <c r="A222" s="104"/>
      <c r="M222" s="105" t="s">
        <v>16</v>
      </c>
    </row>
    <row r="223" spans="1:21" ht="21.75" thickBot="1">
      <c r="B223" s="106"/>
      <c r="C223" s="107"/>
      <c r="D223" s="107"/>
      <c r="E223" s="107"/>
      <c r="F223" s="107"/>
      <c r="G223" s="107"/>
      <c r="H223" s="107"/>
      <c r="I223" s="107"/>
      <c r="J223" s="107"/>
      <c r="K223" s="107"/>
      <c r="L223" s="108"/>
      <c r="M223" s="107"/>
      <c r="N223" s="107"/>
      <c r="O223" s="107"/>
      <c r="P223" s="107"/>
      <c r="Q223" s="107"/>
      <c r="R223" s="107"/>
      <c r="S223" s="109"/>
      <c r="T223" s="110"/>
    </row>
    <row r="224" spans="1:21" ht="19.899999999999999" customHeight="1">
      <c r="B224" s="111"/>
      <c r="C224" s="112"/>
      <c r="D224" s="112"/>
      <c r="E224" s="113"/>
      <c r="F224" s="112"/>
      <c r="G224" s="112"/>
      <c r="H224" s="112"/>
      <c r="I224" s="112"/>
      <c r="J224" s="112"/>
      <c r="K224" s="113"/>
      <c r="L224" s="114"/>
      <c r="M224" s="586" t="s">
        <v>17</v>
      </c>
      <c r="N224" s="587"/>
      <c r="O224" s="586" t="s">
        <v>17</v>
      </c>
      <c r="P224" s="587"/>
      <c r="Q224" s="586" t="s">
        <v>17</v>
      </c>
      <c r="R224" s="587"/>
      <c r="S224" s="114" t="s">
        <v>18</v>
      </c>
      <c r="T224" s="115"/>
      <c r="U224" s="116"/>
    </row>
    <row r="225" spans="2:21" ht="19.899999999999999" customHeight="1">
      <c r="B225" s="588" t="s">
        <v>19</v>
      </c>
      <c r="C225" s="589"/>
      <c r="D225" s="590"/>
      <c r="E225" s="591" t="s">
        <v>20</v>
      </c>
      <c r="F225" s="589"/>
      <c r="G225" s="589"/>
      <c r="H225" s="589"/>
      <c r="I225" s="589"/>
      <c r="J225" s="590"/>
      <c r="K225" s="117" t="s">
        <v>21</v>
      </c>
      <c r="L225" s="117" t="s">
        <v>5</v>
      </c>
      <c r="M225" s="592" t="s">
        <v>482</v>
      </c>
      <c r="N225" s="593"/>
      <c r="O225" s="592" t="s">
        <v>483</v>
      </c>
      <c r="P225" s="593"/>
      <c r="Q225" s="592" t="s">
        <v>504</v>
      </c>
      <c r="R225" s="593"/>
      <c r="S225" s="117" t="s">
        <v>22</v>
      </c>
      <c r="T225" s="118" t="s">
        <v>23</v>
      </c>
      <c r="U225" s="116"/>
    </row>
    <row r="226" spans="2:21" ht="19.899999999999999" customHeight="1" thickBot="1">
      <c r="B226" s="119"/>
      <c r="C226" s="109"/>
      <c r="D226" s="109"/>
      <c r="E226" s="120"/>
      <c r="F226" s="109"/>
      <c r="G226" s="109"/>
      <c r="H226" s="109"/>
      <c r="I226" s="109"/>
      <c r="J226" s="109"/>
      <c r="K226" s="120"/>
      <c r="L226" s="121"/>
      <c r="M226" s="121" t="s">
        <v>24</v>
      </c>
      <c r="N226" s="121" t="s">
        <v>25</v>
      </c>
      <c r="O226" s="121" t="s">
        <v>24</v>
      </c>
      <c r="P226" s="121" t="s">
        <v>25</v>
      </c>
      <c r="Q226" s="121" t="s">
        <v>24</v>
      </c>
      <c r="R226" s="121" t="s">
        <v>25</v>
      </c>
      <c r="S226" s="121"/>
      <c r="T226" s="122"/>
      <c r="U226" s="116"/>
    </row>
    <row r="227" spans="2:21" ht="21.95" customHeight="1">
      <c r="B227" s="123"/>
      <c r="C227" s="10"/>
      <c r="D227" s="10"/>
      <c r="E227" s="124"/>
      <c r="F227" s="10" t="s">
        <v>70</v>
      </c>
      <c r="G227" s="10"/>
      <c r="H227" s="10"/>
      <c r="I227" s="10"/>
      <c r="J227" s="10"/>
      <c r="K227" s="124"/>
      <c r="L227" s="125"/>
      <c r="M227" s="126"/>
      <c r="N227" s="124"/>
      <c r="O227" s="126"/>
      <c r="P227" s="124"/>
      <c r="Q227" s="126"/>
      <c r="R227" s="124"/>
      <c r="S227" s="127"/>
      <c r="T227" s="128"/>
      <c r="U227" s="116"/>
    </row>
    <row r="228" spans="2:21" ht="21.95" customHeight="1">
      <c r="B228" s="129"/>
      <c r="C228" s="130" t="s">
        <v>69</v>
      </c>
      <c r="D228" s="131"/>
      <c r="E228" s="132"/>
      <c r="F228" s="130" t="s">
        <v>71</v>
      </c>
      <c r="G228" s="131"/>
      <c r="H228" s="131"/>
      <c r="I228" s="131"/>
      <c r="J228" s="131"/>
      <c r="K228" s="133">
        <v>1</v>
      </c>
      <c r="L228" s="133" t="s">
        <v>72</v>
      </c>
      <c r="M228" s="134">
        <v>17000</v>
      </c>
      <c r="N228" s="135">
        <f>SUM(K228*M228)</f>
        <v>17000</v>
      </c>
      <c r="O228" s="134">
        <v>13500</v>
      </c>
      <c r="P228" s="135">
        <f>SUM(K228*O228)</f>
        <v>13500</v>
      </c>
      <c r="Q228" s="136">
        <v>18890</v>
      </c>
      <c r="R228" s="135">
        <f>SUM(K228*Q228)</f>
        <v>18890</v>
      </c>
      <c r="S228" s="137">
        <f>O228</f>
        <v>13500</v>
      </c>
      <c r="T228" s="138" t="str">
        <f>O225</f>
        <v>中部大理石</v>
      </c>
      <c r="U228" s="116"/>
    </row>
    <row r="229" spans="2:21" ht="21.95" customHeight="1">
      <c r="B229" s="123"/>
      <c r="C229" s="10"/>
      <c r="D229" s="10"/>
      <c r="E229" s="124"/>
      <c r="F229" s="10" t="s">
        <v>73</v>
      </c>
      <c r="G229" s="10"/>
      <c r="H229" s="10"/>
      <c r="I229" s="10"/>
      <c r="J229" s="10"/>
      <c r="K229" s="124"/>
      <c r="L229" s="125"/>
      <c r="M229" s="126"/>
      <c r="N229" s="124"/>
      <c r="O229" s="126"/>
      <c r="P229" s="124"/>
      <c r="Q229" s="126"/>
      <c r="R229" s="124"/>
      <c r="S229" s="127"/>
      <c r="T229" s="128"/>
      <c r="U229" s="116"/>
    </row>
    <row r="230" spans="2:21" ht="21.95" customHeight="1">
      <c r="B230" s="129"/>
      <c r="C230" s="130" t="s">
        <v>69</v>
      </c>
      <c r="D230" s="131"/>
      <c r="E230" s="132"/>
      <c r="F230" s="130" t="s">
        <v>71</v>
      </c>
      <c r="G230" s="131"/>
      <c r="H230" s="131"/>
      <c r="I230" s="131"/>
      <c r="J230" s="131"/>
      <c r="K230" s="133">
        <v>1</v>
      </c>
      <c r="L230" s="133" t="s">
        <v>72</v>
      </c>
      <c r="M230" s="134">
        <v>9500</v>
      </c>
      <c r="N230" s="135">
        <f>SUM(K230*M230)</f>
        <v>9500</v>
      </c>
      <c r="O230" s="134">
        <v>8000</v>
      </c>
      <c r="P230" s="135">
        <f>SUM(K230*O230)</f>
        <v>8000</v>
      </c>
      <c r="Q230" s="136">
        <v>14720</v>
      </c>
      <c r="R230" s="135">
        <f>SUM(K230*Q230)</f>
        <v>14720</v>
      </c>
      <c r="S230" s="137">
        <f>O230</f>
        <v>8000</v>
      </c>
      <c r="T230" s="138" t="str">
        <f>T228</f>
        <v>中部大理石</v>
      </c>
      <c r="U230" s="116"/>
    </row>
    <row r="231" spans="2:21" ht="21.95" customHeight="1">
      <c r="B231" s="123"/>
      <c r="C231" s="10"/>
      <c r="D231" s="10"/>
      <c r="E231" s="124"/>
      <c r="F231" s="10" t="s">
        <v>74</v>
      </c>
      <c r="G231" s="10"/>
      <c r="H231" s="10"/>
      <c r="I231" s="10"/>
      <c r="J231" s="10"/>
      <c r="K231" s="124"/>
      <c r="L231" s="125"/>
      <c r="M231" s="126"/>
      <c r="N231" s="124"/>
      <c r="O231" s="126"/>
      <c r="P231" s="124"/>
      <c r="Q231" s="126"/>
      <c r="R231" s="124"/>
      <c r="S231" s="127"/>
      <c r="T231" s="128"/>
      <c r="U231" s="116"/>
    </row>
    <row r="232" spans="2:21" ht="21.95" customHeight="1">
      <c r="B232" s="129"/>
      <c r="C232" s="130" t="s">
        <v>69</v>
      </c>
      <c r="D232" s="131"/>
      <c r="E232" s="132"/>
      <c r="F232" s="130" t="s">
        <v>71</v>
      </c>
      <c r="G232" s="131"/>
      <c r="H232" s="131"/>
      <c r="I232" s="131"/>
      <c r="J232" s="131"/>
      <c r="K232" s="133">
        <v>1</v>
      </c>
      <c r="L232" s="133" t="s">
        <v>72</v>
      </c>
      <c r="M232" s="134">
        <v>9000</v>
      </c>
      <c r="N232" s="135">
        <f>SUM(K232*M232)</f>
        <v>9000</v>
      </c>
      <c r="O232" s="134">
        <v>7500</v>
      </c>
      <c r="P232" s="135">
        <f>SUM(K232*O232)</f>
        <v>7500</v>
      </c>
      <c r="Q232" s="136">
        <v>13670</v>
      </c>
      <c r="R232" s="135">
        <f>SUM(K232*Q232)</f>
        <v>13670</v>
      </c>
      <c r="S232" s="137">
        <f>O232</f>
        <v>7500</v>
      </c>
      <c r="T232" s="138" t="str">
        <f>T230</f>
        <v>中部大理石</v>
      </c>
      <c r="U232" s="116"/>
    </row>
    <row r="233" spans="2:21" ht="21.95" customHeight="1">
      <c r="B233" s="123"/>
      <c r="C233" s="10"/>
      <c r="D233" s="10"/>
      <c r="E233" s="124"/>
      <c r="F233" s="10" t="s">
        <v>76</v>
      </c>
      <c r="G233" s="10"/>
      <c r="H233" s="10"/>
      <c r="I233" s="10"/>
      <c r="J233" s="10"/>
      <c r="K233" s="124"/>
      <c r="L233" s="125"/>
      <c r="M233" s="126"/>
      <c r="N233" s="124"/>
      <c r="O233" s="126"/>
      <c r="P233" s="124"/>
      <c r="Q233" s="126"/>
      <c r="R233" s="124"/>
      <c r="S233" s="127"/>
      <c r="T233" s="128"/>
      <c r="U233" s="116"/>
    </row>
    <row r="234" spans="2:21" ht="21.95" customHeight="1">
      <c r="B234" s="129"/>
      <c r="C234" s="130" t="s">
        <v>75</v>
      </c>
      <c r="D234" s="131"/>
      <c r="E234" s="132"/>
      <c r="F234" s="130" t="s">
        <v>71</v>
      </c>
      <c r="G234" s="131"/>
      <c r="H234" s="131"/>
      <c r="I234" s="131"/>
      <c r="J234" s="131"/>
      <c r="K234" s="133">
        <v>1</v>
      </c>
      <c r="L234" s="133" t="s">
        <v>72</v>
      </c>
      <c r="M234" s="134">
        <v>16000</v>
      </c>
      <c r="N234" s="135">
        <f>SUM(K234*M234)</f>
        <v>16000</v>
      </c>
      <c r="O234" s="134">
        <v>19000</v>
      </c>
      <c r="P234" s="135">
        <f>SUM(K234*O234)</f>
        <v>19000</v>
      </c>
      <c r="Q234" s="136">
        <v>10780</v>
      </c>
      <c r="R234" s="135">
        <f>SUM(K234*Q234)</f>
        <v>10780</v>
      </c>
      <c r="S234" s="137">
        <f>Q234</f>
        <v>10780</v>
      </c>
      <c r="T234" s="138" t="str">
        <f>Q225</f>
        <v>(株)新三施工</v>
      </c>
      <c r="U234" s="116"/>
    </row>
    <row r="235" spans="2:21" ht="21.95" customHeight="1">
      <c r="B235" s="123"/>
      <c r="C235" s="10"/>
      <c r="D235" s="10"/>
      <c r="E235" s="124"/>
      <c r="F235" s="10" t="s">
        <v>77</v>
      </c>
      <c r="G235" s="10"/>
      <c r="H235" s="10"/>
      <c r="I235" s="10"/>
      <c r="J235" s="10"/>
      <c r="K235" s="124"/>
      <c r="L235" s="125"/>
      <c r="M235" s="126"/>
      <c r="N235" s="124"/>
      <c r="O235" s="126"/>
      <c r="P235" s="124"/>
      <c r="Q235" s="126"/>
      <c r="R235" s="124"/>
      <c r="S235" s="127"/>
      <c r="T235" s="128"/>
      <c r="U235" s="116"/>
    </row>
    <row r="236" spans="2:21" ht="21.95" customHeight="1">
      <c r="B236" s="129"/>
      <c r="C236" s="130" t="s">
        <v>75</v>
      </c>
      <c r="D236" s="131"/>
      <c r="E236" s="132"/>
      <c r="F236" s="130" t="s">
        <v>71</v>
      </c>
      <c r="G236" s="131"/>
      <c r="H236" s="131"/>
      <c r="I236" s="131"/>
      <c r="J236" s="131"/>
      <c r="K236" s="133">
        <v>1</v>
      </c>
      <c r="L236" s="133" t="s">
        <v>72</v>
      </c>
      <c r="M236" s="134">
        <v>13000</v>
      </c>
      <c r="N236" s="135">
        <f>SUM(K236*M236)</f>
        <v>13000</v>
      </c>
      <c r="O236" s="134">
        <v>16500</v>
      </c>
      <c r="P236" s="135">
        <f>SUM(K236*O236)</f>
        <v>16500</v>
      </c>
      <c r="Q236" s="136">
        <v>10210</v>
      </c>
      <c r="R236" s="135">
        <f>SUM(K236*Q236)</f>
        <v>10210</v>
      </c>
      <c r="S236" s="137">
        <f>Q236</f>
        <v>10210</v>
      </c>
      <c r="T236" s="138" t="str">
        <f>T234</f>
        <v>(株)新三施工</v>
      </c>
      <c r="U236" s="116"/>
    </row>
    <row r="237" spans="2:21" ht="21.95" customHeight="1">
      <c r="B237" s="123"/>
      <c r="C237" s="10"/>
      <c r="D237" s="10"/>
      <c r="E237" s="124"/>
      <c r="F237" s="10" t="s">
        <v>78</v>
      </c>
      <c r="G237" s="10"/>
      <c r="H237" s="10"/>
      <c r="I237" s="10"/>
      <c r="J237" s="10"/>
      <c r="K237" s="124"/>
      <c r="L237" s="125"/>
      <c r="M237" s="126"/>
      <c r="N237" s="124"/>
      <c r="O237" s="126"/>
      <c r="P237" s="124"/>
      <c r="Q237" s="126"/>
      <c r="R237" s="124"/>
      <c r="S237" s="127"/>
      <c r="T237" s="128"/>
      <c r="U237" s="116"/>
    </row>
    <row r="238" spans="2:21" ht="21.95" customHeight="1">
      <c r="B238" s="129"/>
      <c r="C238" s="130" t="s">
        <v>75</v>
      </c>
      <c r="D238" s="131"/>
      <c r="E238" s="132"/>
      <c r="F238" s="130" t="s">
        <v>71</v>
      </c>
      <c r="G238" s="131"/>
      <c r="H238" s="131"/>
      <c r="I238" s="131"/>
      <c r="J238" s="131"/>
      <c r="K238" s="133">
        <v>1</v>
      </c>
      <c r="L238" s="133" t="s">
        <v>72</v>
      </c>
      <c r="M238" s="134">
        <v>11500</v>
      </c>
      <c r="N238" s="135">
        <f>SUM(K238*M238)</f>
        <v>11500</v>
      </c>
      <c r="O238" s="134">
        <v>11000</v>
      </c>
      <c r="P238" s="135">
        <f>SUM(K238*O238)</f>
        <v>11000</v>
      </c>
      <c r="Q238" s="136">
        <v>9930</v>
      </c>
      <c r="R238" s="135">
        <f>SUM(K238*Q238)</f>
        <v>9930</v>
      </c>
      <c r="S238" s="137">
        <f>Q238</f>
        <v>9930</v>
      </c>
      <c r="T238" s="138" t="str">
        <f>T236</f>
        <v>(株)新三施工</v>
      </c>
      <c r="U238" s="116"/>
    </row>
    <row r="239" spans="2:21" ht="21.95" customHeight="1">
      <c r="B239" s="123"/>
      <c r="C239" s="10"/>
      <c r="D239" s="10"/>
      <c r="E239" s="124"/>
      <c r="F239" s="10" t="s">
        <v>79</v>
      </c>
      <c r="G239" s="10"/>
      <c r="H239" s="10"/>
      <c r="I239" s="10"/>
      <c r="J239" s="10"/>
      <c r="K239" s="124"/>
      <c r="L239" s="125"/>
      <c r="M239" s="126"/>
      <c r="N239" s="124"/>
      <c r="O239" s="126"/>
      <c r="P239" s="124"/>
      <c r="Q239" s="126"/>
      <c r="R239" s="124"/>
      <c r="S239" s="127"/>
      <c r="T239" s="128"/>
      <c r="U239" s="116"/>
    </row>
    <row r="240" spans="2:21" ht="21.95" customHeight="1">
      <c r="B240" s="129"/>
      <c r="C240" s="130" t="s">
        <v>75</v>
      </c>
      <c r="D240" s="131"/>
      <c r="E240" s="132"/>
      <c r="F240" s="130" t="s">
        <v>71</v>
      </c>
      <c r="G240" s="131"/>
      <c r="H240" s="131"/>
      <c r="I240" s="131"/>
      <c r="J240" s="131"/>
      <c r="K240" s="133">
        <v>1</v>
      </c>
      <c r="L240" s="133" t="s">
        <v>72</v>
      </c>
      <c r="M240" s="134">
        <v>9500</v>
      </c>
      <c r="N240" s="135">
        <f>SUM(K240*M240)</f>
        <v>9500</v>
      </c>
      <c r="O240" s="134">
        <v>9000</v>
      </c>
      <c r="P240" s="135">
        <f>SUM(K240*O240)</f>
        <v>9000</v>
      </c>
      <c r="Q240" s="136">
        <v>9360</v>
      </c>
      <c r="R240" s="135">
        <f>O240</f>
        <v>9000</v>
      </c>
      <c r="S240" s="137">
        <f>O240</f>
        <v>9000</v>
      </c>
      <c r="T240" s="138" t="str">
        <f>O225</f>
        <v>中部大理石</v>
      </c>
      <c r="U240" s="116"/>
    </row>
    <row r="241" spans="2:21" ht="21.95" customHeight="1">
      <c r="B241" s="123"/>
      <c r="C241" s="10"/>
      <c r="D241" s="10"/>
      <c r="E241" s="124"/>
      <c r="F241" s="10" t="s">
        <v>81</v>
      </c>
      <c r="G241" s="10"/>
      <c r="H241" s="10"/>
      <c r="I241" s="10"/>
      <c r="J241" s="10"/>
      <c r="K241" s="124"/>
      <c r="L241" s="125"/>
      <c r="M241" s="126"/>
      <c r="N241" s="124"/>
      <c r="O241" s="126"/>
      <c r="P241" s="124"/>
      <c r="Q241" s="126"/>
      <c r="R241" s="124"/>
      <c r="S241" s="141"/>
      <c r="T241" s="128"/>
      <c r="U241" s="116"/>
    </row>
    <row r="242" spans="2:21" ht="21.95" customHeight="1">
      <c r="B242" s="129"/>
      <c r="C242" s="130" t="s">
        <v>80</v>
      </c>
      <c r="D242" s="131"/>
      <c r="E242" s="132"/>
      <c r="F242" s="130" t="s">
        <v>71</v>
      </c>
      <c r="G242" s="131"/>
      <c r="H242" s="131"/>
      <c r="I242" s="131"/>
      <c r="J242" s="131"/>
      <c r="K242" s="133">
        <v>1</v>
      </c>
      <c r="L242" s="133" t="s">
        <v>72</v>
      </c>
      <c r="M242" s="134">
        <v>9000</v>
      </c>
      <c r="N242" s="135">
        <f>SUM(K242*M242)</f>
        <v>9000</v>
      </c>
      <c r="O242" s="134">
        <v>6000</v>
      </c>
      <c r="P242" s="135">
        <f>SUM(K242*O242)</f>
        <v>6000</v>
      </c>
      <c r="Q242" s="136">
        <v>9020</v>
      </c>
      <c r="R242" s="135">
        <f>SUM(K242*Q242)</f>
        <v>9020</v>
      </c>
      <c r="S242" s="137">
        <f>O242</f>
        <v>6000</v>
      </c>
      <c r="T242" s="138" t="str">
        <f>T240</f>
        <v>中部大理石</v>
      </c>
      <c r="U242" s="116"/>
    </row>
    <row r="243" spans="2:21" ht="21.95" customHeight="1">
      <c r="B243" s="123"/>
      <c r="C243" s="10"/>
      <c r="D243" s="10"/>
      <c r="E243" s="124"/>
      <c r="F243" s="10" t="s">
        <v>83</v>
      </c>
      <c r="G243" s="10"/>
      <c r="H243" s="10"/>
      <c r="I243" s="10"/>
      <c r="J243" s="10"/>
      <c r="K243" s="124"/>
      <c r="L243" s="125"/>
      <c r="M243" s="126"/>
      <c r="N243" s="124"/>
      <c r="O243" s="126"/>
      <c r="P243" s="124"/>
      <c r="Q243" s="126"/>
      <c r="R243" s="124"/>
      <c r="S243" s="141"/>
      <c r="T243" s="128"/>
      <c r="U243" s="116"/>
    </row>
    <row r="244" spans="2:21" ht="21.95" customHeight="1">
      <c r="B244" s="129"/>
      <c r="C244" s="130" t="s">
        <v>82</v>
      </c>
      <c r="D244" s="131"/>
      <c r="E244" s="132"/>
      <c r="F244" s="130" t="s">
        <v>71</v>
      </c>
      <c r="G244" s="131"/>
      <c r="H244" s="131"/>
      <c r="I244" s="131"/>
      <c r="J244" s="131"/>
      <c r="K244" s="133">
        <v>1</v>
      </c>
      <c r="L244" s="133" t="s">
        <v>72</v>
      </c>
      <c r="M244" s="134">
        <v>15000</v>
      </c>
      <c r="N244" s="135">
        <f>SUM(K244*M244)</f>
        <v>15000</v>
      </c>
      <c r="O244" s="134">
        <v>16000</v>
      </c>
      <c r="P244" s="135">
        <f>SUM(K244*O244)</f>
        <v>16000</v>
      </c>
      <c r="Q244" s="136">
        <v>10610</v>
      </c>
      <c r="R244" s="135">
        <f>SUM(K244*Q244)</f>
        <v>10610</v>
      </c>
      <c r="S244" s="137">
        <f>Q244</f>
        <v>10610</v>
      </c>
      <c r="T244" s="138" t="str">
        <f>T236</f>
        <v>(株)新三施工</v>
      </c>
      <c r="U244" s="116"/>
    </row>
    <row r="245" spans="2:21" ht="21.95" customHeight="1">
      <c r="B245" s="123"/>
      <c r="C245" s="10"/>
      <c r="D245" s="10"/>
      <c r="E245" s="124"/>
      <c r="F245" s="10" t="s">
        <v>84</v>
      </c>
      <c r="G245" s="10"/>
      <c r="H245" s="10"/>
      <c r="I245" s="10"/>
      <c r="J245" s="10"/>
      <c r="K245" s="124"/>
      <c r="L245" s="125"/>
      <c r="M245" s="126"/>
      <c r="N245" s="124"/>
      <c r="O245" s="126"/>
      <c r="P245" s="124"/>
      <c r="Q245" s="126"/>
      <c r="R245" s="124"/>
      <c r="S245" s="142"/>
      <c r="T245" s="128"/>
      <c r="U245" s="116"/>
    </row>
    <row r="246" spans="2:21" ht="21.95" customHeight="1">
      <c r="B246" s="129"/>
      <c r="C246" s="130" t="s">
        <v>82</v>
      </c>
      <c r="D246" s="131"/>
      <c r="E246" s="132"/>
      <c r="F246" s="130" t="s">
        <v>71</v>
      </c>
      <c r="G246" s="131"/>
      <c r="H246" s="131"/>
      <c r="I246" s="131"/>
      <c r="J246" s="131"/>
      <c r="K246" s="133">
        <v>1</v>
      </c>
      <c r="L246" s="133" t="s">
        <v>72</v>
      </c>
      <c r="M246" s="134">
        <v>13500</v>
      </c>
      <c r="N246" s="135">
        <f>SUM(K246*M246)</f>
        <v>13500</v>
      </c>
      <c r="O246" s="134">
        <v>14500</v>
      </c>
      <c r="P246" s="135">
        <f>SUM(K246*O246)</f>
        <v>14500</v>
      </c>
      <c r="Q246" s="136">
        <v>10330</v>
      </c>
      <c r="R246" s="135">
        <f>SUM(K246*Q246)</f>
        <v>10330</v>
      </c>
      <c r="S246" s="137">
        <f>Q246</f>
        <v>10330</v>
      </c>
      <c r="T246" s="138" t="str">
        <f>T244</f>
        <v>(株)新三施工</v>
      </c>
      <c r="U246" s="116"/>
    </row>
    <row r="247" spans="2:21" ht="21.95" customHeight="1">
      <c r="B247" s="123"/>
      <c r="C247" s="10"/>
      <c r="D247" s="10"/>
      <c r="E247" s="124"/>
      <c r="F247" s="10" t="s">
        <v>85</v>
      </c>
      <c r="G247" s="10"/>
      <c r="H247" s="10"/>
      <c r="I247" s="10"/>
      <c r="J247" s="10"/>
      <c r="K247" s="124"/>
      <c r="L247" s="125"/>
      <c r="M247" s="126"/>
      <c r="N247" s="124"/>
      <c r="O247" s="126"/>
      <c r="P247" s="124"/>
      <c r="Q247" s="126"/>
      <c r="R247" s="124"/>
      <c r="S247" s="141"/>
      <c r="T247" s="128"/>
      <c r="U247" s="116"/>
    </row>
    <row r="248" spans="2:21" ht="21.75" customHeight="1">
      <c r="B248" s="129"/>
      <c r="C248" s="130" t="s">
        <v>82</v>
      </c>
      <c r="D248" s="131"/>
      <c r="E248" s="132"/>
      <c r="F248" s="130" t="s">
        <v>71</v>
      </c>
      <c r="G248" s="131"/>
      <c r="H248" s="131"/>
      <c r="I248" s="131"/>
      <c r="J248" s="131"/>
      <c r="K248" s="133">
        <v>1</v>
      </c>
      <c r="L248" s="133" t="s">
        <v>72</v>
      </c>
      <c r="M248" s="134">
        <v>11000</v>
      </c>
      <c r="N248" s="135">
        <f>SUM(K248*M248)</f>
        <v>11000</v>
      </c>
      <c r="O248" s="134">
        <v>12500</v>
      </c>
      <c r="P248" s="135">
        <f>SUM(K248*O248)</f>
        <v>12500</v>
      </c>
      <c r="Q248" s="136">
        <v>9870</v>
      </c>
      <c r="R248" s="135">
        <f>SUM(K248*Q248)</f>
        <v>9870</v>
      </c>
      <c r="S248" s="137">
        <f>Q248</f>
        <v>9870</v>
      </c>
      <c r="T248" s="138" t="str">
        <f>T246</f>
        <v>(株)新三施工</v>
      </c>
      <c r="U248" s="116"/>
    </row>
    <row r="249" spans="2:21" ht="23.25" customHeight="1">
      <c r="B249" s="123"/>
      <c r="C249" s="10"/>
      <c r="D249" s="10"/>
      <c r="E249" s="124"/>
      <c r="F249" s="10" t="s">
        <v>86</v>
      </c>
      <c r="G249" s="10"/>
      <c r="H249" s="10"/>
      <c r="I249" s="10"/>
      <c r="J249" s="10"/>
      <c r="K249" s="124"/>
      <c r="L249" s="125"/>
      <c r="M249" s="126"/>
      <c r="N249" s="124"/>
      <c r="O249" s="126"/>
      <c r="P249" s="124"/>
      <c r="Q249" s="126"/>
      <c r="R249" s="124"/>
      <c r="S249" s="142"/>
      <c r="T249" s="128"/>
      <c r="U249" s="116"/>
    </row>
    <row r="250" spans="2:21" ht="21.95" customHeight="1">
      <c r="B250" s="129"/>
      <c r="C250" s="130" t="s">
        <v>82</v>
      </c>
      <c r="D250" s="131"/>
      <c r="E250" s="132"/>
      <c r="F250" s="130" t="s">
        <v>71</v>
      </c>
      <c r="G250" s="131"/>
      <c r="H250" s="131"/>
      <c r="I250" s="131"/>
      <c r="J250" s="131"/>
      <c r="K250" s="133">
        <v>1</v>
      </c>
      <c r="L250" s="133" t="s">
        <v>72</v>
      </c>
      <c r="M250" s="134">
        <v>10000</v>
      </c>
      <c r="N250" s="135">
        <f>SUM(K250*M250)</f>
        <v>10000</v>
      </c>
      <c r="O250" s="134">
        <v>10000</v>
      </c>
      <c r="P250" s="135">
        <f>SUM(K250*O250)</f>
        <v>10000</v>
      </c>
      <c r="Q250" s="136">
        <v>9470</v>
      </c>
      <c r="R250" s="135">
        <f>SUM(K250*Q250)</f>
        <v>9470</v>
      </c>
      <c r="S250" s="137">
        <f>Q250</f>
        <v>9470</v>
      </c>
      <c r="T250" s="138" t="str">
        <f>T248</f>
        <v>(株)新三施工</v>
      </c>
      <c r="U250" s="116"/>
    </row>
    <row r="251" spans="2:21" ht="21.95" customHeight="1">
      <c r="B251" s="123"/>
      <c r="C251" s="10"/>
      <c r="D251" s="10"/>
      <c r="E251" s="124"/>
      <c r="F251" s="10" t="s">
        <v>87</v>
      </c>
      <c r="G251" s="10"/>
      <c r="H251" s="10"/>
      <c r="I251" s="10"/>
      <c r="J251" s="10"/>
      <c r="K251" s="124"/>
      <c r="L251" s="125"/>
      <c r="M251" s="126"/>
      <c r="N251" s="124"/>
      <c r="O251" s="126"/>
      <c r="P251" s="124"/>
      <c r="Q251" s="126"/>
      <c r="R251" s="124"/>
      <c r="S251" s="141"/>
      <c r="T251" s="143"/>
      <c r="U251" s="116"/>
    </row>
    <row r="252" spans="2:21" ht="21.95" customHeight="1">
      <c r="B252" s="129"/>
      <c r="C252" s="130" t="s">
        <v>82</v>
      </c>
      <c r="D252" s="131"/>
      <c r="E252" s="132"/>
      <c r="F252" s="130" t="s">
        <v>71</v>
      </c>
      <c r="G252" s="131"/>
      <c r="H252" s="131"/>
      <c r="I252" s="131"/>
      <c r="J252" s="131"/>
      <c r="K252" s="133">
        <v>1</v>
      </c>
      <c r="L252" s="133" t="s">
        <v>72</v>
      </c>
      <c r="M252" s="134">
        <v>8500</v>
      </c>
      <c r="N252" s="135">
        <f>SUM(K252*M252)</f>
        <v>8500</v>
      </c>
      <c r="O252" s="134">
        <v>7000</v>
      </c>
      <c r="P252" s="135">
        <f>SUM(K252*O252)</f>
        <v>7000</v>
      </c>
      <c r="Q252" s="136">
        <v>8910</v>
      </c>
      <c r="R252" s="135">
        <f>SUM(K252*Q252)</f>
        <v>8910</v>
      </c>
      <c r="S252" s="137">
        <f>O252</f>
        <v>7000</v>
      </c>
      <c r="T252" s="138" t="str">
        <f>T242</f>
        <v>中部大理石</v>
      </c>
      <c r="U252" s="116"/>
    </row>
    <row r="253" spans="2:21" ht="21.95" customHeight="1">
      <c r="B253" s="123"/>
      <c r="C253" s="10"/>
      <c r="D253" s="10"/>
      <c r="E253" s="124"/>
      <c r="F253" s="10" t="s">
        <v>88</v>
      </c>
      <c r="G253" s="10"/>
      <c r="H253" s="10"/>
      <c r="I253" s="10"/>
      <c r="J253" s="10"/>
      <c r="K253" s="124"/>
      <c r="L253" s="125"/>
      <c r="M253" s="126"/>
      <c r="N253" s="124"/>
      <c r="O253" s="126"/>
      <c r="P253" s="124"/>
      <c r="Q253" s="126"/>
      <c r="R253" s="124"/>
      <c r="S253" s="142"/>
      <c r="T253" s="143"/>
      <c r="U253" s="116"/>
    </row>
    <row r="254" spans="2:21" ht="21.95" customHeight="1">
      <c r="B254" s="129"/>
      <c r="C254" s="130" t="s">
        <v>82</v>
      </c>
      <c r="D254" s="131"/>
      <c r="E254" s="132"/>
      <c r="F254" s="130" t="s">
        <v>71</v>
      </c>
      <c r="G254" s="131"/>
      <c r="H254" s="131"/>
      <c r="I254" s="131"/>
      <c r="J254" s="131"/>
      <c r="K254" s="133">
        <v>1</v>
      </c>
      <c r="L254" s="133" t="s">
        <v>33</v>
      </c>
      <c r="M254" s="134">
        <v>23000</v>
      </c>
      <c r="N254" s="135">
        <f>SUM(K254*M254)</f>
        <v>23000</v>
      </c>
      <c r="O254" s="134">
        <v>27000</v>
      </c>
      <c r="P254" s="135">
        <f>SUM(K254*O254)</f>
        <v>27000</v>
      </c>
      <c r="Q254" s="136">
        <v>11880</v>
      </c>
      <c r="R254" s="135">
        <f>SUM(K254*Q254)</f>
        <v>11880</v>
      </c>
      <c r="S254" s="137">
        <f>Q254</f>
        <v>11880</v>
      </c>
      <c r="T254" s="138" t="str">
        <f>T250</f>
        <v>(株)新三施工</v>
      </c>
      <c r="U254" s="116"/>
    </row>
    <row r="255" spans="2:21" ht="21.95" customHeight="1">
      <c r="B255" s="123"/>
      <c r="C255" s="10"/>
      <c r="D255" s="10"/>
      <c r="E255" s="124"/>
      <c r="F255" s="10"/>
      <c r="G255" s="10"/>
      <c r="H255" s="10"/>
      <c r="I255" s="10"/>
      <c r="J255" s="10"/>
      <c r="K255" s="124"/>
      <c r="L255" s="125"/>
      <c r="M255" s="126"/>
      <c r="N255" s="124"/>
      <c r="O255" s="126"/>
      <c r="P255" s="124"/>
      <c r="Q255" s="126"/>
      <c r="R255" s="124"/>
      <c r="S255" s="142"/>
      <c r="T255" s="143"/>
      <c r="U255" s="116"/>
    </row>
    <row r="256" spans="2:21" ht="21.95" customHeight="1">
      <c r="B256" s="129"/>
      <c r="C256" s="130" t="s">
        <v>89</v>
      </c>
      <c r="D256" s="131"/>
      <c r="E256" s="132"/>
      <c r="F256" s="130" t="s">
        <v>90</v>
      </c>
      <c r="G256" s="131"/>
      <c r="H256" s="131"/>
      <c r="I256" s="131"/>
      <c r="J256" s="131"/>
      <c r="K256" s="133">
        <v>1</v>
      </c>
      <c r="L256" s="133" t="s">
        <v>0</v>
      </c>
      <c r="M256" s="134">
        <v>45000</v>
      </c>
      <c r="N256" s="135">
        <f>SUM(K256*M256)</f>
        <v>45000</v>
      </c>
      <c r="O256" s="134">
        <v>45000</v>
      </c>
      <c r="P256" s="135">
        <f>SUM(K256*O256)</f>
        <v>45000</v>
      </c>
      <c r="Q256" s="136">
        <v>36000</v>
      </c>
      <c r="R256" s="135">
        <f>SUM(K256*Q256)</f>
        <v>36000</v>
      </c>
      <c r="S256" s="137">
        <f>Q256</f>
        <v>36000</v>
      </c>
      <c r="T256" s="138" t="str">
        <f>T254</f>
        <v>(株)新三施工</v>
      </c>
      <c r="U256" s="116"/>
    </row>
    <row r="257" spans="1:21" ht="21.95" customHeight="1">
      <c r="B257" s="123"/>
      <c r="C257" s="10"/>
      <c r="D257" s="10"/>
      <c r="E257" s="124"/>
      <c r="F257" s="10"/>
      <c r="G257" s="10"/>
      <c r="H257" s="10"/>
      <c r="I257" s="10"/>
      <c r="J257" s="10"/>
      <c r="K257" s="124"/>
      <c r="L257" s="125"/>
      <c r="M257" s="140"/>
      <c r="N257" s="140"/>
      <c r="O257" s="140"/>
      <c r="P257" s="140"/>
      <c r="Q257" s="140"/>
      <c r="R257" s="140"/>
      <c r="S257" s="142"/>
      <c r="T257" s="143"/>
      <c r="U257" s="116"/>
    </row>
    <row r="258" spans="1:21" ht="21.95" customHeight="1">
      <c r="B258" s="129"/>
      <c r="C258" s="131"/>
      <c r="D258" s="131"/>
      <c r="E258" s="132"/>
      <c r="F258" s="131"/>
      <c r="G258" s="131"/>
      <c r="H258" s="131"/>
      <c r="I258" s="131"/>
      <c r="J258" s="131"/>
      <c r="K258" s="132"/>
      <c r="L258" s="133"/>
      <c r="M258" s="144"/>
      <c r="N258" s="144"/>
      <c r="O258" s="144"/>
      <c r="P258" s="144"/>
      <c r="Q258" s="144"/>
      <c r="R258" s="144"/>
      <c r="S258" s="137"/>
      <c r="T258" s="145"/>
      <c r="U258" s="116"/>
    </row>
    <row r="259" spans="1:21" ht="21.95" customHeight="1">
      <c r="B259" s="123"/>
      <c r="C259" s="10"/>
      <c r="D259" s="10"/>
      <c r="E259" s="124"/>
      <c r="F259" s="10"/>
      <c r="G259" s="10"/>
      <c r="H259" s="10"/>
      <c r="I259" s="10"/>
      <c r="J259" s="10"/>
      <c r="K259" s="124"/>
      <c r="L259" s="125"/>
      <c r="M259" s="140"/>
      <c r="N259" s="140"/>
      <c r="O259" s="140"/>
      <c r="P259" s="140"/>
      <c r="Q259" s="140"/>
      <c r="R259" s="140"/>
      <c r="S259" s="142"/>
      <c r="T259" s="143"/>
      <c r="U259" s="116"/>
    </row>
    <row r="260" spans="1:21" ht="21.95" customHeight="1" thickBot="1">
      <c r="B260" s="146"/>
      <c r="C260" s="147"/>
      <c r="D260" s="147"/>
      <c r="E260" s="148"/>
      <c r="F260" s="147"/>
      <c r="G260" s="147"/>
      <c r="H260" s="147"/>
      <c r="I260" s="147"/>
      <c r="J260" s="147"/>
      <c r="K260" s="148"/>
      <c r="L260" s="149"/>
      <c r="M260" s="150"/>
      <c r="N260" s="150"/>
      <c r="O260" s="150"/>
      <c r="P260" s="150"/>
      <c r="Q260" s="150"/>
      <c r="R260" s="150"/>
      <c r="S260" s="151"/>
      <c r="T260" s="152"/>
      <c r="U260" s="116"/>
    </row>
    <row r="261" spans="1:21" ht="19.899999999999999" customHeight="1">
      <c r="B261" s="123"/>
      <c r="C261" s="10"/>
      <c r="D261" s="10"/>
      <c r="E261" s="124"/>
      <c r="F261" s="10"/>
      <c r="G261" s="10"/>
      <c r="H261" s="10"/>
      <c r="I261" s="10"/>
      <c r="J261" s="10"/>
      <c r="K261" s="124"/>
      <c r="L261" s="125"/>
      <c r="M261" s="140"/>
      <c r="N261" s="140"/>
      <c r="O261" s="140"/>
      <c r="P261" s="140"/>
      <c r="Q261" s="140"/>
      <c r="R261" s="140"/>
      <c r="S261" s="141"/>
      <c r="T261" s="143"/>
      <c r="U261" s="116"/>
    </row>
    <row r="262" spans="1:21" ht="19.899999999999999" customHeight="1">
      <c r="B262" s="583" t="s">
        <v>3</v>
      </c>
      <c r="C262" s="584"/>
      <c r="D262" s="585"/>
      <c r="E262" s="124"/>
      <c r="F262" s="10"/>
      <c r="G262" s="10"/>
      <c r="H262" s="10"/>
      <c r="I262" s="10"/>
      <c r="J262" s="10"/>
      <c r="K262" s="124"/>
      <c r="L262" s="125"/>
      <c r="M262" s="140"/>
      <c r="N262" s="140">
        <f>SUM(N227:N260)</f>
        <v>220500</v>
      </c>
      <c r="O262" s="140"/>
      <c r="P262" s="140">
        <f>SUM(P227:P260)</f>
        <v>222500</v>
      </c>
      <c r="Q262" s="140"/>
      <c r="R262" s="140">
        <f>SUM(R227:R260)</f>
        <v>193290</v>
      </c>
      <c r="S262" s="140"/>
      <c r="T262" s="153"/>
      <c r="U262" s="116"/>
    </row>
    <row r="263" spans="1:21" ht="19.899999999999999" customHeight="1" thickBot="1">
      <c r="B263" s="146"/>
      <c r="C263" s="147"/>
      <c r="D263" s="147"/>
      <c r="E263" s="148"/>
      <c r="F263" s="147"/>
      <c r="G263" s="147"/>
      <c r="H263" s="147"/>
      <c r="I263" s="147"/>
      <c r="J263" s="147"/>
      <c r="K263" s="148"/>
      <c r="L263" s="149"/>
      <c r="M263" s="150"/>
      <c r="N263" s="150"/>
      <c r="O263" s="150"/>
      <c r="P263" s="150"/>
      <c r="Q263" s="150"/>
      <c r="R263" s="150"/>
      <c r="S263" s="154"/>
      <c r="T263" s="152"/>
      <c r="U263" s="116"/>
    </row>
    <row r="265" spans="1:21">
      <c r="B265" s="23" t="e">
        <f>B221</f>
        <v>#REF!</v>
      </c>
      <c r="T265" s="41"/>
    </row>
    <row r="266" spans="1:21" ht="42">
      <c r="A266" s="104"/>
      <c r="M266" s="105" t="s">
        <v>16</v>
      </c>
    </row>
    <row r="267" spans="1:21" ht="21.75" thickBot="1">
      <c r="B267" s="106"/>
      <c r="C267" s="107"/>
      <c r="D267" s="107"/>
      <c r="E267" s="107"/>
      <c r="F267" s="107"/>
      <c r="G267" s="107"/>
      <c r="H267" s="107"/>
      <c r="I267" s="107"/>
      <c r="J267" s="107"/>
      <c r="K267" s="107"/>
      <c r="L267" s="108"/>
      <c r="M267" s="107"/>
      <c r="N267" s="107"/>
      <c r="O267" s="107"/>
      <c r="P267" s="107"/>
      <c r="Q267" s="107"/>
      <c r="R267" s="107"/>
      <c r="S267" s="109"/>
      <c r="T267" s="110"/>
    </row>
    <row r="268" spans="1:21" ht="19.899999999999999" customHeight="1">
      <c r="B268" s="111"/>
      <c r="C268" s="112"/>
      <c r="D268" s="112"/>
      <c r="E268" s="113"/>
      <c r="F268" s="112"/>
      <c r="G268" s="112"/>
      <c r="H268" s="112"/>
      <c r="I268" s="112"/>
      <c r="J268" s="112"/>
      <c r="K268" s="113"/>
      <c r="L268" s="114"/>
      <c r="M268" s="586" t="s">
        <v>17</v>
      </c>
      <c r="N268" s="587"/>
      <c r="O268" s="586" t="s">
        <v>17</v>
      </c>
      <c r="P268" s="587"/>
      <c r="Q268" s="586" t="s">
        <v>17</v>
      </c>
      <c r="R268" s="587"/>
      <c r="S268" s="114" t="s">
        <v>18</v>
      </c>
      <c r="T268" s="115"/>
      <c r="U268" s="116"/>
    </row>
    <row r="269" spans="1:21" ht="19.899999999999999" customHeight="1">
      <c r="B269" s="588" t="s">
        <v>19</v>
      </c>
      <c r="C269" s="589"/>
      <c r="D269" s="590"/>
      <c r="E269" s="591" t="s">
        <v>20</v>
      </c>
      <c r="F269" s="589"/>
      <c r="G269" s="589"/>
      <c r="H269" s="589"/>
      <c r="I269" s="589"/>
      <c r="J269" s="590"/>
      <c r="K269" s="117" t="s">
        <v>21</v>
      </c>
      <c r="L269" s="117" t="s">
        <v>5</v>
      </c>
      <c r="M269" s="592" t="s">
        <v>482</v>
      </c>
      <c r="N269" s="593"/>
      <c r="O269" s="592" t="s">
        <v>483</v>
      </c>
      <c r="P269" s="593"/>
      <c r="Q269" s="592" t="s">
        <v>477</v>
      </c>
      <c r="R269" s="593"/>
      <c r="S269" s="117" t="s">
        <v>22</v>
      </c>
      <c r="T269" s="118" t="s">
        <v>23</v>
      </c>
      <c r="U269" s="116"/>
    </row>
    <row r="270" spans="1:21" ht="19.899999999999999" customHeight="1" thickBot="1">
      <c r="B270" s="119"/>
      <c r="C270" s="109"/>
      <c r="D270" s="109"/>
      <c r="E270" s="120"/>
      <c r="F270" s="109"/>
      <c r="G270" s="109"/>
      <c r="H270" s="109"/>
      <c r="I270" s="109"/>
      <c r="J270" s="109"/>
      <c r="K270" s="120"/>
      <c r="L270" s="121"/>
      <c r="M270" s="121" t="s">
        <v>24</v>
      </c>
      <c r="N270" s="121" t="s">
        <v>25</v>
      </c>
      <c r="O270" s="121" t="s">
        <v>24</v>
      </c>
      <c r="P270" s="121" t="s">
        <v>25</v>
      </c>
      <c r="Q270" s="121" t="s">
        <v>24</v>
      </c>
      <c r="R270" s="121" t="s">
        <v>25</v>
      </c>
      <c r="S270" s="121"/>
      <c r="T270" s="122"/>
      <c r="U270" s="116"/>
    </row>
    <row r="271" spans="1:21" ht="21.95" customHeight="1">
      <c r="B271" s="123"/>
      <c r="C271" s="10"/>
      <c r="D271" s="10"/>
      <c r="E271" s="124"/>
      <c r="F271" s="10" t="s">
        <v>92</v>
      </c>
      <c r="G271" s="10"/>
      <c r="H271" s="10"/>
      <c r="I271" s="10"/>
      <c r="J271" s="10"/>
      <c r="K271" s="124"/>
      <c r="L271" s="125"/>
      <c r="M271" s="126"/>
      <c r="N271" s="124"/>
      <c r="O271" s="126"/>
      <c r="P271" s="124"/>
      <c r="Q271" s="126"/>
      <c r="R271" s="124"/>
      <c r="S271" s="127"/>
      <c r="T271" s="128"/>
      <c r="U271" s="116"/>
    </row>
    <row r="272" spans="1:21" ht="21.95" customHeight="1">
      <c r="B272" s="129"/>
      <c r="C272" s="130" t="s">
        <v>91</v>
      </c>
      <c r="D272" s="131"/>
      <c r="E272" s="132"/>
      <c r="F272" s="130" t="s">
        <v>93</v>
      </c>
      <c r="G272" s="131"/>
      <c r="H272" s="131"/>
      <c r="I272" s="131"/>
      <c r="J272" s="131"/>
      <c r="K272" s="133">
        <v>1</v>
      </c>
      <c r="L272" s="133" t="s">
        <v>0</v>
      </c>
      <c r="M272" s="134">
        <v>7000</v>
      </c>
      <c r="N272" s="135">
        <f>SUM(K272*M272)</f>
        <v>7000</v>
      </c>
      <c r="O272" s="134">
        <v>9000</v>
      </c>
      <c r="P272" s="135">
        <f>SUM(K272*O272)</f>
        <v>9000</v>
      </c>
      <c r="Q272" s="136">
        <v>11000</v>
      </c>
      <c r="R272" s="135">
        <f>SUM(K272*Q272)</f>
        <v>11000</v>
      </c>
      <c r="S272" s="137">
        <f>M272</f>
        <v>7000</v>
      </c>
      <c r="T272" s="138" t="str">
        <f>M269</f>
        <v>(株)ダイナン産業</v>
      </c>
      <c r="U272" s="116"/>
    </row>
    <row r="273" spans="2:21" ht="21.95" customHeight="1">
      <c r="B273" s="123"/>
      <c r="C273" s="10"/>
      <c r="D273" s="10"/>
      <c r="E273" s="124"/>
      <c r="F273" s="10" t="s">
        <v>95</v>
      </c>
      <c r="G273" s="10"/>
      <c r="H273" s="10"/>
      <c r="I273" s="10"/>
      <c r="J273" s="10"/>
      <c r="K273" s="124"/>
      <c r="L273" s="125"/>
      <c r="M273" s="126"/>
      <c r="N273" s="124"/>
      <c r="O273" s="126"/>
      <c r="P273" s="124"/>
      <c r="Q273" s="126"/>
      <c r="R273" s="124"/>
      <c r="S273" s="127"/>
      <c r="T273" s="128"/>
      <c r="U273" s="116"/>
    </row>
    <row r="274" spans="2:21" ht="21.95" customHeight="1">
      <c r="B274" s="129"/>
      <c r="C274" s="130" t="s">
        <v>94</v>
      </c>
      <c r="D274" s="131"/>
      <c r="E274" s="132"/>
      <c r="F274" s="130" t="s">
        <v>93</v>
      </c>
      <c r="G274" s="131"/>
      <c r="H274" s="131"/>
      <c r="I274" s="131"/>
      <c r="J274" s="131"/>
      <c r="K274" s="133">
        <v>1</v>
      </c>
      <c r="L274" s="133" t="s">
        <v>0</v>
      </c>
      <c r="M274" s="134">
        <v>19500</v>
      </c>
      <c r="N274" s="135">
        <f>SUM(K274*M274)</f>
        <v>19500</v>
      </c>
      <c r="O274" s="134">
        <v>8000</v>
      </c>
      <c r="P274" s="135">
        <f>SUM(K274*O274)</f>
        <v>8000</v>
      </c>
      <c r="Q274" s="136">
        <v>20000</v>
      </c>
      <c r="R274" s="135">
        <f>SUM(K274*Q274)</f>
        <v>20000</v>
      </c>
      <c r="S274" s="137">
        <f>O274</f>
        <v>8000</v>
      </c>
      <c r="T274" s="138" t="str">
        <f>O269</f>
        <v>中部大理石</v>
      </c>
      <c r="U274" s="116"/>
    </row>
    <row r="275" spans="2:21" ht="21.95" customHeight="1">
      <c r="B275" s="123"/>
      <c r="C275" s="10"/>
      <c r="D275" s="10"/>
      <c r="E275" s="124"/>
      <c r="F275" s="10" t="s">
        <v>97</v>
      </c>
      <c r="G275" s="10"/>
      <c r="H275" s="10"/>
      <c r="I275" s="10"/>
      <c r="J275" s="10"/>
      <c r="K275" s="124"/>
      <c r="L275" s="125"/>
      <c r="M275" s="126"/>
      <c r="N275" s="124"/>
      <c r="O275" s="126" t="s">
        <v>484</v>
      </c>
      <c r="P275" s="124"/>
      <c r="Q275" s="126"/>
      <c r="R275" s="124"/>
      <c r="S275" s="127"/>
      <c r="T275" s="128"/>
      <c r="U275" s="116"/>
    </row>
    <row r="276" spans="2:21" ht="21.95" customHeight="1">
      <c r="B276" s="129"/>
      <c r="C276" s="130" t="s">
        <v>96</v>
      </c>
      <c r="D276" s="131"/>
      <c r="E276" s="132"/>
      <c r="F276" s="130" t="s">
        <v>93</v>
      </c>
      <c r="G276" s="131"/>
      <c r="H276" s="131"/>
      <c r="I276" s="131"/>
      <c r="J276" s="131"/>
      <c r="K276" s="133">
        <v>1</v>
      </c>
      <c r="L276" s="133" t="s">
        <v>0</v>
      </c>
      <c r="M276" s="134">
        <v>65000</v>
      </c>
      <c r="N276" s="135">
        <f>SUM(K276*M276)</f>
        <v>65000</v>
      </c>
      <c r="O276" s="134">
        <v>40740</v>
      </c>
      <c r="P276" s="135">
        <f>SUM(K276*O276)</f>
        <v>40740</v>
      </c>
      <c r="Q276" s="136">
        <v>52000</v>
      </c>
      <c r="R276" s="135">
        <f>SUM(K276*Q276)</f>
        <v>52000</v>
      </c>
      <c r="S276" s="137">
        <f>O276</f>
        <v>40740</v>
      </c>
      <c r="T276" s="138" t="str">
        <f>T274</f>
        <v>中部大理石</v>
      </c>
      <c r="U276" s="116"/>
    </row>
    <row r="277" spans="2:21" ht="21.95" customHeight="1">
      <c r="B277" s="123"/>
      <c r="C277" s="10"/>
      <c r="D277" s="10"/>
      <c r="E277" s="124"/>
      <c r="F277" s="10"/>
      <c r="G277" s="10"/>
      <c r="H277" s="10"/>
      <c r="I277" s="10"/>
      <c r="J277" s="10"/>
      <c r="K277" s="124"/>
      <c r="L277" s="125"/>
      <c r="M277" s="126"/>
      <c r="N277" s="124"/>
      <c r="O277" s="126"/>
      <c r="P277" s="124"/>
      <c r="Q277" s="126"/>
      <c r="R277" s="124"/>
      <c r="S277" s="127"/>
      <c r="T277" s="128"/>
      <c r="U277" s="116"/>
    </row>
    <row r="278" spans="2:21" ht="21.95" customHeight="1">
      <c r="B278" s="129"/>
      <c r="C278" s="130" t="s">
        <v>442</v>
      </c>
      <c r="D278" s="131"/>
      <c r="E278" s="132"/>
      <c r="F278" s="130" t="s">
        <v>443</v>
      </c>
      <c r="G278" s="131"/>
      <c r="H278" s="131"/>
      <c r="I278" s="131"/>
      <c r="J278" s="131"/>
      <c r="K278" s="133">
        <v>1</v>
      </c>
      <c r="L278" s="133" t="s">
        <v>0</v>
      </c>
      <c r="M278" s="134">
        <v>21000</v>
      </c>
      <c r="N278" s="135">
        <f>SUM(K278*M278)</f>
        <v>21000</v>
      </c>
      <c r="O278" s="134">
        <v>26000</v>
      </c>
      <c r="P278" s="135">
        <f>SUM(K278*O278)</f>
        <v>26000</v>
      </c>
      <c r="Q278" s="136">
        <v>25000</v>
      </c>
      <c r="R278" s="135">
        <f>SUM(K278*Q278)</f>
        <v>25000</v>
      </c>
      <c r="S278" s="137">
        <f>M278</f>
        <v>21000</v>
      </c>
      <c r="T278" s="138" t="str">
        <f>M269</f>
        <v>(株)ダイナン産業</v>
      </c>
      <c r="U278" s="116"/>
    </row>
    <row r="279" spans="2:21" ht="21.95" customHeight="1">
      <c r="B279" s="123"/>
      <c r="C279" s="10"/>
      <c r="D279" s="10"/>
      <c r="E279" s="124"/>
      <c r="F279" s="10"/>
      <c r="G279" s="10"/>
      <c r="H279" s="10"/>
      <c r="I279" s="10"/>
      <c r="J279" s="10"/>
      <c r="K279" s="124"/>
      <c r="L279" s="125"/>
      <c r="M279" s="139"/>
      <c r="N279" s="140"/>
      <c r="O279" s="139"/>
      <c r="P279" s="140"/>
      <c r="Q279" s="139"/>
      <c r="R279" s="140"/>
      <c r="S279" s="127"/>
      <c r="T279" s="128"/>
      <c r="U279" s="116"/>
    </row>
    <row r="280" spans="2:21" ht="21.95" customHeight="1">
      <c r="B280" s="129"/>
      <c r="C280" s="130"/>
      <c r="D280" s="131"/>
      <c r="E280" s="132"/>
      <c r="F280" s="130"/>
      <c r="G280" s="131"/>
      <c r="H280" s="131"/>
      <c r="I280" s="131"/>
      <c r="J280" s="131"/>
      <c r="K280" s="133"/>
      <c r="L280" s="133"/>
      <c r="M280" s="134"/>
      <c r="N280" s="135"/>
      <c r="O280" s="134"/>
      <c r="P280" s="135"/>
      <c r="Q280" s="136"/>
      <c r="R280" s="135"/>
      <c r="S280" s="137"/>
      <c r="T280" s="138"/>
      <c r="U280" s="116"/>
    </row>
    <row r="281" spans="2:21" ht="21.95" customHeight="1">
      <c r="B281" s="123"/>
      <c r="C281" s="10"/>
      <c r="D281" s="10"/>
      <c r="E281" s="124"/>
      <c r="F281" s="10"/>
      <c r="G281" s="10"/>
      <c r="H281" s="10"/>
      <c r="I281" s="10"/>
      <c r="J281" s="10"/>
      <c r="K281" s="124"/>
      <c r="L281" s="125"/>
      <c r="M281" s="139"/>
      <c r="N281" s="140"/>
      <c r="O281" s="139"/>
      <c r="P281" s="140"/>
      <c r="Q281" s="139"/>
      <c r="R281" s="140"/>
      <c r="S281" s="127"/>
      <c r="T281" s="128"/>
      <c r="U281" s="116"/>
    </row>
    <row r="282" spans="2:21" ht="21.95" customHeight="1">
      <c r="B282" s="129"/>
      <c r="C282" s="130"/>
      <c r="D282" s="131"/>
      <c r="E282" s="132"/>
      <c r="F282" s="130"/>
      <c r="G282" s="131"/>
      <c r="H282" s="131"/>
      <c r="I282" s="131"/>
      <c r="J282" s="131"/>
      <c r="K282" s="133"/>
      <c r="L282" s="133"/>
      <c r="M282" s="134"/>
      <c r="N282" s="135"/>
      <c r="O282" s="134"/>
      <c r="P282" s="135"/>
      <c r="Q282" s="136"/>
      <c r="R282" s="135"/>
      <c r="S282" s="137"/>
      <c r="T282" s="138"/>
      <c r="U282" s="116"/>
    </row>
    <row r="283" spans="2:21" ht="21.95" customHeight="1">
      <c r="B283" s="123"/>
      <c r="C283" s="10"/>
      <c r="D283" s="10"/>
      <c r="E283" s="124"/>
      <c r="F283" s="10"/>
      <c r="G283" s="10"/>
      <c r="H283" s="10"/>
      <c r="I283" s="10"/>
      <c r="J283" s="10"/>
      <c r="K283" s="124"/>
      <c r="L283" s="125"/>
      <c r="M283" s="139"/>
      <c r="N283" s="140"/>
      <c r="O283" s="139"/>
      <c r="P283" s="140"/>
      <c r="Q283" s="139"/>
      <c r="R283" s="140"/>
      <c r="S283" s="127"/>
      <c r="T283" s="128"/>
      <c r="U283" s="116"/>
    </row>
    <row r="284" spans="2:21" ht="21.95" customHeight="1">
      <c r="B284" s="129"/>
      <c r="C284" s="130"/>
      <c r="D284" s="131"/>
      <c r="E284" s="132"/>
      <c r="F284" s="130"/>
      <c r="G284" s="131"/>
      <c r="H284" s="131"/>
      <c r="I284" s="131"/>
      <c r="J284" s="131"/>
      <c r="K284" s="133"/>
      <c r="L284" s="133"/>
      <c r="M284" s="134"/>
      <c r="N284" s="135"/>
      <c r="O284" s="134"/>
      <c r="P284" s="135"/>
      <c r="Q284" s="136"/>
      <c r="R284" s="135"/>
      <c r="S284" s="137"/>
      <c r="T284" s="138"/>
      <c r="U284" s="116"/>
    </row>
    <row r="285" spans="2:21" ht="21.95" customHeight="1">
      <c r="B285" s="123"/>
      <c r="C285" s="10"/>
      <c r="D285" s="10"/>
      <c r="E285" s="124"/>
      <c r="F285" s="10"/>
      <c r="G285" s="10"/>
      <c r="H285" s="10"/>
      <c r="I285" s="10"/>
      <c r="J285" s="10"/>
      <c r="K285" s="124"/>
      <c r="L285" s="125"/>
      <c r="M285" s="139"/>
      <c r="N285" s="140"/>
      <c r="O285" s="139"/>
      <c r="P285" s="140"/>
      <c r="Q285" s="139"/>
      <c r="R285" s="140"/>
      <c r="S285" s="141"/>
      <c r="T285" s="128"/>
      <c r="U285" s="116"/>
    </row>
    <row r="286" spans="2:21" ht="21.95" customHeight="1">
      <c r="B286" s="129"/>
      <c r="C286" s="130"/>
      <c r="D286" s="131"/>
      <c r="E286" s="132"/>
      <c r="F286" s="130"/>
      <c r="G286" s="131"/>
      <c r="H286" s="131"/>
      <c r="I286" s="131"/>
      <c r="J286" s="131"/>
      <c r="K286" s="133"/>
      <c r="L286" s="133"/>
      <c r="M286" s="134"/>
      <c r="N286" s="135"/>
      <c r="O286" s="134"/>
      <c r="P286" s="135"/>
      <c r="Q286" s="136"/>
      <c r="R286" s="135"/>
      <c r="S286" s="137"/>
      <c r="T286" s="138"/>
      <c r="U286" s="116"/>
    </row>
    <row r="287" spans="2:21" ht="21.95" customHeight="1">
      <c r="B287" s="123"/>
      <c r="C287" s="10"/>
      <c r="D287" s="10"/>
      <c r="E287" s="124"/>
      <c r="F287" s="10"/>
      <c r="G287" s="10"/>
      <c r="H287" s="10"/>
      <c r="I287" s="10"/>
      <c r="J287" s="10"/>
      <c r="K287" s="124"/>
      <c r="L287" s="125"/>
      <c r="M287" s="139"/>
      <c r="N287" s="140"/>
      <c r="O287" s="139"/>
      <c r="P287" s="140"/>
      <c r="Q287" s="139"/>
      <c r="R287" s="140"/>
      <c r="S287" s="141"/>
      <c r="T287" s="128"/>
      <c r="U287" s="116"/>
    </row>
    <row r="288" spans="2:21" ht="21.95" customHeight="1">
      <c r="B288" s="129"/>
      <c r="C288" s="130"/>
      <c r="D288" s="131"/>
      <c r="E288" s="132"/>
      <c r="F288" s="130"/>
      <c r="G288" s="131"/>
      <c r="H288" s="131"/>
      <c r="I288" s="131"/>
      <c r="J288" s="131"/>
      <c r="K288" s="133"/>
      <c r="L288" s="133"/>
      <c r="M288" s="134"/>
      <c r="N288" s="135"/>
      <c r="O288" s="134"/>
      <c r="P288" s="135"/>
      <c r="Q288" s="136"/>
      <c r="R288" s="135"/>
      <c r="S288" s="137"/>
      <c r="T288" s="138"/>
      <c r="U288" s="116"/>
    </row>
    <row r="289" spans="2:21" ht="21.95" customHeight="1">
      <c r="B289" s="123"/>
      <c r="C289" s="10"/>
      <c r="D289" s="10"/>
      <c r="E289" s="124"/>
      <c r="F289" s="10"/>
      <c r="G289" s="10"/>
      <c r="H289" s="10"/>
      <c r="I289" s="10"/>
      <c r="J289" s="10"/>
      <c r="K289" s="124"/>
      <c r="L289" s="125"/>
      <c r="M289" s="139"/>
      <c r="N289" s="140"/>
      <c r="O289" s="139"/>
      <c r="P289" s="140"/>
      <c r="Q289" s="139"/>
      <c r="R289" s="140"/>
      <c r="S289" s="142"/>
      <c r="T289" s="128"/>
      <c r="U289" s="116"/>
    </row>
    <row r="290" spans="2:21" ht="21.95" customHeight="1">
      <c r="B290" s="129"/>
      <c r="C290" s="130"/>
      <c r="D290" s="131"/>
      <c r="E290" s="132"/>
      <c r="F290" s="130"/>
      <c r="G290" s="131"/>
      <c r="H290" s="131"/>
      <c r="I290" s="131"/>
      <c r="J290" s="131"/>
      <c r="K290" s="133"/>
      <c r="L290" s="133"/>
      <c r="M290" s="134"/>
      <c r="N290" s="135"/>
      <c r="O290" s="134"/>
      <c r="P290" s="135"/>
      <c r="Q290" s="136"/>
      <c r="R290" s="135"/>
      <c r="S290" s="137"/>
      <c r="T290" s="138"/>
      <c r="U290" s="116"/>
    </row>
    <row r="291" spans="2:21" ht="21.95" customHeight="1">
      <c r="B291" s="123"/>
      <c r="C291" s="10"/>
      <c r="D291" s="10"/>
      <c r="E291" s="124"/>
      <c r="F291" s="10"/>
      <c r="G291" s="10"/>
      <c r="H291" s="10"/>
      <c r="I291" s="10"/>
      <c r="J291" s="10"/>
      <c r="K291" s="124"/>
      <c r="L291" s="125"/>
      <c r="M291" s="139"/>
      <c r="N291" s="140"/>
      <c r="O291" s="139"/>
      <c r="P291" s="140"/>
      <c r="Q291" s="139"/>
      <c r="R291" s="140"/>
      <c r="S291" s="141"/>
      <c r="T291" s="128"/>
      <c r="U291" s="116"/>
    </row>
    <row r="292" spans="2:21" ht="21.75" customHeight="1">
      <c r="B292" s="129"/>
      <c r="C292" s="130"/>
      <c r="D292" s="131"/>
      <c r="E292" s="132"/>
      <c r="F292" s="130"/>
      <c r="G292" s="131"/>
      <c r="H292" s="131"/>
      <c r="I292" s="131"/>
      <c r="J292" s="131"/>
      <c r="K292" s="133"/>
      <c r="L292" s="133"/>
      <c r="M292" s="134"/>
      <c r="N292" s="135"/>
      <c r="O292" s="134"/>
      <c r="P292" s="135"/>
      <c r="Q292" s="136"/>
      <c r="R292" s="135"/>
      <c r="S292" s="137"/>
      <c r="T292" s="138"/>
      <c r="U292" s="116"/>
    </row>
    <row r="293" spans="2:21" ht="23.25" customHeight="1">
      <c r="B293" s="123"/>
      <c r="C293" s="10"/>
      <c r="D293" s="10"/>
      <c r="E293" s="124"/>
      <c r="F293" s="10"/>
      <c r="G293" s="10"/>
      <c r="H293" s="10"/>
      <c r="I293" s="10"/>
      <c r="J293" s="10"/>
      <c r="K293" s="124"/>
      <c r="L293" s="125"/>
      <c r="M293" s="139"/>
      <c r="N293" s="140"/>
      <c r="O293" s="139"/>
      <c r="P293" s="140"/>
      <c r="Q293" s="139"/>
      <c r="R293" s="140"/>
      <c r="S293" s="142"/>
      <c r="T293" s="128"/>
      <c r="U293" s="116"/>
    </row>
    <row r="294" spans="2:21" ht="21.95" customHeight="1">
      <c r="B294" s="129"/>
      <c r="C294" s="130"/>
      <c r="D294" s="131"/>
      <c r="E294" s="132"/>
      <c r="F294" s="130"/>
      <c r="G294" s="131"/>
      <c r="H294" s="131"/>
      <c r="I294" s="131"/>
      <c r="J294" s="131"/>
      <c r="K294" s="133"/>
      <c r="L294" s="133"/>
      <c r="M294" s="134"/>
      <c r="N294" s="135"/>
      <c r="O294" s="134"/>
      <c r="P294" s="135"/>
      <c r="Q294" s="136"/>
      <c r="R294" s="135"/>
      <c r="S294" s="137"/>
      <c r="T294" s="138"/>
      <c r="U294" s="116"/>
    </row>
    <row r="295" spans="2:21" ht="21.95" customHeight="1">
      <c r="B295" s="123"/>
      <c r="C295" s="10"/>
      <c r="D295" s="10"/>
      <c r="E295" s="124"/>
      <c r="F295" s="10"/>
      <c r="G295" s="10"/>
      <c r="H295" s="10"/>
      <c r="I295" s="10"/>
      <c r="J295" s="10"/>
      <c r="K295" s="124"/>
      <c r="L295" s="125"/>
      <c r="M295" s="140"/>
      <c r="N295" s="140"/>
      <c r="O295" s="140"/>
      <c r="P295" s="140"/>
      <c r="Q295" s="139"/>
      <c r="R295" s="140"/>
      <c r="S295" s="141"/>
      <c r="T295" s="143"/>
      <c r="U295" s="116"/>
    </row>
    <row r="296" spans="2:21" ht="21.95" customHeight="1">
      <c r="B296" s="129"/>
      <c r="C296" s="130"/>
      <c r="D296" s="131"/>
      <c r="E296" s="132"/>
      <c r="F296" s="130"/>
      <c r="G296" s="131"/>
      <c r="H296" s="131"/>
      <c r="I296" s="131"/>
      <c r="J296" s="131"/>
      <c r="K296" s="133"/>
      <c r="L296" s="133"/>
      <c r="M296" s="132"/>
      <c r="N296" s="135"/>
      <c r="O296" s="132"/>
      <c r="P296" s="135"/>
      <c r="Q296" s="144"/>
      <c r="R296" s="135"/>
      <c r="S296" s="137"/>
      <c r="T296" s="145"/>
      <c r="U296" s="116"/>
    </row>
    <row r="297" spans="2:21" ht="21.95" customHeight="1">
      <c r="B297" s="123"/>
      <c r="C297" s="10"/>
      <c r="D297" s="10"/>
      <c r="E297" s="124"/>
      <c r="F297" s="10"/>
      <c r="G297" s="10"/>
      <c r="H297" s="10"/>
      <c r="I297" s="10"/>
      <c r="J297" s="10"/>
      <c r="K297" s="124"/>
      <c r="L297" s="125"/>
      <c r="M297" s="140"/>
      <c r="N297" s="140"/>
      <c r="O297" s="140"/>
      <c r="P297" s="140"/>
      <c r="Q297" s="140"/>
      <c r="R297" s="140"/>
      <c r="S297" s="142"/>
      <c r="T297" s="143"/>
      <c r="U297" s="116"/>
    </row>
    <row r="298" spans="2:21" ht="21.95" customHeight="1">
      <c r="B298" s="129"/>
      <c r="C298" s="130"/>
      <c r="D298" s="131"/>
      <c r="E298" s="132"/>
      <c r="F298" s="130"/>
      <c r="G298" s="131"/>
      <c r="H298" s="131"/>
      <c r="I298" s="131"/>
      <c r="J298" s="131"/>
      <c r="K298" s="133"/>
      <c r="L298" s="133"/>
      <c r="M298" s="132"/>
      <c r="N298" s="135"/>
      <c r="O298" s="132"/>
      <c r="P298" s="135"/>
      <c r="Q298" s="144"/>
      <c r="R298" s="135"/>
      <c r="S298" s="137"/>
      <c r="T298" s="145"/>
      <c r="U298" s="116"/>
    </row>
    <row r="299" spans="2:21" ht="21.95" customHeight="1">
      <c r="B299" s="123"/>
      <c r="C299" s="10"/>
      <c r="D299" s="10"/>
      <c r="E299" s="124"/>
      <c r="F299" s="10"/>
      <c r="G299" s="10"/>
      <c r="H299" s="10"/>
      <c r="I299" s="10"/>
      <c r="J299" s="10"/>
      <c r="K299" s="124"/>
      <c r="L299" s="125"/>
      <c r="M299" s="140"/>
      <c r="N299" s="140"/>
      <c r="O299" s="140"/>
      <c r="P299" s="140"/>
      <c r="Q299" s="140"/>
      <c r="R299" s="140"/>
      <c r="S299" s="142"/>
      <c r="T299" s="143"/>
      <c r="U299" s="116"/>
    </row>
    <row r="300" spans="2:21" ht="21.95" customHeight="1">
      <c r="B300" s="129"/>
      <c r="C300" s="130"/>
      <c r="D300" s="131"/>
      <c r="E300" s="132"/>
      <c r="F300" s="130"/>
      <c r="G300" s="131"/>
      <c r="H300" s="131"/>
      <c r="I300" s="131"/>
      <c r="J300" s="131"/>
      <c r="K300" s="133"/>
      <c r="L300" s="133"/>
      <c r="M300" s="144"/>
      <c r="N300" s="144"/>
      <c r="O300" s="144"/>
      <c r="P300" s="144"/>
      <c r="Q300" s="144"/>
      <c r="R300" s="144"/>
      <c r="S300" s="137"/>
      <c r="T300" s="145"/>
      <c r="U300" s="116"/>
    </row>
    <row r="301" spans="2:21" ht="21.95" customHeight="1">
      <c r="B301" s="123"/>
      <c r="C301" s="10"/>
      <c r="D301" s="10"/>
      <c r="E301" s="124"/>
      <c r="F301" s="10"/>
      <c r="G301" s="10"/>
      <c r="H301" s="10"/>
      <c r="I301" s="10"/>
      <c r="J301" s="10"/>
      <c r="K301" s="124"/>
      <c r="L301" s="125"/>
      <c r="M301" s="140"/>
      <c r="N301" s="140"/>
      <c r="O301" s="140"/>
      <c r="P301" s="140"/>
      <c r="Q301" s="140"/>
      <c r="R301" s="140"/>
      <c r="S301" s="142"/>
      <c r="T301" s="143"/>
      <c r="U301" s="116"/>
    </row>
    <row r="302" spans="2:21" ht="21.95" customHeight="1">
      <c r="B302" s="129"/>
      <c r="C302" s="131"/>
      <c r="D302" s="131"/>
      <c r="E302" s="132"/>
      <c r="F302" s="131"/>
      <c r="G302" s="131"/>
      <c r="H302" s="131"/>
      <c r="I302" s="131"/>
      <c r="J302" s="131"/>
      <c r="K302" s="132"/>
      <c r="L302" s="133"/>
      <c r="M302" s="144"/>
      <c r="N302" s="144"/>
      <c r="O302" s="144"/>
      <c r="P302" s="144"/>
      <c r="Q302" s="144"/>
      <c r="R302" s="144"/>
      <c r="S302" s="137"/>
      <c r="T302" s="145"/>
      <c r="U302" s="116"/>
    </row>
    <row r="303" spans="2:21" ht="21.95" customHeight="1">
      <c r="B303" s="123"/>
      <c r="C303" s="10"/>
      <c r="D303" s="10"/>
      <c r="E303" s="124"/>
      <c r="F303" s="10"/>
      <c r="G303" s="10"/>
      <c r="H303" s="10"/>
      <c r="I303" s="10"/>
      <c r="J303" s="10"/>
      <c r="K303" s="124"/>
      <c r="L303" s="125"/>
      <c r="M303" s="140"/>
      <c r="N303" s="140"/>
      <c r="O303" s="140"/>
      <c r="P303" s="140"/>
      <c r="Q303" s="140"/>
      <c r="R303" s="140"/>
      <c r="S303" s="142"/>
      <c r="T303" s="143"/>
      <c r="U303" s="116"/>
    </row>
    <row r="304" spans="2:21" ht="21.95" customHeight="1" thickBot="1">
      <c r="B304" s="146"/>
      <c r="C304" s="147"/>
      <c r="D304" s="147"/>
      <c r="E304" s="148"/>
      <c r="F304" s="147"/>
      <c r="G304" s="147"/>
      <c r="H304" s="147"/>
      <c r="I304" s="147"/>
      <c r="J304" s="147"/>
      <c r="K304" s="148"/>
      <c r="L304" s="149"/>
      <c r="M304" s="150"/>
      <c r="N304" s="150"/>
      <c r="O304" s="150"/>
      <c r="P304" s="150"/>
      <c r="Q304" s="150"/>
      <c r="R304" s="150"/>
      <c r="S304" s="151"/>
      <c r="T304" s="152"/>
      <c r="U304" s="116"/>
    </row>
    <row r="305" spans="1:21" ht="19.899999999999999" customHeight="1">
      <c r="B305" s="123"/>
      <c r="C305" s="10"/>
      <c r="D305" s="10"/>
      <c r="E305" s="124"/>
      <c r="F305" s="10"/>
      <c r="G305" s="10"/>
      <c r="H305" s="10"/>
      <c r="I305" s="10"/>
      <c r="J305" s="10"/>
      <c r="K305" s="124"/>
      <c r="L305" s="125"/>
      <c r="M305" s="140"/>
      <c r="N305" s="140"/>
      <c r="O305" s="140"/>
      <c r="P305" s="140"/>
      <c r="Q305" s="140"/>
      <c r="R305" s="140"/>
      <c r="S305" s="141"/>
      <c r="T305" s="143"/>
      <c r="U305" s="116"/>
    </row>
    <row r="306" spans="1:21" ht="19.899999999999999" customHeight="1">
      <c r="B306" s="583" t="s">
        <v>3</v>
      </c>
      <c r="C306" s="584"/>
      <c r="D306" s="585"/>
      <c r="E306" s="124"/>
      <c r="F306" s="10"/>
      <c r="G306" s="10"/>
      <c r="H306" s="10"/>
      <c r="I306" s="10"/>
      <c r="J306" s="10"/>
      <c r="K306" s="124"/>
      <c r="L306" s="125"/>
      <c r="M306" s="140"/>
      <c r="N306" s="140">
        <f>SUM(N271:N304)</f>
        <v>112500</v>
      </c>
      <c r="O306" s="140"/>
      <c r="P306" s="140">
        <f>SUM(P271:P304)</f>
        <v>83740</v>
      </c>
      <c r="Q306" s="140">
        <f>SUM(Q271:Q304)</f>
        <v>108000</v>
      </c>
      <c r="R306" s="140">
        <f>SUM(R271:R304)</f>
        <v>108000</v>
      </c>
      <c r="S306" s="140"/>
      <c r="T306" s="153"/>
      <c r="U306" s="116"/>
    </row>
    <row r="307" spans="1:21" ht="19.899999999999999" customHeight="1" thickBot="1">
      <c r="B307" s="146"/>
      <c r="C307" s="147"/>
      <c r="D307" s="147"/>
      <c r="E307" s="148"/>
      <c r="F307" s="147"/>
      <c r="G307" s="147"/>
      <c r="H307" s="147"/>
      <c r="I307" s="147"/>
      <c r="J307" s="147"/>
      <c r="K307" s="148"/>
      <c r="L307" s="149"/>
      <c r="M307" s="150"/>
      <c r="N307" s="150"/>
      <c r="O307" s="150"/>
      <c r="P307" s="150"/>
      <c r="Q307" s="150"/>
      <c r="R307" s="150"/>
      <c r="S307" s="154"/>
      <c r="T307" s="152"/>
      <c r="U307" s="116"/>
    </row>
    <row r="309" spans="1:21">
      <c r="B309" s="23" t="e">
        <f>B265</f>
        <v>#REF!</v>
      </c>
      <c r="T309" s="41"/>
    </row>
    <row r="310" spans="1:21" ht="42">
      <c r="A310" s="104"/>
      <c r="M310" s="105" t="s">
        <v>16</v>
      </c>
    </row>
    <row r="311" spans="1:21" ht="21.75" thickBot="1">
      <c r="B311" s="106"/>
      <c r="C311" s="107"/>
      <c r="D311" s="107"/>
      <c r="E311" s="107"/>
      <c r="F311" s="107"/>
      <c r="G311" s="107"/>
      <c r="H311" s="107"/>
      <c r="I311" s="107"/>
      <c r="J311" s="107"/>
      <c r="K311" s="107"/>
      <c r="L311" s="108"/>
      <c r="M311" s="107"/>
      <c r="N311" s="107"/>
      <c r="O311" s="107"/>
      <c r="P311" s="107"/>
      <c r="Q311" s="107"/>
      <c r="R311" s="107"/>
      <c r="S311" s="109"/>
      <c r="T311" s="110"/>
    </row>
    <row r="312" spans="1:21" ht="19.899999999999999" customHeight="1">
      <c r="B312" s="111"/>
      <c r="C312" s="112"/>
      <c r="D312" s="112"/>
      <c r="E312" s="113"/>
      <c r="F312" s="112"/>
      <c r="G312" s="112"/>
      <c r="H312" s="112"/>
      <c r="I312" s="112"/>
      <c r="J312" s="112"/>
      <c r="K312" s="113"/>
      <c r="L312" s="114"/>
      <c r="M312" s="586" t="s">
        <v>17</v>
      </c>
      <c r="N312" s="587"/>
      <c r="O312" s="586" t="s">
        <v>17</v>
      </c>
      <c r="P312" s="587"/>
      <c r="Q312" s="586" t="s">
        <v>17</v>
      </c>
      <c r="R312" s="587"/>
      <c r="S312" s="114" t="s">
        <v>18</v>
      </c>
      <c r="T312" s="115"/>
      <c r="U312" s="116"/>
    </row>
    <row r="313" spans="1:21" ht="19.899999999999999" customHeight="1">
      <c r="B313" s="588" t="s">
        <v>19</v>
      </c>
      <c r="C313" s="589"/>
      <c r="D313" s="590"/>
      <c r="E313" s="591" t="s">
        <v>20</v>
      </c>
      <c r="F313" s="589"/>
      <c r="G313" s="589"/>
      <c r="H313" s="589"/>
      <c r="I313" s="589"/>
      <c r="J313" s="590"/>
      <c r="K313" s="117" t="s">
        <v>21</v>
      </c>
      <c r="L313" s="117" t="s">
        <v>5</v>
      </c>
      <c r="M313" s="592" t="s">
        <v>477</v>
      </c>
      <c r="N313" s="593"/>
      <c r="O313" s="592" t="s">
        <v>567</v>
      </c>
      <c r="P313" s="593"/>
      <c r="Q313" s="592" t="s">
        <v>566</v>
      </c>
      <c r="R313" s="593"/>
      <c r="S313" s="117" t="s">
        <v>22</v>
      </c>
      <c r="T313" s="118" t="s">
        <v>23</v>
      </c>
      <c r="U313" s="116"/>
    </row>
    <row r="314" spans="1:21" ht="19.899999999999999" customHeight="1" thickBot="1">
      <c r="B314" s="119"/>
      <c r="C314" s="109"/>
      <c r="D314" s="109"/>
      <c r="E314" s="120"/>
      <c r="F314" s="109"/>
      <c r="G314" s="109"/>
      <c r="H314" s="109"/>
      <c r="I314" s="109"/>
      <c r="J314" s="109"/>
      <c r="K314" s="120"/>
      <c r="L314" s="121"/>
      <c r="M314" s="121" t="s">
        <v>24</v>
      </c>
      <c r="N314" s="121" t="s">
        <v>25</v>
      </c>
      <c r="O314" s="121" t="s">
        <v>24</v>
      </c>
      <c r="P314" s="121" t="s">
        <v>25</v>
      </c>
      <c r="Q314" s="121" t="s">
        <v>24</v>
      </c>
      <c r="R314" s="121" t="s">
        <v>25</v>
      </c>
      <c r="S314" s="121"/>
      <c r="T314" s="122"/>
      <c r="U314" s="116"/>
    </row>
    <row r="315" spans="1:21" ht="21.95" customHeight="1">
      <c r="B315" s="123"/>
      <c r="C315" s="10"/>
      <c r="D315" s="10"/>
      <c r="E315" s="124"/>
      <c r="F315" s="10"/>
      <c r="G315" s="10"/>
      <c r="H315" s="10"/>
      <c r="I315" s="10"/>
      <c r="J315" s="10"/>
      <c r="K315" s="124"/>
      <c r="L315" s="125"/>
      <c r="M315" s="126"/>
      <c r="N315" s="124"/>
      <c r="O315" s="126"/>
      <c r="P315" s="124"/>
      <c r="Q315" s="126"/>
      <c r="R315" s="124"/>
      <c r="S315" s="127"/>
      <c r="T315" s="128"/>
      <c r="U315" s="116"/>
    </row>
    <row r="316" spans="1:21" ht="21.95" customHeight="1">
      <c r="B316" s="129"/>
      <c r="C316" s="130" t="s">
        <v>99</v>
      </c>
      <c r="D316" s="131"/>
      <c r="E316" s="132"/>
      <c r="F316" s="130" t="s">
        <v>100</v>
      </c>
      <c r="G316" s="131"/>
      <c r="H316" s="131"/>
      <c r="I316" s="131"/>
      <c r="J316" s="131"/>
      <c r="K316" s="133">
        <v>1</v>
      </c>
      <c r="L316" s="133" t="s">
        <v>2</v>
      </c>
      <c r="M316" s="134">
        <v>1100</v>
      </c>
      <c r="N316" s="135">
        <f>SUM(K316*M316)</f>
        <v>1100</v>
      </c>
      <c r="O316" s="134">
        <f>ROUNDDOWN(M316*1.15,-1)</f>
        <v>1260</v>
      </c>
      <c r="P316" s="135">
        <f>SUM(K316*O316)</f>
        <v>1260</v>
      </c>
      <c r="Q316" s="136">
        <f>ROUNDDOWN(M316*1.3,-2)</f>
        <v>1400</v>
      </c>
      <c r="R316" s="135">
        <f>SUM(K316*Q316)</f>
        <v>1400</v>
      </c>
      <c r="S316" s="137">
        <f>M316</f>
        <v>1100</v>
      </c>
      <c r="T316" s="138" t="str">
        <f>M313</f>
        <v>(有)建造</v>
      </c>
      <c r="U316" s="116"/>
    </row>
    <row r="317" spans="1:21" ht="21.95" customHeight="1">
      <c r="B317" s="123"/>
      <c r="C317" s="10"/>
      <c r="D317" s="10"/>
      <c r="E317" s="124"/>
      <c r="F317" s="10"/>
      <c r="G317" s="10"/>
      <c r="H317" s="10"/>
      <c r="I317" s="10"/>
      <c r="J317" s="10"/>
      <c r="K317" s="124"/>
      <c r="L317" s="125"/>
      <c r="M317" s="126"/>
      <c r="N317" s="124"/>
      <c r="O317" s="126"/>
      <c r="P317" s="124"/>
      <c r="Q317" s="126"/>
      <c r="R317" s="124"/>
      <c r="S317" s="127"/>
      <c r="T317" s="128"/>
      <c r="U317" s="116"/>
    </row>
    <row r="318" spans="1:21" ht="21.95" customHeight="1">
      <c r="B318" s="129"/>
      <c r="C318" s="130" t="s">
        <v>69</v>
      </c>
      <c r="D318" s="131"/>
      <c r="E318" s="132"/>
      <c r="F318" s="130" t="s">
        <v>100</v>
      </c>
      <c r="G318" s="131"/>
      <c r="H318" s="131"/>
      <c r="I318" s="131"/>
      <c r="J318" s="131"/>
      <c r="K318" s="133">
        <v>1</v>
      </c>
      <c r="L318" s="133" t="s">
        <v>2</v>
      </c>
      <c r="M318" s="134">
        <v>3500</v>
      </c>
      <c r="N318" s="135">
        <f>SUM(K318*M318)</f>
        <v>3500</v>
      </c>
      <c r="O318" s="134">
        <f>ROUNDDOWN(M318*1.15,-1)</f>
        <v>4020</v>
      </c>
      <c r="P318" s="135">
        <f>SUM(K318*O318)</f>
        <v>4020</v>
      </c>
      <c r="Q318" s="136">
        <f>ROUNDDOWN(M318*1.3,-2)</f>
        <v>4500</v>
      </c>
      <c r="R318" s="135">
        <f>SUM(K318*Q318)</f>
        <v>4500</v>
      </c>
      <c r="S318" s="137">
        <f>M318</f>
        <v>3500</v>
      </c>
      <c r="T318" s="138" t="str">
        <f>T316</f>
        <v>(有)建造</v>
      </c>
      <c r="U318" s="116"/>
    </row>
    <row r="319" spans="1:21" ht="21.95" customHeight="1">
      <c r="B319" s="123"/>
      <c r="C319" s="10"/>
      <c r="D319" s="10"/>
      <c r="E319" s="124"/>
      <c r="F319" s="10"/>
      <c r="G319" s="10"/>
      <c r="H319" s="10"/>
      <c r="I319" s="10"/>
      <c r="J319" s="10"/>
      <c r="K319" s="124"/>
      <c r="L319" s="125"/>
      <c r="M319" s="126"/>
      <c r="N319" s="124"/>
      <c r="O319" s="126"/>
      <c r="P319" s="124"/>
      <c r="Q319" s="126"/>
      <c r="R319" s="124"/>
      <c r="S319" s="127"/>
      <c r="T319" s="128"/>
      <c r="U319" s="116"/>
    </row>
    <row r="320" spans="1:21" ht="21.95" customHeight="1">
      <c r="B320" s="129"/>
      <c r="C320" s="130" t="s">
        <v>101</v>
      </c>
      <c r="D320" s="131"/>
      <c r="E320" s="132"/>
      <c r="F320" s="130" t="s">
        <v>100</v>
      </c>
      <c r="G320" s="131"/>
      <c r="H320" s="131"/>
      <c r="I320" s="131"/>
      <c r="J320" s="131"/>
      <c r="K320" s="133">
        <v>1</v>
      </c>
      <c r="L320" s="133" t="s">
        <v>2</v>
      </c>
      <c r="M320" s="134">
        <v>2500</v>
      </c>
      <c r="N320" s="135">
        <f>SUM(K320*M320)</f>
        <v>2500</v>
      </c>
      <c r="O320" s="134">
        <f>ROUNDDOWN(M320*1.15,-1)</f>
        <v>2870</v>
      </c>
      <c r="P320" s="135">
        <f>SUM(K320*O320)</f>
        <v>2870</v>
      </c>
      <c r="Q320" s="136">
        <f>ROUNDDOWN(M320*1.3,-2)</f>
        <v>3200</v>
      </c>
      <c r="R320" s="135">
        <f>SUM(K320*Q320)</f>
        <v>3200</v>
      </c>
      <c r="S320" s="137">
        <f>M320</f>
        <v>2500</v>
      </c>
      <c r="T320" s="138" t="str">
        <f>T318</f>
        <v>(有)建造</v>
      </c>
      <c r="U320" s="116"/>
    </row>
    <row r="321" spans="2:21" ht="21.95" customHeight="1">
      <c r="B321" s="123"/>
      <c r="C321" s="10"/>
      <c r="D321" s="10"/>
      <c r="E321" s="124"/>
      <c r="F321" s="10"/>
      <c r="G321" s="10"/>
      <c r="H321" s="10"/>
      <c r="I321" s="10"/>
      <c r="J321" s="10"/>
      <c r="K321" s="124"/>
      <c r="L321" s="125"/>
      <c r="M321" s="126"/>
      <c r="N321" s="124"/>
      <c r="O321" s="126"/>
      <c r="P321" s="124"/>
      <c r="Q321" s="126"/>
      <c r="R321" s="124"/>
      <c r="S321" s="127"/>
      <c r="T321" s="128"/>
      <c r="U321" s="116"/>
    </row>
    <row r="322" spans="2:21" ht="21.95" customHeight="1">
      <c r="B322" s="129"/>
      <c r="C322" s="130" t="s">
        <v>102</v>
      </c>
      <c r="D322" s="131"/>
      <c r="E322" s="132"/>
      <c r="F322" s="130" t="s">
        <v>100</v>
      </c>
      <c r="G322" s="131"/>
      <c r="H322" s="131"/>
      <c r="I322" s="131"/>
      <c r="J322" s="131"/>
      <c r="K322" s="133">
        <v>1</v>
      </c>
      <c r="L322" s="133" t="s">
        <v>2</v>
      </c>
      <c r="M322" s="134">
        <v>2500</v>
      </c>
      <c r="N322" s="135">
        <f>SUM(K322*M322)</f>
        <v>2500</v>
      </c>
      <c r="O322" s="134">
        <f>ROUNDDOWN(M322*1.15,-1)</f>
        <v>2870</v>
      </c>
      <c r="P322" s="135">
        <f>SUM(K322*O322)</f>
        <v>2870</v>
      </c>
      <c r="Q322" s="136">
        <f>ROUNDDOWN(M322*1.3,-2)</f>
        <v>3200</v>
      </c>
      <c r="R322" s="135">
        <f>SUM(K322*Q322)</f>
        <v>3200</v>
      </c>
      <c r="S322" s="137">
        <f>M322</f>
        <v>2500</v>
      </c>
      <c r="T322" s="138" t="str">
        <f>T320</f>
        <v>(有)建造</v>
      </c>
      <c r="U322" s="116"/>
    </row>
    <row r="323" spans="2:21" ht="21.95" customHeight="1">
      <c r="B323" s="123"/>
      <c r="C323" s="10"/>
      <c r="D323" s="10"/>
      <c r="E323" s="124"/>
      <c r="F323" s="10"/>
      <c r="G323" s="10"/>
      <c r="H323" s="10"/>
      <c r="I323" s="10"/>
      <c r="J323" s="10"/>
      <c r="K323" s="124"/>
      <c r="L323" s="125"/>
      <c r="M323" s="126"/>
      <c r="N323" s="124"/>
      <c r="O323" s="126"/>
      <c r="P323" s="124"/>
      <c r="Q323" s="126"/>
      <c r="R323" s="124"/>
      <c r="S323" s="127"/>
      <c r="T323" s="128"/>
      <c r="U323" s="116"/>
    </row>
    <row r="324" spans="2:21" ht="21.95" customHeight="1">
      <c r="B324" s="129"/>
      <c r="C324" s="130" t="s">
        <v>103</v>
      </c>
      <c r="D324" s="131"/>
      <c r="E324" s="132"/>
      <c r="F324" s="130" t="s">
        <v>100</v>
      </c>
      <c r="G324" s="131"/>
      <c r="H324" s="131"/>
      <c r="I324" s="131"/>
      <c r="J324" s="131"/>
      <c r="K324" s="133">
        <v>1</v>
      </c>
      <c r="L324" s="133" t="s">
        <v>104</v>
      </c>
      <c r="M324" s="134">
        <v>3200</v>
      </c>
      <c r="N324" s="135">
        <f>SUM(K324*M324)</f>
        <v>3200</v>
      </c>
      <c r="O324" s="134">
        <f>ROUNDDOWN(M324*1.15,-1)</f>
        <v>3680</v>
      </c>
      <c r="P324" s="135">
        <f>SUM(K324*O324)</f>
        <v>3680</v>
      </c>
      <c r="Q324" s="136">
        <f>ROUNDDOWN(M324*1.3,-2)</f>
        <v>4100</v>
      </c>
      <c r="R324" s="135">
        <f>SUM(K324*Q324)</f>
        <v>4100</v>
      </c>
      <c r="S324" s="137">
        <f>M324</f>
        <v>3200</v>
      </c>
      <c r="T324" s="138" t="str">
        <f>T322</f>
        <v>(有)建造</v>
      </c>
      <c r="U324" s="116"/>
    </row>
    <row r="325" spans="2:21" ht="21.95" customHeight="1">
      <c r="B325" s="123"/>
      <c r="C325" s="10"/>
      <c r="D325" s="10"/>
      <c r="E325" s="124"/>
      <c r="F325" s="10"/>
      <c r="G325" s="10"/>
      <c r="H325" s="10"/>
      <c r="I325" s="10"/>
      <c r="J325" s="10"/>
      <c r="K325" s="124"/>
      <c r="L325" s="125"/>
      <c r="M325" s="126"/>
      <c r="N325" s="124"/>
      <c r="O325" s="126"/>
      <c r="P325" s="124"/>
      <c r="Q325" s="126"/>
      <c r="R325" s="124"/>
      <c r="S325" s="127"/>
      <c r="T325" s="128"/>
      <c r="U325" s="116"/>
    </row>
    <row r="326" spans="2:21" ht="21.95" customHeight="1">
      <c r="B326" s="129"/>
      <c r="C326" s="130" t="s">
        <v>105</v>
      </c>
      <c r="D326" s="131"/>
      <c r="E326" s="132"/>
      <c r="F326" s="130" t="s">
        <v>100</v>
      </c>
      <c r="G326" s="131"/>
      <c r="H326" s="131"/>
      <c r="I326" s="131"/>
      <c r="J326" s="131"/>
      <c r="K326" s="133">
        <v>1</v>
      </c>
      <c r="L326" s="133" t="s">
        <v>104</v>
      </c>
      <c r="M326" s="134">
        <v>5500</v>
      </c>
      <c r="N326" s="135">
        <f>SUM(K326*M326)</f>
        <v>5500</v>
      </c>
      <c r="O326" s="134">
        <f>ROUNDDOWN(M326*1.15,-1)</f>
        <v>6320</v>
      </c>
      <c r="P326" s="135">
        <f>SUM(K326*O326)</f>
        <v>6320</v>
      </c>
      <c r="Q326" s="136">
        <f>ROUNDDOWN(M326*1.3,-2)</f>
        <v>7100</v>
      </c>
      <c r="R326" s="135">
        <f>SUM(K326*Q326)</f>
        <v>7100</v>
      </c>
      <c r="S326" s="137">
        <f>M326</f>
        <v>5500</v>
      </c>
      <c r="T326" s="138" t="str">
        <f>T324</f>
        <v>(有)建造</v>
      </c>
      <c r="U326" s="116"/>
    </row>
    <row r="327" spans="2:21" ht="21.95" customHeight="1">
      <c r="B327" s="123"/>
      <c r="C327" s="10"/>
      <c r="D327" s="10"/>
      <c r="E327" s="124"/>
      <c r="F327" s="10"/>
      <c r="G327" s="10"/>
      <c r="H327" s="10"/>
      <c r="I327" s="10"/>
      <c r="J327" s="10"/>
      <c r="K327" s="124"/>
      <c r="L327" s="125"/>
      <c r="M327" s="126"/>
      <c r="N327" s="124"/>
      <c r="O327" s="126"/>
      <c r="P327" s="124"/>
      <c r="Q327" s="126"/>
      <c r="R327" s="124"/>
      <c r="S327" s="127"/>
      <c r="T327" s="128"/>
      <c r="U327" s="116"/>
    </row>
    <row r="328" spans="2:21" ht="21.95" customHeight="1">
      <c r="B328" s="129"/>
      <c r="C328" s="130" t="s">
        <v>106</v>
      </c>
      <c r="D328" s="131"/>
      <c r="E328" s="132"/>
      <c r="F328" s="130" t="s">
        <v>100</v>
      </c>
      <c r="G328" s="131"/>
      <c r="H328" s="131"/>
      <c r="I328" s="131"/>
      <c r="J328" s="131"/>
      <c r="K328" s="133">
        <v>1</v>
      </c>
      <c r="L328" s="133" t="s">
        <v>104</v>
      </c>
      <c r="M328" s="134">
        <v>6500</v>
      </c>
      <c r="N328" s="135">
        <f>SUM(K328*M328)</f>
        <v>6500</v>
      </c>
      <c r="O328" s="134">
        <f>ROUNDDOWN(M328*1.15,-1)</f>
        <v>7470</v>
      </c>
      <c r="P328" s="135">
        <f>SUM(K328*O328)</f>
        <v>7470</v>
      </c>
      <c r="Q328" s="136">
        <f>ROUNDDOWN(M328*1.3,-2)</f>
        <v>8400</v>
      </c>
      <c r="R328" s="135">
        <f>SUM(K328*Q328)</f>
        <v>8400</v>
      </c>
      <c r="S328" s="137">
        <f>M328</f>
        <v>6500</v>
      </c>
      <c r="T328" s="138" t="str">
        <f>T326</f>
        <v>(有)建造</v>
      </c>
      <c r="U328" s="116"/>
    </row>
    <row r="329" spans="2:21" ht="21.95" customHeight="1">
      <c r="B329" s="123"/>
      <c r="C329" s="10"/>
      <c r="D329" s="10"/>
      <c r="E329" s="124"/>
      <c r="F329" s="10"/>
      <c r="G329" s="10"/>
      <c r="H329" s="10"/>
      <c r="I329" s="10"/>
      <c r="J329" s="10"/>
      <c r="K329" s="124"/>
      <c r="L329" s="125"/>
      <c r="M329" s="139"/>
      <c r="N329" s="140"/>
      <c r="O329" s="139"/>
      <c r="P329" s="140"/>
      <c r="Q329" s="139"/>
      <c r="R329" s="140"/>
      <c r="S329" s="141"/>
      <c r="T329" s="128"/>
      <c r="U329" s="116"/>
    </row>
    <row r="330" spans="2:21" ht="21.95" customHeight="1">
      <c r="B330" s="129"/>
      <c r="C330" s="130"/>
      <c r="D330" s="131"/>
      <c r="E330" s="132"/>
      <c r="F330" s="130"/>
      <c r="G330" s="131"/>
      <c r="H330" s="131"/>
      <c r="I330" s="131"/>
      <c r="J330" s="131"/>
      <c r="K330" s="133"/>
      <c r="L330" s="133"/>
      <c r="M330" s="134"/>
      <c r="N330" s="135"/>
      <c r="O330" s="134"/>
      <c r="P330" s="135"/>
      <c r="Q330" s="136"/>
      <c r="R330" s="135"/>
      <c r="S330" s="137"/>
      <c r="T330" s="138"/>
      <c r="U330" s="116"/>
    </row>
    <row r="331" spans="2:21" ht="21.95" customHeight="1">
      <c r="B331" s="123"/>
      <c r="C331" s="10"/>
      <c r="D331" s="10"/>
      <c r="E331" s="124"/>
      <c r="F331" s="10"/>
      <c r="G331" s="10"/>
      <c r="H331" s="10"/>
      <c r="I331" s="10"/>
      <c r="J331" s="10"/>
      <c r="K331" s="124"/>
      <c r="L331" s="125"/>
      <c r="M331" s="139"/>
      <c r="N331" s="140"/>
      <c r="O331" s="139"/>
      <c r="P331" s="140"/>
      <c r="Q331" s="139"/>
      <c r="R331" s="140"/>
      <c r="S331" s="141"/>
      <c r="T331" s="128"/>
      <c r="U331" s="116"/>
    </row>
    <row r="332" spans="2:21" ht="21.95" customHeight="1">
      <c r="B332" s="129"/>
      <c r="C332" s="130"/>
      <c r="D332" s="131"/>
      <c r="E332" s="132"/>
      <c r="F332" s="130"/>
      <c r="G332" s="131"/>
      <c r="H332" s="131"/>
      <c r="I332" s="131"/>
      <c r="J332" s="131"/>
      <c r="K332" s="133"/>
      <c r="L332" s="133"/>
      <c r="M332" s="134"/>
      <c r="N332" s="135"/>
      <c r="O332" s="134"/>
      <c r="P332" s="135"/>
      <c r="Q332" s="136"/>
      <c r="R332" s="135"/>
      <c r="S332" s="137"/>
      <c r="T332" s="138"/>
      <c r="U332" s="116"/>
    </row>
    <row r="333" spans="2:21" ht="21.95" customHeight="1">
      <c r="B333" s="123"/>
      <c r="C333" s="10"/>
      <c r="D333" s="10"/>
      <c r="E333" s="124"/>
      <c r="F333" s="10"/>
      <c r="G333" s="10"/>
      <c r="H333" s="10"/>
      <c r="I333" s="10"/>
      <c r="J333" s="10"/>
      <c r="K333" s="124"/>
      <c r="L333" s="125"/>
      <c r="M333" s="139"/>
      <c r="N333" s="140"/>
      <c r="O333" s="139"/>
      <c r="P333" s="140"/>
      <c r="Q333" s="139"/>
      <c r="R333" s="140"/>
      <c r="S333" s="142"/>
      <c r="T333" s="128"/>
      <c r="U333" s="116"/>
    </row>
    <row r="334" spans="2:21" ht="21.95" customHeight="1">
      <c r="B334" s="129"/>
      <c r="C334" s="130"/>
      <c r="D334" s="131"/>
      <c r="E334" s="132"/>
      <c r="F334" s="130"/>
      <c r="G334" s="131"/>
      <c r="H334" s="131"/>
      <c r="I334" s="131"/>
      <c r="J334" s="131"/>
      <c r="K334" s="133"/>
      <c r="L334" s="133"/>
      <c r="M334" s="134"/>
      <c r="N334" s="135"/>
      <c r="O334" s="134"/>
      <c r="P334" s="135"/>
      <c r="Q334" s="136"/>
      <c r="R334" s="135"/>
      <c r="S334" s="137"/>
      <c r="T334" s="138"/>
      <c r="U334" s="116"/>
    </row>
    <row r="335" spans="2:21" ht="21.95" customHeight="1">
      <c r="B335" s="123"/>
      <c r="C335" s="10"/>
      <c r="D335" s="10"/>
      <c r="E335" s="124"/>
      <c r="F335" s="10"/>
      <c r="G335" s="10"/>
      <c r="H335" s="10"/>
      <c r="I335" s="10"/>
      <c r="J335" s="10"/>
      <c r="K335" s="124"/>
      <c r="L335" s="125"/>
      <c r="M335" s="139"/>
      <c r="N335" s="140"/>
      <c r="O335" s="139"/>
      <c r="P335" s="140"/>
      <c r="Q335" s="139"/>
      <c r="R335" s="140"/>
      <c r="S335" s="141"/>
      <c r="T335" s="128"/>
      <c r="U335" s="116"/>
    </row>
    <row r="336" spans="2:21" ht="21.75" customHeight="1">
      <c r="B336" s="129"/>
      <c r="C336" s="130"/>
      <c r="D336" s="131"/>
      <c r="E336" s="132"/>
      <c r="F336" s="130"/>
      <c r="G336" s="131"/>
      <c r="H336" s="131"/>
      <c r="I336" s="131"/>
      <c r="J336" s="131"/>
      <c r="K336" s="133"/>
      <c r="L336" s="133"/>
      <c r="M336" s="134"/>
      <c r="N336" s="135"/>
      <c r="O336" s="134"/>
      <c r="P336" s="135"/>
      <c r="Q336" s="136"/>
      <c r="R336" s="135"/>
      <c r="S336" s="137"/>
      <c r="T336" s="138"/>
      <c r="U336" s="116"/>
    </row>
    <row r="337" spans="2:21" ht="23.25" customHeight="1">
      <c r="B337" s="123"/>
      <c r="C337" s="10"/>
      <c r="D337" s="10"/>
      <c r="E337" s="124"/>
      <c r="F337" s="10"/>
      <c r="G337" s="10"/>
      <c r="H337" s="10"/>
      <c r="I337" s="10"/>
      <c r="J337" s="10"/>
      <c r="K337" s="124"/>
      <c r="L337" s="125"/>
      <c r="M337" s="139"/>
      <c r="N337" s="140"/>
      <c r="O337" s="139"/>
      <c r="P337" s="140"/>
      <c r="Q337" s="139"/>
      <c r="R337" s="140"/>
      <c r="S337" s="142"/>
      <c r="T337" s="128"/>
      <c r="U337" s="116"/>
    </row>
    <row r="338" spans="2:21" ht="21.95" customHeight="1">
      <c r="B338" s="129"/>
      <c r="C338" s="130"/>
      <c r="D338" s="131"/>
      <c r="E338" s="132"/>
      <c r="F338" s="130"/>
      <c r="G338" s="131"/>
      <c r="H338" s="131"/>
      <c r="I338" s="131"/>
      <c r="J338" s="131"/>
      <c r="K338" s="133"/>
      <c r="L338" s="133"/>
      <c r="M338" s="134"/>
      <c r="N338" s="135"/>
      <c r="O338" s="134"/>
      <c r="P338" s="135"/>
      <c r="Q338" s="136"/>
      <c r="R338" s="135"/>
      <c r="S338" s="137"/>
      <c r="T338" s="138"/>
      <c r="U338" s="116"/>
    </row>
    <row r="339" spans="2:21" ht="21.95" customHeight="1">
      <c r="B339" s="123"/>
      <c r="C339" s="10"/>
      <c r="D339" s="10"/>
      <c r="E339" s="124"/>
      <c r="F339" s="10"/>
      <c r="G339" s="10"/>
      <c r="H339" s="10"/>
      <c r="I339" s="10"/>
      <c r="J339" s="10"/>
      <c r="K339" s="124"/>
      <c r="L339" s="125"/>
      <c r="M339" s="140"/>
      <c r="N339" s="140"/>
      <c r="O339" s="140"/>
      <c r="P339" s="140"/>
      <c r="Q339" s="139"/>
      <c r="R339" s="140"/>
      <c r="S339" s="141"/>
      <c r="T339" s="143"/>
      <c r="U339" s="116"/>
    </row>
    <row r="340" spans="2:21" ht="21.95" customHeight="1">
      <c r="B340" s="129"/>
      <c r="C340" s="130"/>
      <c r="D340" s="131"/>
      <c r="E340" s="132"/>
      <c r="F340" s="130"/>
      <c r="G340" s="131"/>
      <c r="H340" s="131"/>
      <c r="I340" s="131"/>
      <c r="J340" s="131"/>
      <c r="K340" s="133"/>
      <c r="L340" s="133"/>
      <c r="M340" s="132"/>
      <c r="N340" s="135"/>
      <c r="O340" s="132"/>
      <c r="P340" s="135"/>
      <c r="Q340" s="144"/>
      <c r="R340" s="135"/>
      <c r="S340" s="137"/>
      <c r="T340" s="145"/>
      <c r="U340" s="116"/>
    </row>
    <row r="341" spans="2:21" ht="21.95" customHeight="1">
      <c r="B341" s="123"/>
      <c r="C341" s="10"/>
      <c r="D341" s="10"/>
      <c r="E341" s="124"/>
      <c r="F341" s="10"/>
      <c r="G341" s="10"/>
      <c r="H341" s="10"/>
      <c r="I341" s="10"/>
      <c r="J341" s="10"/>
      <c r="K341" s="124"/>
      <c r="L341" s="125"/>
      <c r="M341" s="140"/>
      <c r="N341" s="140"/>
      <c r="O341" s="140"/>
      <c r="P341" s="140"/>
      <c r="Q341" s="140"/>
      <c r="R341" s="140"/>
      <c r="S341" s="142"/>
      <c r="T341" s="143"/>
      <c r="U341" s="116"/>
    </row>
    <row r="342" spans="2:21" ht="21.95" customHeight="1">
      <c r="B342" s="129"/>
      <c r="C342" s="130"/>
      <c r="D342" s="131"/>
      <c r="E342" s="132"/>
      <c r="F342" s="130"/>
      <c r="G342" s="131"/>
      <c r="H342" s="131"/>
      <c r="I342" s="131"/>
      <c r="J342" s="131"/>
      <c r="K342" s="133"/>
      <c r="L342" s="133"/>
      <c r="M342" s="132"/>
      <c r="N342" s="135"/>
      <c r="O342" s="132"/>
      <c r="P342" s="135"/>
      <c r="Q342" s="144"/>
      <c r="R342" s="135"/>
      <c r="S342" s="137"/>
      <c r="T342" s="145"/>
      <c r="U342" s="116"/>
    </row>
    <row r="343" spans="2:21" ht="21.95" customHeight="1">
      <c r="B343" s="123"/>
      <c r="C343" s="10"/>
      <c r="D343" s="10"/>
      <c r="E343" s="124"/>
      <c r="F343" s="10"/>
      <c r="G343" s="10"/>
      <c r="H343" s="10"/>
      <c r="I343" s="10"/>
      <c r="J343" s="10"/>
      <c r="K343" s="124"/>
      <c r="L343" s="125"/>
      <c r="M343" s="140"/>
      <c r="N343" s="140"/>
      <c r="O343" s="140"/>
      <c r="P343" s="140"/>
      <c r="Q343" s="140"/>
      <c r="R343" s="140"/>
      <c r="S343" s="142"/>
      <c r="T343" s="143"/>
      <c r="U343" s="116"/>
    </row>
    <row r="344" spans="2:21" ht="21.95" customHeight="1">
      <c r="B344" s="129"/>
      <c r="C344" s="130"/>
      <c r="D344" s="131"/>
      <c r="E344" s="132"/>
      <c r="F344" s="130"/>
      <c r="G344" s="131"/>
      <c r="H344" s="131"/>
      <c r="I344" s="131"/>
      <c r="J344" s="131"/>
      <c r="K344" s="133"/>
      <c r="L344" s="133"/>
      <c r="M344" s="144"/>
      <c r="N344" s="144"/>
      <c r="O344" s="144"/>
      <c r="P344" s="144"/>
      <c r="Q344" s="144"/>
      <c r="R344" s="144"/>
      <c r="S344" s="137"/>
      <c r="T344" s="145"/>
      <c r="U344" s="116"/>
    </row>
    <row r="345" spans="2:21" ht="21.95" customHeight="1">
      <c r="B345" s="123"/>
      <c r="C345" s="10"/>
      <c r="D345" s="10"/>
      <c r="E345" s="124"/>
      <c r="F345" s="10"/>
      <c r="G345" s="10"/>
      <c r="H345" s="10"/>
      <c r="I345" s="10"/>
      <c r="J345" s="10"/>
      <c r="K345" s="124"/>
      <c r="L345" s="125"/>
      <c r="M345" s="140"/>
      <c r="N345" s="140"/>
      <c r="O345" s="140"/>
      <c r="P345" s="140"/>
      <c r="Q345" s="140"/>
      <c r="R345" s="140"/>
      <c r="S345" s="142"/>
      <c r="T345" s="143"/>
      <c r="U345" s="116"/>
    </row>
    <row r="346" spans="2:21" ht="21.95" customHeight="1">
      <c r="B346" s="129"/>
      <c r="C346" s="131"/>
      <c r="D346" s="131"/>
      <c r="E346" s="132"/>
      <c r="F346" s="131"/>
      <c r="G346" s="131"/>
      <c r="H346" s="131"/>
      <c r="I346" s="131"/>
      <c r="J346" s="131"/>
      <c r="K346" s="132"/>
      <c r="L346" s="133"/>
      <c r="M346" s="144"/>
      <c r="N346" s="144"/>
      <c r="O346" s="144"/>
      <c r="P346" s="144"/>
      <c r="Q346" s="144"/>
      <c r="R346" s="144"/>
      <c r="S346" s="137"/>
      <c r="T346" s="145"/>
      <c r="U346" s="116"/>
    </row>
    <row r="347" spans="2:21" ht="21.95" customHeight="1">
      <c r="B347" s="123"/>
      <c r="C347" s="10"/>
      <c r="D347" s="10"/>
      <c r="E347" s="124"/>
      <c r="F347" s="10"/>
      <c r="G347" s="10"/>
      <c r="H347" s="10"/>
      <c r="I347" s="10"/>
      <c r="J347" s="10"/>
      <c r="K347" s="124"/>
      <c r="L347" s="125"/>
      <c r="M347" s="140"/>
      <c r="N347" s="140"/>
      <c r="O347" s="140"/>
      <c r="P347" s="140"/>
      <c r="Q347" s="140"/>
      <c r="R347" s="140"/>
      <c r="S347" s="142"/>
      <c r="T347" s="143"/>
      <c r="U347" s="116"/>
    </row>
    <row r="348" spans="2:21" ht="21.95" customHeight="1" thickBot="1">
      <c r="B348" s="146"/>
      <c r="C348" s="147"/>
      <c r="D348" s="147"/>
      <c r="E348" s="148"/>
      <c r="F348" s="147"/>
      <c r="G348" s="147"/>
      <c r="H348" s="147"/>
      <c r="I348" s="147"/>
      <c r="J348" s="147"/>
      <c r="K348" s="148"/>
      <c r="L348" s="149"/>
      <c r="M348" s="150"/>
      <c r="N348" s="150"/>
      <c r="O348" s="150"/>
      <c r="P348" s="150"/>
      <c r="Q348" s="150"/>
      <c r="R348" s="150"/>
      <c r="S348" s="151"/>
      <c r="T348" s="152"/>
      <c r="U348" s="116"/>
    </row>
    <row r="349" spans="2:21" ht="19.899999999999999" customHeight="1">
      <c r="B349" s="123"/>
      <c r="C349" s="10"/>
      <c r="D349" s="10"/>
      <c r="E349" s="124"/>
      <c r="F349" s="10"/>
      <c r="G349" s="10"/>
      <c r="H349" s="10"/>
      <c r="I349" s="10"/>
      <c r="J349" s="10"/>
      <c r="K349" s="124"/>
      <c r="L349" s="125"/>
      <c r="M349" s="140"/>
      <c r="N349" s="140"/>
      <c r="O349" s="140"/>
      <c r="P349" s="140"/>
      <c r="Q349" s="140"/>
      <c r="R349" s="140"/>
      <c r="S349" s="141"/>
      <c r="T349" s="143"/>
      <c r="U349" s="116"/>
    </row>
    <row r="350" spans="2:21" ht="19.899999999999999" customHeight="1">
      <c r="B350" s="583" t="s">
        <v>3</v>
      </c>
      <c r="C350" s="584"/>
      <c r="D350" s="585"/>
      <c r="E350" s="124"/>
      <c r="F350" s="10"/>
      <c r="G350" s="10"/>
      <c r="H350" s="10"/>
      <c r="I350" s="10"/>
      <c r="J350" s="10"/>
      <c r="K350" s="124"/>
      <c r="L350" s="125"/>
      <c r="M350" s="140">
        <f t="shared" ref="M350:R350" si="3">SUM(M315:M348)</f>
        <v>24800</v>
      </c>
      <c r="N350" s="140">
        <f t="shared" si="3"/>
        <v>24800</v>
      </c>
      <c r="O350" s="140">
        <f t="shared" si="3"/>
        <v>28490</v>
      </c>
      <c r="P350" s="140">
        <f t="shared" si="3"/>
        <v>28490</v>
      </c>
      <c r="Q350" s="140">
        <f t="shared" si="3"/>
        <v>31900</v>
      </c>
      <c r="R350" s="140">
        <f t="shared" si="3"/>
        <v>31900</v>
      </c>
      <c r="S350" s="140"/>
      <c r="T350" s="153"/>
      <c r="U350" s="116"/>
    </row>
    <row r="351" spans="2:21" ht="19.899999999999999" customHeight="1" thickBot="1">
      <c r="B351" s="146"/>
      <c r="C351" s="147"/>
      <c r="D351" s="147"/>
      <c r="E351" s="148"/>
      <c r="F351" s="147"/>
      <c r="G351" s="147"/>
      <c r="H351" s="147"/>
      <c r="I351" s="147"/>
      <c r="J351" s="147"/>
      <c r="K351" s="148"/>
      <c r="L351" s="149"/>
      <c r="M351" s="150"/>
      <c r="N351" s="150"/>
      <c r="O351" s="150"/>
      <c r="P351" s="150"/>
      <c r="Q351" s="150"/>
      <c r="R351" s="150"/>
      <c r="S351" s="154"/>
      <c r="T351" s="152"/>
      <c r="U351" s="116"/>
    </row>
    <row r="353" spans="1:23">
      <c r="B353" s="23" t="e">
        <f>B309</f>
        <v>#REF!</v>
      </c>
      <c r="T353" s="41"/>
    </row>
    <row r="354" spans="1:23" ht="42">
      <c r="A354" s="104"/>
      <c r="M354" s="105" t="s">
        <v>16</v>
      </c>
    </row>
    <row r="355" spans="1:23" ht="21.75" thickBot="1">
      <c r="B355" s="106"/>
      <c r="C355" s="107"/>
      <c r="D355" s="107"/>
      <c r="E355" s="107"/>
      <c r="F355" s="107"/>
      <c r="G355" s="107"/>
      <c r="H355" s="107"/>
      <c r="I355" s="107"/>
      <c r="J355" s="107"/>
      <c r="K355" s="107"/>
      <c r="L355" s="108"/>
      <c r="M355" s="107"/>
      <c r="N355" s="107"/>
      <c r="O355" s="107"/>
      <c r="P355" s="107"/>
      <c r="Q355" s="107"/>
      <c r="R355" s="107"/>
      <c r="S355" s="109"/>
      <c r="T355" s="110"/>
    </row>
    <row r="356" spans="1:23" ht="19.899999999999999" customHeight="1">
      <c r="B356" s="111"/>
      <c r="C356" s="112"/>
      <c r="D356" s="112"/>
      <c r="E356" s="113"/>
      <c r="F356" s="112"/>
      <c r="G356" s="112"/>
      <c r="H356" s="112"/>
      <c r="I356" s="112"/>
      <c r="J356" s="112"/>
      <c r="K356" s="113"/>
      <c r="L356" s="114"/>
      <c r="M356" s="586" t="s">
        <v>17</v>
      </c>
      <c r="N356" s="587"/>
      <c r="O356" s="586" t="s">
        <v>17</v>
      </c>
      <c r="P356" s="587"/>
      <c r="Q356" s="586" t="s">
        <v>17</v>
      </c>
      <c r="R356" s="587"/>
      <c r="S356" s="114" t="s">
        <v>18</v>
      </c>
      <c r="T356" s="115"/>
      <c r="U356" s="116"/>
    </row>
    <row r="357" spans="1:23" ht="19.899999999999999" customHeight="1">
      <c r="B357" s="588" t="s">
        <v>19</v>
      </c>
      <c r="C357" s="589"/>
      <c r="D357" s="590"/>
      <c r="E357" s="591" t="s">
        <v>20</v>
      </c>
      <c r="F357" s="589"/>
      <c r="G357" s="589"/>
      <c r="H357" s="589"/>
      <c r="I357" s="589"/>
      <c r="J357" s="590"/>
      <c r="K357" s="117" t="s">
        <v>21</v>
      </c>
      <c r="L357" s="117" t="s">
        <v>5</v>
      </c>
      <c r="M357" s="592" t="s">
        <v>477</v>
      </c>
      <c r="N357" s="593"/>
      <c r="O357" s="592" t="s">
        <v>511</v>
      </c>
      <c r="P357" s="593"/>
      <c r="Q357" s="592" t="s">
        <v>568</v>
      </c>
      <c r="R357" s="593"/>
      <c r="S357" s="117" t="s">
        <v>22</v>
      </c>
      <c r="T357" s="118" t="s">
        <v>23</v>
      </c>
      <c r="U357" s="116"/>
    </row>
    <row r="358" spans="1:23" ht="19.899999999999999" customHeight="1" thickBot="1">
      <c r="B358" s="119"/>
      <c r="C358" s="109"/>
      <c r="D358" s="109"/>
      <c r="E358" s="120"/>
      <c r="F358" s="109"/>
      <c r="G358" s="109"/>
      <c r="H358" s="109"/>
      <c r="I358" s="109"/>
      <c r="J358" s="109"/>
      <c r="K358" s="120"/>
      <c r="L358" s="121"/>
      <c r="M358" s="121" t="s">
        <v>24</v>
      </c>
      <c r="N358" s="121" t="s">
        <v>25</v>
      </c>
      <c r="O358" s="121" t="s">
        <v>24</v>
      </c>
      <c r="P358" s="121" t="s">
        <v>25</v>
      </c>
      <c r="Q358" s="121" t="s">
        <v>24</v>
      </c>
      <c r="R358" s="121" t="s">
        <v>25</v>
      </c>
      <c r="S358" s="121"/>
      <c r="T358" s="122"/>
      <c r="U358" s="116"/>
    </row>
    <row r="359" spans="1:23" ht="21.95" customHeight="1">
      <c r="B359" s="123"/>
      <c r="C359" s="10"/>
      <c r="D359" s="10"/>
      <c r="E359" s="124"/>
      <c r="F359" s="10" t="s">
        <v>112</v>
      </c>
      <c r="G359" s="10"/>
      <c r="H359" s="10"/>
      <c r="I359" s="10"/>
      <c r="J359" s="10"/>
      <c r="K359" s="124"/>
      <c r="L359" s="125"/>
      <c r="M359" s="126"/>
      <c r="N359" s="124"/>
      <c r="O359" s="126"/>
      <c r="P359" s="124"/>
      <c r="Q359" s="126"/>
      <c r="R359" s="124"/>
      <c r="S359" s="127"/>
      <c r="T359" s="128"/>
      <c r="U359" s="116"/>
    </row>
    <row r="360" spans="1:23" ht="21.95" customHeight="1">
      <c r="B360" s="129"/>
      <c r="C360" s="130" t="s">
        <v>107</v>
      </c>
      <c r="D360" s="131"/>
      <c r="E360" s="132"/>
      <c r="F360" s="130" t="s">
        <v>108</v>
      </c>
      <c r="G360" s="131"/>
      <c r="H360" s="131"/>
      <c r="I360" s="131"/>
      <c r="J360" s="131"/>
      <c r="K360" s="133">
        <v>1</v>
      </c>
      <c r="L360" s="133" t="s">
        <v>104</v>
      </c>
      <c r="M360" s="134">
        <v>6400</v>
      </c>
      <c r="N360" s="135">
        <f>SUM(K360*M360)</f>
        <v>6400</v>
      </c>
      <c r="O360" s="134">
        <v>7000</v>
      </c>
      <c r="P360" s="135">
        <f>SUM(K360*O360)</f>
        <v>7000</v>
      </c>
      <c r="Q360" s="136">
        <v>6800</v>
      </c>
      <c r="R360" s="135">
        <f>SUM(K360*Q360)</f>
        <v>6800</v>
      </c>
      <c r="S360" s="137">
        <f>ROUNDDOWN(M360*W360,0)</f>
        <v>6400</v>
      </c>
      <c r="T360" s="138" t="str">
        <f>M357</f>
        <v>(有)建造</v>
      </c>
      <c r="U360" s="116"/>
      <c r="W360" s="162">
        <v>1</v>
      </c>
    </row>
    <row r="361" spans="1:23" ht="21.95" customHeight="1">
      <c r="B361" s="123"/>
      <c r="C361" s="10"/>
      <c r="D361" s="10"/>
      <c r="E361" s="124"/>
      <c r="F361" s="10"/>
      <c r="G361" s="10"/>
      <c r="H361" s="10"/>
      <c r="I361" s="10"/>
      <c r="J361" s="10"/>
      <c r="K361" s="124"/>
      <c r="L361" s="125"/>
      <c r="M361" s="126"/>
      <c r="N361" s="124"/>
      <c r="O361" s="126"/>
      <c r="P361" s="124"/>
      <c r="Q361" s="126"/>
      <c r="R361" s="124"/>
      <c r="S361" s="127"/>
      <c r="T361" s="128"/>
      <c r="U361" s="116"/>
    </row>
    <row r="362" spans="1:23" ht="21.95" customHeight="1">
      <c r="B362" s="129"/>
      <c r="C362" s="130" t="s">
        <v>109</v>
      </c>
      <c r="D362" s="131"/>
      <c r="E362" s="132"/>
      <c r="F362" s="130" t="s">
        <v>116</v>
      </c>
      <c r="G362" s="131"/>
      <c r="H362" s="131"/>
      <c r="I362" s="131"/>
      <c r="J362" s="131"/>
      <c r="K362" s="133">
        <v>1</v>
      </c>
      <c r="L362" s="133" t="s">
        <v>110</v>
      </c>
      <c r="M362" s="134">
        <v>160000</v>
      </c>
      <c r="N362" s="135">
        <f>SUM(K362*M362)</f>
        <v>160000</v>
      </c>
      <c r="O362" s="134">
        <v>185000</v>
      </c>
      <c r="P362" s="135">
        <f>SUM(K362*O362)</f>
        <v>185000</v>
      </c>
      <c r="Q362" s="136">
        <v>200000</v>
      </c>
      <c r="R362" s="135">
        <f>SUM(K362*Q362)</f>
        <v>200000</v>
      </c>
      <c r="S362" s="137">
        <f>ROUNDDOWN(M362*W362,0)</f>
        <v>160000</v>
      </c>
      <c r="T362" s="138" t="str">
        <f>T360</f>
        <v>(有)建造</v>
      </c>
      <c r="U362" s="116"/>
      <c r="W362" s="162">
        <v>1</v>
      </c>
    </row>
    <row r="363" spans="1:23" ht="21.95" customHeight="1">
      <c r="B363" s="123"/>
      <c r="C363" s="10"/>
      <c r="D363" s="10"/>
      <c r="E363" s="124"/>
      <c r="F363" s="10"/>
      <c r="G363" s="10"/>
      <c r="H363" s="10"/>
      <c r="I363" s="10"/>
      <c r="J363" s="10"/>
      <c r="K363" s="124"/>
      <c r="L363" s="125"/>
      <c r="M363" s="126"/>
      <c r="N363" s="124"/>
      <c r="O363" s="126"/>
      <c r="P363" s="124"/>
      <c r="Q363" s="126"/>
      <c r="R363" s="124"/>
      <c r="S363" s="127"/>
      <c r="T363" s="128"/>
      <c r="U363" s="116"/>
    </row>
    <row r="364" spans="1:23" ht="21.95" customHeight="1">
      <c r="B364" s="129"/>
      <c r="C364" s="130" t="s">
        <v>111</v>
      </c>
      <c r="D364" s="131"/>
      <c r="E364" s="132"/>
      <c r="F364" s="130" t="s">
        <v>116</v>
      </c>
      <c r="G364" s="131"/>
      <c r="H364" s="131"/>
      <c r="I364" s="131"/>
      <c r="J364" s="131"/>
      <c r="K364" s="133">
        <v>1</v>
      </c>
      <c r="L364" s="133" t="s">
        <v>110</v>
      </c>
      <c r="M364" s="134">
        <v>480000</v>
      </c>
      <c r="N364" s="135">
        <f>SUM(K364*M364)</f>
        <v>480000</v>
      </c>
      <c r="O364" s="134">
        <v>520000</v>
      </c>
      <c r="P364" s="135">
        <f>SUM(K364*O364)</f>
        <v>520000</v>
      </c>
      <c r="Q364" s="136">
        <v>550000</v>
      </c>
      <c r="R364" s="135">
        <f>SUM(K364*Q364)</f>
        <v>550000</v>
      </c>
      <c r="S364" s="137">
        <f>ROUNDDOWN(M364*W364,0)</f>
        <v>480000</v>
      </c>
      <c r="T364" s="138" t="str">
        <f>T362</f>
        <v>(有)建造</v>
      </c>
      <c r="U364" s="116"/>
      <c r="W364" s="162">
        <v>1</v>
      </c>
    </row>
    <row r="365" spans="1:23" ht="21.95" customHeight="1">
      <c r="B365" s="123"/>
      <c r="C365" s="10"/>
      <c r="D365" s="10"/>
      <c r="E365" s="124"/>
      <c r="F365" s="10" t="s">
        <v>112</v>
      </c>
      <c r="G365" s="10"/>
      <c r="H365" s="10"/>
      <c r="I365" s="10"/>
      <c r="J365" s="10"/>
      <c r="K365" s="124"/>
      <c r="L365" s="125"/>
      <c r="M365" s="126"/>
      <c r="N365" s="124"/>
      <c r="O365" s="126"/>
      <c r="P365" s="124"/>
      <c r="Q365" s="126"/>
      <c r="R365" s="124"/>
      <c r="S365" s="127"/>
      <c r="T365" s="128"/>
      <c r="U365" s="116"/>
    </row>
    <row r="366" spans="1:23" ht="21.95" customHeight="1">
      <c r="B366" s="129"/>
      <c r="C366" s="130" t="s">
        <v>113</v>
      </c>
      <c r="D366" s="131"/>
      <c r="E366" s="132"/>
      <c r="F366" s="130" t="s">
        <v>114</v>
      </c>
      <c r="G366" s="131"/>
      <c r="H366" s="131"/>
      <c r="I366" s="131"/>
      <c r="J366" s="131"/>
      <c r="K366" s="133">
        <v>1</v>
      </c>
      <c r="L366" s="133" t="s">
        <v>104</v>
      </c>
      <c r="M366" s="134">
        <v>5200</v>
      </c>
      <c r="N366" s="135">
        <f>SUM(K366*M366)</f>
        <v>5200</v>
      </c>
      <c r="O366" s="134">
        <v>6200</v>
      </c>
      <c r="P366" s="135">
        <f>SUM(K366*O366)</f>
        <v>6200</v>
      </c>
      <c r="Q366" s="136">
        <v>6000</v>
      </c>
      <c r="R366" s="135">
        <f>SUM(K366*Q366)</f>
        <v>6000</v>
      </c>
      <c r="S366" s="137">
        <f>ROUNDDOWN(M366*W366,0)</f>
        <v>5200</v>
      </c>
      <c r="T366" s="138" t="str">
        <f>T364</f>
        <v>(有)建造</v>
      </c>
      <c r="U366" s="116"/>
      <c r="W366" s="162">
        <v>1</v>
      </c>
    </row>
    <row r="367" spans="1:23" ht="21.95" customHeight="1">
      <c r="B367" s="123"/>
      <c r="C367" s="10"/>
      <c r="D367" s="10"/>
      <c r="E367" s="124"/>
      <c r="F367" s="10" t="s">
        <v>112</v>
      </c>
      <c r="G367" s="10"/>
      <c r="H367" s="10"/>
      <c r="I367" s="10"/>
      <c r="J367" s="10"/>
      <c r="K367" s="124"/>
      <c r="L367" s="125"/>
      <c r="M367" s="126"/>
      <c r="N367" s="124"/>
      <c r="O367" s="126"/>
      <c r="P367" s="124"/>
      <c r="Q367" s="126"/>
      <c r="R367" s="124"/>
      <c r="S367" s="127"/>
      <c r="T367" s="128"/>
      <c r="U367" s="116"/>
    </row>
    <row r="368" spans="1:23" ht="21.95" customHeight="1">
      <c r="B368" s="129"/>
      <c r="C368" s="130" t="s">
        <v>115</v>
      </c>
      <c r="D368" s="131"/>
      <c r="E368" s="132"/>
      <c r="F368" s="130" t="s">
        <v>114</v>
      </c>
      <c r="G368" s="131"/>
      <c r="H368" s="131"/>
      <c r="I368" s="131"/>
      <c r="J368" s="131"/>
      <c r="K368" s="133">
        <v>1</v>
      </c>
      <c r="L368" s="133" t="s">
        <v>104</v>
      </c>
      <c r="M368" s="134">
        <v>4800</v>
      </c>
      <c r="N368" s="135">
        <f>SUM(K368*M368)</f>
        <v>4800</v>
      </c>
      <c r="O368" s="134">
        <v>6000</v>
      </c>
      <c r="P368" s="135">
        <f>SUM(K368*O368)</f>
        <v>6000</v>
      </c>
      <c r="Q368" s="136">
        <v>5500</v>
      </c>
      <c r="R368" s="135">
        <f>SUM(K368*Q368)</f>
        <v>5500</v>
      </c>
      <c r="S368" s="137">
        <f>ROUNDDOWN(M368*W368,0)</f>
        <v>4800</v>
      </c>
      <c r="T368" s="138" t="str">
        <f>T366</f>
        <v>(有)建造</v>
      </c>
      <c r="U368" s="116"/>
      <c r="W368" s="162">
        <v>1</v>
      </c>
    </row>
    <row r="369" spans="2:23" ht="21.95" customHeight="1">
      <c r="B369" s="123"/>
      <c r="C369" s="10"/>
      <c r="D369" s="10"/>
      <c r="E369" s="124"/>
      <c r="F369" s="10"/>
      <c r="G369" s="10"/>
      <c r="H369" s="10"/>
      <c r="I369" s="10"/>
      <c r="J369" s="10"/>
      <c r="K369" s="124"/>
      <c r="L369" s="125"/>
      <c r="M369" s="126"/>
      <c r="N369" s="124"/>
      <c r="O369" s="126"/>
      <c r="P369" s="124"/>
      <c r="Q369" s="126"/>
      <c r="R369" s="124"/>
      <c r="S369" s="127"/>
      <c r="T369" s="128"/>
      <c r="U369" s="116"/>
    </row>
    <row r="370" spans="2:23" ht="21.95" customHeight="1">
      <c r="B370" s="129"/>
      <c r="C370" s="130" t="s">
        <v>117</v>
      </c>
      <c r="D370" s="131"/>
      <c r="E370" s="132"/>
      <c r="F370" s="130" t="s">
        <v>118</v>
      </c>
      <c r="G370" s="131"/>
      <c r="H370" s="131"/>
      <c r="I370" s="131"/>
      <c r="J370" s="131"/>
      <c r="K370" s="133">
        <v>1</v>
      </c>
      <c r="L370" s="133" t="s">
        <v>104</v>
      </c>
      <c r="M370" s="134">
        <v>4000</v>
      </c>
      <c r="N370" s="135">
        <f>SUM(K370*M370)</f>
        <v>4000</v>
      </c>
      <c r="O370" s="134">
        <v>5000</v>
      </c>
      <c r="P370" s="135">
        <f>SUM(K370*O370)</f>
        <v>5000</v>
      </c>
      <c r="Q370" s="136">
        <v>4500</v>
      </c>
      <c r="R370" s="135">
        <f>SUM(K370*Q370)</f>
        <v>4500</v>
      </c>
      <c r="S370" s="137">
        <f>ROUNDDOWN(M370*W370,0)</f>
        <v>4000</v>
      </c>
      <c r="T370" s="138" t="str">
        <f>T368</f>
        <v>(有)建造</v>
      </c>
      <c r="U370" s="116"/>
      <c r="W370" s="162">
        <v>1</v>
      </c>
    </row>
    <row r="371" spans="2:23" ht="21.95" customHeight="1">
      <c r="B371" s="123"/>
      <c r="C371" s="10"/>
      <c r="D371" s="10"/>
      <c r="E371" s="124"/>
      <c r="F371" s="10"/>
      <c r="G371" s="10"/>
      <c r="H371" s="10"/>
      <c r="I371" s="10"/>
      <c r="J371" s="10"/>
      <c r="K371" s="124"/>
      <c r="L371" s="125"/>
      <c r="M371" s="126"/>
      <c r="N371" s="124"/>
      <c r="O371" s="126"/>
      <c r="P371" s="124"/>
      <c r="Q371" s="126"/>
      <c r="R371" s="124"/>
      <c r="S371" s="127"/>
      <c r="T371" s="128"/>
      <c r="U371" s="116"/>
    </row>
    <row r="372" spans="2:23" ht="21.95" customHeight="1">
      <c r="B372" s="129"/>
      <c r="C372" s="130" t="s">
        <v>119</v>
      </c>
      <c r="D372" s="131"/>
      <c r="E372" s="132"/>
      <c r="F372" s="130" t="s">
        <v>116</v>
      </c>
      <c r="G372" s="131"/>
      <c r="H372" s="131"/>
      <c r="I372" s="131"/>
      <c r="J372" s="131"/>
      <c r="K372" s="133">
        <v>1</v>
      </c>
      <c r="L372" s="133" t="s">
        <v>110</v>
      </c>
      <c r="M372" s="134">
        <v>240000</v>
      </c>
      <c r="N372" s="135">
        <f>SUM(K372*M372)</f>
        <v>240000</v>
      </c>
      <c r="O372" s="134">
        <v>300000</v>
      </c>
      <c r="P372" s="135">
        <f>SUM(K372*O372)</f>
        <v>300000</v>
      </c>
      <c r="Q372" s="136">
        <v>280000</v>
      </c>
      <c r="R372" s="135">
        <f>SUM(K372*Q372)</f>
        <v>280000</v>
      </c>
      <c r="S372" s="137">
        <f>ROUNDDOWN(M372*W372,0)</f>
        <v>240000</v>
      </c>
      <c r="T372" s="138" t="str">
        <f>T370</f>
        <v>(有)建造</v>
      </c>
      <c r="U372" s="116"/>
      <c r="W372" s="162">
        <v>1</v>
      </c>
    </row>
    <row r="373" spans="2:23" ht="21.95" customHeight="1">
      <c r="B373" s="123"/>
      <c r="C373" s="10"/>
      <c r="D373" s="10"/>
      <c r="E373" s="124"/>
      <c r="F373" s="10"/>
      <c r="G373" s="10"/>
      <c r="H373" s="10"/>
      <c r="I373" s="10"/>
      <c r="J373" s="10"/>
      <c r="K373" s="124"/>
      <c r="L373" s="125"/>
      <c r="M373" s="139"/>
      <c r="N373" s="140"/>
      <c r="O373" s="139"/>
      <c r="P373" s="140"/>
      <c r="Q373" s="139"/>
      <c r="R373" s="140"/>
      <c r="S373" s="141"/>
      <c r="T373" s="128"/>
      <c r="U373" s="116"/>
    </row>
    <row r="374" spans="2:23" ht="21.95" customHeight="1">
      <c r="B374" s="129"/>
      <c r="C374" s="130"/>
      <c r="D374" s="131"/>
      <c r="E374" s="132"/>
      <c r="F374" s="130"/>
      <c r="G374" s="131"/>
      <c r="H374" s="131"/>
      <c r="I374" s="131"/>
      <c r="J374" s="131"/>
      <c r="K374" s="133"/>
      <c r="L374" s="133"/>
      <c r="M374" s="134"/>
      <c r="N374" s="135"/>
      <c r="O374" s="134"/>
      <c r="P374" s="135"/>
      <c r="Q374" s="136"/>
      <c r="R374" s="135"/>
      <c r="S374" s="137"/>
      <c r="T374" s="138"/>
      <c r="U374" s="116"/>
    </row>
    <row r="375" spans="2:23" ht="21.95" customHeight="1">
      <c r="B375" s="123"/>
      <c r="C375" s="10"/>
      <c r="D375" s="10"/>
      <c r="E375" s="124"/>
      <c r="F375" s="10"/>
      <c r="G375" s="10"/>
      <c r="H375" s="10"/>
      <c r="I375" s="10"/>
      <c r="J375" s="10"/>
      <c r="K375" s="124"/>
      <c r="L375" s="125"/>
      <c r="M375" s="139"/>
      <c r="N375" s="140"/>
      <c r="O375" s="139"/>
      <c r="P375" s="140"/>
      <c r="Q375" s="139"/>
      <c r="R375" s="140"/>
      <c r="S375" s="141"/>
      <c r="T375" s="128"/>
      <c r="U375" s="116"/>
    </row>
    <row r="376" spans="2:23" ht="21.95" customHeight="1">
      <c r="B376" s="129"/>
      <c r="C376" s="130"/>
      <c r="D376" s="131"/>
      <c r="E376" s="132"/>
      <c r="F376" s="130"/>
      <c r="G376" s="131"/>
      <c r="H376" s="131"/>
      <c r="I376" s="131"/>
      <c r="J376" s="131"/>
      <c r="K376" s="133"/>
      <c r="L376" s="133"/>
      <c r="M376" s="134"/>
      <c r="N376" s="135"/>
      <c r="O376" s="134"/>
      <c r="P376" s="135"/>
      <c r="Q376" s="136"/>
      <c r="R376" s="135"/>
      <c r="S376" s="137"/>
      <c r="T376" s="138"/>
      <c r="U376" s="116"/>
    </row>
    <row r="377" spans="2:23" ht="21.95" customHeight="1">
      <c r="B377" s="123"/>
      <c r="C377" s="10"/>
      <c r="D377" s="10"/>
      <c r="E377" s="124"/>
      <c r="F377" s="10"/>
      <c r="G377" s="10"/>
      <c r="H377" s="10"/>
      <c r="I377" s="10"/>
      <c r="J377" s="10"/>
      <c r="K377" s="124"/>
      <c r="L377" s="125"/>
      <c r="M377" s="139"/>
      <c r="N377" s="140"/>
      <c r="O377" s="139"/>
      <c r="P377" s="140"/>
      <c r="Q377" s="139"/>
      <c r="R377" s="140"/>
      <c r="S377" s="142"/>
      <c r="T377" s="128"/>
      <c r="U377" s="116"/>
    </row>
    <row r="378" spans="2:23" ht="21.95" customHeight="1">
      <c r="B378" s="129"/>
      <c r="C378" s="130"/>
      <c r="D378" s="131"/>
      <c r="E378" s="132"/>
      <c r="F378" s="130"/>
      <c r="G378" s="131"/>
      <c r="H378" s="131"/>
      <c r="I378" s="131"/>
      <c r="J378" s="131"/>
      <c r="K378" s="133"/>
      <c r="L378" s="133"/>
      <c r="M378" s="134"/>
      <c r="N378" s="135"/>
      <c r="O378" s="134"/>
      <c r="P378" s="135"/>
      <c r="Q378" s="136"/>
      <c r="R378" s="135"/>
      <c r="S378" s="137"/>
      <c r="T378" s="138"/>
      <c r="U378" s="116"/>
    </row>
    <row r="379" spans="2:23" ht="21.95" customHeight="1">
      <c r="B379" s="123"/>
      <c r="C379" s="10"/>
      <c r="D379" s="10"/>
      <c r="E379" s="124"/>
      <c r="F379" s="10"/>
      <c r="G379" s="10"/>
      <c r="H379" s="10"/>
      <c r="I379" s="10"/>
      <c r="J379" s="10"/>
      <c r="K379" s="124"/>
      <c r="L379" s="125"/>
      <c r="M379" s="139"/>
      <c r="N379" s="140"/>
      <c r="O379" s="139"/>
      <c r="P379" s="140"/>
      <c r="Q379" s="139"/>
      <c r="R379" s="140"/>
      <c r="S379" s="141"/>
      <c r="T379" s="128"/>
      <c r="U379" s="116"/>
    </row>
    <row r="380" spans="2:23" ht="21.75" customHeight="1">
      <c r="B380" s="129"/>
      <c r="C380" s="130"/>
      <c r="D380" s="131"/>
      <c r="E380" s="132"/>
      <c r="F380" s="130"/>
      <c r="G380" s="131"/>
      <c r="H380" s="131"/>
      <c r="I380" s="131"/>
      <c r="J380" s="131"/>
      <c r="K380" s="133"/>
      <c r="L380" s="133"/>
      <c r="M380" s="134"/>
      <c r="N380" s="135"/>
      <c r="O380" s="134"/>
      <c r="P380" s="135"/>
      <c r="Q380" s="136"/>
      <c r="R380" s="135"/>
      <c r="S380" s="137"/>
      <c r="T380" s="138"/>
      <c r="U380" s="116"/>
    </row>
    <row r="381" spans="2:23" ht="23.25" customHeight="1">
      <c r="B381" s="123"/>
      <c r="C381" s="10"/>
      <c r="D381" s="10"/>
      <c r="E381" s="124"/>
      <c r="F381" s="10"/>
      <c r="G381" s="10"/>
      <c r="H381" s="10"/>
      <c r="I381" s="10"/>
      <c r="J381" s="10"/>
      <c r="K381" s="124"/>
      <c r="L381" s="125"/>
      <c r="M381" s="139"/>
      <c r="N381" s="140"/>
      <c r="O381" s="139"/>
      <c r="P381" s="140"/>
      <c r="Q381" s="139"/>
      <c r="R381" s="140"/>
      <c r="S381" s="142"/>
      <c r="T381" s="128"/>
      <c r="U381" s="116"/>
    </row>
    <row r="382" spans="2:23" ht="21.95" customHeight="1">
      <c r="B382" s="129"/>
      <c r="C382" s="130"/>
      <c r="D382" s="131"/>
      <c r="E382" s="132"/>
      <c r="F382" s="130"/>
      <c r="G382" s="131"/>
      <c r="H382" s="131"/>
      <c r="I382" s="131"/>
      <c r="J382" s="131"/>
      <c r="K382" s="133"/>
      <c r="L382" s="133"/>
      <c r="M382" s="134"/>
      <c r="N382" s="135"/>
      <c r="O382" s="134"/>
      <c r="P382" s="135"/>
      <c r="Q382" s="136"/>
      <c r="R382" s="135"/>
      <c r="S382" s="137"/>
      <c r="T382" s="138"/>
      <c r="U382" s="116"/>
    </row>
    <row r="383" spans="2:23" ht="21.95" customHeight="1">
      <c r="B383" s="123"/>
      <c r="C383" s="10"/>
      <c r="D383" s="10"/>
      <c r="E383" s="124"/>
      <c r="F383" s="10"/>
      <c r="G383" s="10"/>
      <c r="H383" s="10"/>
      <c r="I383" s="10"/>
      <c r="J383" s="10"/>
      <c r="K383" s="124"/>
      <c r="L383" s="125"/>
      <c r="M383" s="140"/>
      <c r="N383" s="140"/>
      <c r="O383" s="140"/>
      <c r="P383" s="140"/>
      <c r="Q383" s="139"/>
      <c r="R383" s="140"/>
      <c r="S383" s="141"/>
      <c r="T383" s="143"/>
      <c r="U383" s="116"/>
    </row>
    <row r="384" spans="2:23" ht="21.95" customHeight="1">
      <c r="B384" s="129"/>
      <c r="C384" s="130"/>
      <c r="D384" s="131"/>
      <c r="E384" s="132"/>
      <c r="F384" s="130"/>
      <c r="G384" s="131"/>
      <c r="H384" s="131"/>
      <c r="I384" s="131"/>
      <c r="J384" s="131"/>
      <c r="K384" s="133"/>
      <c r="L384" s="133"/>
      <c r="M384" s="132"/>
      <c r="N384" s="135"/>
      <c r="O384" s="132"/>
      <c r="P384" s="135"/>
      <c r="Q384" s="144"/>
      <c r="R384" s="135"/>
      <c r="S384" s="137"/>
      <c r="T384" s="145"/>
      <c r="U384" s="116"/>
    </row>
    <row r="385" spans="1:21" ht="21.95" customHeight="1">
      <c r="B385" s="123"/>
      <c r="C385" s="10"/>
      <c r="D385" s="10"/>
      <c r="E385" s="124"/>
      <c r="F385" s="10"/>
      <c r="G385" s="10"/>
      <c r="H385" s="10"/>
      <c r="I385" s="10"/>
      <c r="J385" s="10"/>
      <c r="K385" s="124"/>
      <c r="L385" s="125"/>
      <c r="M385" s="140"/>
      <c r="N385" s="140"/>
      <c r="O385" s="140"/>
      <c r="P385" s="140"/>
      <c r="Q385" s="140"/>
      <c r="R385" s="140"/>
      <c r="S385" s="142"/>
      <c r="T385" s="143"/>
      <c r="U385" s="116"/>
    </row>
    <row r="386" spans="1:21" ht="21.95" customHeight="1">
      <c r="B386" s="129"/>
      <c r="C386" s="130"/>
      <c r="D386" s="131"/>
      <c r="E386" s="132"/>
      <c r="F386" s="130"/>
      <c r="G386" s="131"/>
      <c r="H386" s="131"/>
      <c r="I386" s="131"/>
      <c r="J386" s="131"/>
      <c r="K386" s="133"/>
      <c r="L386" s="133"/>
      <c r="M386" s="132"/>
      <c r="N386" s="135"/>
      <c r="O386" s="132"/>
      <c r="P386" s="135"/>
      <c r="Q386" s="144"/>
      <c r="R386" s="135"/>
      <c r="S386" s="137"/>
      <c r="T386" s="145"/>
      <c r="U386" s="116"/>
    </row>
    <row r="387" spans="1:21" ht="21.95" customHeight="1">
      <c r="B387" s="123"/>
      <c r="C387" s="10"/>
      <c r="D387" s="10"/>
      <c r="E387" s="124"/>
      <c r="F387" s="10"/>
      <c r="G387" s="10"/>
      <c r="H387" s="10"/>
      <c r="I387" s="10"/>
      <c r="J387" s="10"/>
      <c r="K387" s="124"/>
      <c r="L387" s="125"/>
      <c r="M387" s="140"/>
      <c r="N387" s="140"/>
      <c r="O387" s="140"/>
      <c r="P387" s="140"/>
      <c r="Q387" s="140"/>
      <c r="R387" s="140"/>
      <c r="S387" s="142"/>
      <c r="T387" s="143"/>
      <c r="U387" s="116"/>
    </row>
    <row r="388" spans="1:21" ht="21.95" customHeight="1">
      <c r="B388" s="129"/>
      <c r="C388" s="130"/>
      <c r="D388" s="131"/>
      <c r="E388" s="132"/>
      <c r="F388" s="130"/>
      <c r="G388" s="131"/>
      <c r="H388" s="131"/>
      <c r="I388" s="131"/>
      <c r="J388" s="131"/>
      <c r="K388" s="133"/>
      <c r="L388" s="133"/>
      <c r="M388" s="144"/>
      <c r="N388" s="144"/>
      <c r="O388" s="144"/>
      <c r="P388" s="144"/>
      <c r="Q388" s="144"/>
      <c r="R388" s="144"/>
      <c r="S388" s="137"/>
      <c r="T388" s="145"/>
      <c r="U388" s="116"/>
    </row>
    <row r="389" spans="1:21" ht="21.95" customHeight="1">
      <c r="B389" s="123"/>
      <c r="C389" s="10"/>
      <c r="D389" s="10"/>
      <c r="E389" s="124"/>
      <c r="F389" s="10"/>
      <c r="G389" s="10"/>
      <c r="H389" s="10"/>
      <c r="I389" s="10"/>
      <c r="J389" s="10"/>
      <c r="K389" s="124"/>
      <c r="L389" s="125"/>
      <c r="M389" s="140"/>
      <c r="N389" s="140"/>
      <c r="O389" s="140"/>
      <c r="P389" s="140"/>
      <c r="Q389" s="140"/>
      <c r="R389" s="140"/>
      <c r="S389" s="142"/>
      <c r="T389" s="143"/>
      <c r="U389" s="116"/>
    </row>
    <row r="390" spans="1:21" ht="21.95" customHeight="1">
      <c r="B390" s="129"/>
      <c r="C390" s="131"/>
      <c r="D390" s="131"/>
      <c r="E390" s="132"/>
      <c r="F390" s="131"/>
      <c r="G390" s="131"/>
      <c r="H390" s="131"/>
      <c r="I390" s="131"/>
      <c r="J390" s="131"/>
      <c r="K390" s="132"/>
      <c r="L390" s="133"/>
      <c r="M390" s="144"/>
      <c r="N390" s="144"/>
      <c r="O390" s="144"/>
      <c r="P390" s="144"/>
      <c r="Q390" s="144"/>
      <c r="R390" s="144"/>
      <c r="S390" s="137"/>
      <c r="T390" s="145"/>
      <c r="U390" s="116"/>
    </row>
    <row r="391" spans="1:21" ht="21.95" customHeight="1">
      <c r="B391" s="123"/>
      <c r="C391" s="10"/>
      <c r="D391" s="10"/>
      <c r="E391" s="124"/>
      <c r="F391" s="10"/>
      <c r="G391" s="10"/>
      <c r="H391" s="10"/>
      <c r="I391" s="10"/>
      <c r="J391" s="10"/>
      <c r="K391" s="124"/>
      <c r="L391" s="125"/>
      <c r="M391" s="140"/>
      <c r="N391" s="140"/>
      <c r="O391" s="140"/>
      <c r="P391" s="140"/>
      <c r="Q391" s="140"/>
      <c r="R391" s="140"/>
      <c r="S391" s="142"/>
      <c r="T391" s="143"/>
      <c r="U391" s="116"/>
    </row>
    <row r="392" spans="1:21" ht="21.95" customHeight="1" thickBot="1">
      <c r="B392" s="146"/>
      <c r="C392" s="147"/>
      <c r="D392" s="147"/>
      <c r="E392" s="148"/>
      <c r="F392" s="147"/>
      <c r="G392" s="147"/>
      <c r="H392" s="147"/>
      <c r="I392" s="147"/>
      <c r="J392" s="147"/>
      <c r="K392" s="148"/>
      <c r="L392" s="149"/>
      <c r="M392" s="150"/>
      <c r="N392" s="150"/>
      <c r="O392" s="150"/>
      <c r="P392" s="150"/>
      <c r="Q392" s="150"/>
      <c r="R392" s="150"/>
      <c r="S392" s="151"/>
      <c r="T392" s="152"/>
      <c r="U392" s="116"/>
    </row>
    <row r="393" spans="1:21" ht="19.899999999999999" customHeight="1">
      <c r="B393" s="123"/>
      <c r="C393" s="10"/>
      <c r="D393" s="10"/>
      <c r="E393" s="124"/>
      <c r="F393" s="10"/>
      <c r="G393" s="10"/>
      <c r="H393" s="10"/>
      <c r="I393" s="10"/>
      <c r="J393" s="10"/>
      <c r="K393" s="124"/>
      <c r="L393" s="125"/>
      <c r="M393" s="140"/>
      <c r="N393" s="140"/>
      <c r="O393" s="140"/>
      <c r="P393" s="140"/>
      <c r="Q393" s="140"/>
      <c r="R393" s="140"/>
      <c r="S393" s="141"/>
      <c r="T393" s="143"/>
      <c r="U393" s="116"/>
    </row>
    <row r="394" spans="1:21" ht="19.899999999999999" customHeight="1">
      <c r="B394" s="583" t="s">
        <v>3</v>
      </c>
      <c r="C394" s="584"/>
      <c r="D394" s="585"/>
      <c r="E394" s="124"/>
      <c r="F394" s="10"/>
      <c r="G394" s="10"/>
      <c r="H394" s="10"/>
      <c r="I394" s="10"/>
      <c r="J394" s="10"/>
      <c r="K394" s="124"/>
      <c r="L394" s="125"/>
      <c r="M394" s="140">
        <f t="shared" ref="M394:R394" si="4">SUM(M359:M392)</f>
        <v>900400</v>
      </c>
      <c r="N394" s="140">
        <f t="shared" si="4"/>
        <v>900400</v>
      </c>
      <c r="O394" s="140">
        <f t="shared" si="4"/>
        <v>1029200</v>
      </c>
      <c r="P394" s="140">
        <f t="shared" si="4"/>
        <v>1029200</v>
      </c>
      <c r="Q394" s="140">
        <f t="shared" si="4"/>
        <v>1052800</v>
      </c>
      <c r="R394" s="140">
        <f t="shared" si="4"/>
        <v>1052800</v>
      </c>
      <c r="S394" s="140"/>
      <c r="T394" s="153"/>
      <c r="U394" s="116"/>
    </row>
    <row r="395" spans="1:21" ht="19.899999999999999" customHeight="1" thickBot="1">
      <c r="B395" s="146"/>
      <c r="C395" s="147"/>
      <c r="D395" s="147"/>
      <c r="E395" s="148"/>
      <c r="F395" s="147"/>
      <c r="G395" s="147"/>
      <c r="H395" s="147"/>
      <c r="I395" s="147"/>
      <c r="J395" s="147"/>
      <c r="K395" s="148"/>
      <c r="L395" s="149"/>
      <c r="M395" s="150"/>
      <c r="N395" s="150"/>
      <c r="O395" s="150"/>
      <c r="P395" s="150"/>
      <c r="Q395" s="150"/>
      <c r="R395" s="150"/>
      <c r="S395" s="154"/>
      <c r="T395" s="152"/>
      <c r="U395" s="116"/>
    </row>
    <row r="397" spans="1:21">
      <c r="B397" s="23" t="e">
        <f>B353</f>
        <v>#REF!</v>
      </c>
      <c r="T397" s="41"/>
    </row>
    <row r="398" spans="1:21" ht="42">
      <c r="A398" s="104"/>
      <c r="M398" s="105" t="s">
        <v>16</v>
      </c>
    </row>
    <row r="399" spans="1:21" ht="21.75" thickBot="1">
      <c r="B399" s="106"/>
      <c r="C399" s="107"/>
      <c r="D399" s="107"/>
      <c r="E399" s="107"/>
      <c r="F399" s="107"/>
      <c r="G399" s="107"/>
      <c r="H399" s="107"/>
      <c r="I399" s="107"/>
      <c r="J399" s="107"/>
      <c r="K399" s="107"/>
      <c r="L399" s="108"/>
      <c r="M399" s="107"/>
      <c r="N399" s="107"/>
      <c r="O399" s="107"/>
      <c r="P399" s="107"/>
      <c r="Q399" s="107"/>
      <c r="R399" s="107"/>
      <c r="S399" s="109"/>
      <c r="T399" s="110"/>
    </row>
    <row r="400" spans="1:21" ht="19.899999999999999" customHeight="1">
      <c r="B400" s="111"/>
      <c r="C400" s="112"/>
      <c r="D400" s="112"/>
      <c r="E400" s="113"/>
      <c r="F400" s="112"/>
      <c r="G400" s="112"/>
      <c r="H400" s="112"/>
      <c r="I400" s="112"/>
      <c r="J400" s="112"/>
      <c r="K400" s="113"/>
      <c r="L400" s="114"/>
      <c r="M400" s="586" t="s">
        <v>17</v>
      </c>
      <c r="N400" s="587"/>
      <c r="O400" s="586" t="s">
        <v>17</v>
      </c>
      <c r="P400" s="587"/>
      <c r="Q400" s="586" t="s">
        <v>17</v>
      </c>
      <c r="R400" s="587"/>
      <c r="S400" s="114" t="s">
        <v>18</v>
      </c>
      <c r="T400" s="115"/>
      <c r="U400" s="116"/>
    </row>
    <row r="401" spans="2:21" ht="19.899999999999999" customHeight="1">
      <c r="B401" s="588" t="s">
        <v>19</v>
      </c>
      <c r="C401" s="589"/>
      <c r="D401" s="590"/>
      <c r="E401" s="591" t="s">
        <v>20</v>
      </c>
      <c r="F401" s="589"/>
      <c r="G401" s="589"/>
      <c r="H401" s="589"/>
      <c r="I401" s="589"/>
      <c r="J401" s="590"/>
      <c r="K401" s="117" t="s">
        <v>21</v>
      </c>
      <c r="L401" s="117" t="s">
        <v>5</v>
      </c>
      <c r="M401" s="592" t="s">
        <v>485</v>
      </c>
      <c r="N401" s="593"/>
      <c r="O401" s="592" t="s">
        <v>486</v>
      </c>
      <c r="P401" s="593"/>
      <c r="Q401" s="592" t="s">
        <v>487</v>
      </c>
      <c r="R401" s="593"/>
      <c r="S401" s="117" t="s">
        <v>22</v>
      </c>
      <c r="T401" s="118" t="s">
        <v>23</v>
      </c>
      <c r="U401" s="116"/>
    </row>
    <row r="402" spans="2:21" ht="19.899999999999999" customHeight="1" thickBot="1">
      <c r="B402" s="119"/>
      <c r="C402" s="109"/>
      <c r="D402" s="109"/>
      <c r="E402" s="120"/>
      <c r="F402" s="109"/>
      <c r="G402" s="109"/>
      <c r="H402" s="109"/>
      <c r="I402" s="109"/>
      <c r="J402" s="109"/>
      <c r="K402" s="120"/>
      <c r="L402" s="121"/>
      <c r="M402" s="121" t="s">
        <v>24</v>
      </c>
      <c r="N402" s="121" t="s">
        <v>25</v>
      </c>
      <c r="O402" s="121" t="s">
        <v>24</v>
      </c>
      <c r="P402" s="121" t="s">
        <v>25</v>
      </c>
      <c r="Q402" s="121" t="s">
        <v>24</v>
      </c>
      <c r="R402" s="121" t="s">
        <v>25</v>
      </c>
      <c r="S402" s="121"/>
      <c r="T402" s="122"/>
      <c r="U402" s="116"/>
    </row>
    <row r="403" spans="2:21" ht="21.95" customHeight="1">
      <c r="B403" s="123"/>
      <c r="C403" s="10" t="s">
        <v>120</v>
      </c>
      <c r="D403" s="10"/>
      <c r="E403" s="124"/>
      <c r="F403" s="10"/>
      <c r="G403" s="10"/>
      <c r="H403" s="10"/>
      <c r="I403" s="10"/>
      <c r="J403" s="10"/>
      <c r="K403" s="124"/>
      <c r="L403" s="125"/>
      <c r="M403" s="126"/>
      <c r="N403" s="124"/>
      <c r="O403" s="126"/>
      <c r="P403" s="124"/>
      <c r="Q403" s="126"/>
      <c r="R403" s="124"/>
      <c r="S403" s="127"/>
      <c r="T403" s="128"/>
      <c r="U403" s="116"/>
    </row>
    <row r="404" spans="2:21" ht="21.95" customHeight="1">
      <c r="B404" s="129"/>
      <c r="C404" s="130" t="s">
        <v>121</v>
      </c>
      <c r="D404" s="131"/>
      <c r="E404" s="132"/>
      <c r="F404" s="130" t="s">
        <v>122</v>
      </c>
      <c r="G404" s="131"/>
      <c r="H404" s="131"/>
      <c r="I404" s="131"/>
      <c r="J404" s="131"/>
      <c r="K404" s="133">
        <v>1</v>
      </c>
      <c r="L404" s="133" t="s">
        <v>33</v>
      </c>
      <c r="M404" s="134">
        <v>63800</v>
      </c>
      <c r="N404" s="135">
        <f>SUM(K404*M404)</f>
        <v>63800</v>
      </c>
      <c r="O404" s="134">
        <v>34000</v>
      </c>
      <c r="P404" s="135">
        <f>SUM(K404*O404)</f>
        <v>34000</v>
      </c>
      <c r="Q404" s="136">
        <v>58000</v>
      </c>
      <c r="R404" s="135">
        <f>SUM(K404*Q404)</f>
        <v>58000</v>
      </c>
      <c r="S404" s="137">
        <f>O404</f>
        <v>34000</v>
      </c>
      <c r="T404" s="138" t="str">
        <f>O401</f>
        <v>伸和工業</v>
      </c>
      <c r="U404" s="116"/>
    </row>
    <row r="405" spans="2:21" ht="21.95" customHeight="1">
      <c r="B405" s="123"/>
      <c r="C405" s="10" t="s">
        <v>124</v>
      </c>
      <c r="D405" s="10"/>
      <c r="E405" s="124"/>
      <c r="F405" s="10"/>
      <c r="G405" s="10"/>
      <c r="H405" s="10"/>
      <c r="I405" s="10"/>
      <c r="J405" s="10"/>
      <c r="K405" s="124"/>
      <c r="L405" s="125"/>
      <c r="M405" s="126"/>
      <c r="N405" s="124"/>
      <c r="O405" s="126"/>
      <c r="P405" s="124"/>
      <c r="Q405" s="126"/>
      <c r="R405" s="124"/>
      <c r="S405" s="127"/>
      <c r="T405" s="128"/>
      <c r="U405" s="116"/>
    </row>
    <row r="406" spans="2:21" ht="21.95" customHeight="1">
      <c r="B406" s="129"/>
      <c r="C406" s="130" t="s">
        <v>121</v>
      </c>
      <c r="D406" s="131"/>
      <c r="E406" s="132"/>
      <c r="F406" s="130" t="s">
        <v>125</v>
      </c>
      <c r="G406" s="131"/>
      <c r="H406" s="131"/>
      <c r="I406" s="131"/>
      <c r="J406" s="131"/>
      <c r="K406" s="133">
        <v>3</v>
      </c>
      <c r="L406" s="133" t="s">
        <v>33</v>
      </c>
      <c r="M406" s="134">
        <v>308000</v>
      </c>
      <c r="N406" s="135">
        <f>SUM(K406*M406)</f>
        <v>924000</v>
      </c>
      <c r="O406" s="134">
        <v>140000</v>
      </c>
      <c r="P406" s="135">
        <f>SUM(K406*O406)</f>
        <v>420000</v>
      </c>
      <c r="Q406" s="136">
        <v>280000</v>
      </c>
      <c r="R406" s="135">
        <f>SUM(K406*Q406)</f>
        <v>840000</v>
      </c>
      <c r="S406" s="137">
        <f>O406</f>
        <v>140000</v>
      </c>
      <c r="T406" s="138" t="str">
        <f>T404</f>
        <v>伸和工業</v>
      </c>
      <c r="U406" s="116"/>
    </row>
    <row r="407" spans="2:21" ht="21.95" customHeight="1">
      <c r="B407" s="123"/>
      <c r="C407" s="10" t="s">
        <v>126</v>
      </c>
      <c r="D407" s="10"/>
      <c r="E407" s="124"/>
      <c r="F407" s="10"/>
      <c r="G407" s="10"/>
      <c r="H407" s="10"/>
      <c r="I407" s="10"/>
      <c r="J407" s="10"/>
      <c r="K407" s="124"/>
      <c r="L407" s="125"/>
      <c r="M407" s="126"/>
      <c r="N407" s="124"/>
      <c r="O407" s="126"/>
      <c r="P407" s="124"/>
      <c r="Q407" s="126"/>
      <c r="R407" s="124"/>
      <c r="S407" s="127"/>
      <c r="T407" s="128"/>
      <c r="U407" s="116"/>
    </row>
    <row r="408" spans="2:21" ht="21.95" customHeight="1">
      <c r="B408" s="129"/>
      <c r="C408" s="130" t="s">
        <v>127</v>
      </c>
      <c r="D408" s="131"/>
      <c r="E408" s="132"/>
      <c r="F408" s="130" t="s">
        <v>128</v>
      </c>
      <c r="G408" s="131"/>
      <c r="H408" s="131"/>
      <c r="I408" s="131"/>
      <c r="J408" s="131"/>
      <c r="K408" s="133">
        <v>8</v>
      </c>
      <c r="L408" s="133" t="s">
        <v>33</v>
      </c>
      <c r="M408" s="134">
        <v>58300</v>
      </c>
      <c r="N408" s="135">
        <f>SUM(K408*M408)</f>
        <v>466400</v>
      </c>
      <c r="O408" s="134">
        <v>233000</v>
      </c>
      <c r="P408" s="135">
        <f>SUM(K408*O408)</f>
        <v>1864000</v>
      </c>
      <c r="Q408" s="136">
        <v>53000</v>
      </c>
      <c r="R408" s="135">
        <f>SUM(K408*Q408)</f>
        <v>424000</v>
      </c>
      <c r="S408" s="137">
        <f>Q408</f>
        <v>53000</v>
      </c>
      <c r="T408" s="138" t="str">
        <f>Q401</f>
        <v>(株)トウエイ</v>
      </c>
      <c r="U408" s="116"/>
    </row>
    <row r="409" spans="2:21" ht="21.95" customHeight="1">
      <c r="B409" s="123"/>
      <c r="C409" s="10" t="s">
        <v>129</v>
      </c>
      <c r="D409" s="10"/>
      <c r="E409" s="124"/>
      <c r="F409" s="10"/>
      <c r="G409" s="10"/>
      <c r="H409" s="10"/>
      <c r="I409" s="10"/>
      <c r="J409" s="10"/>
      <c r="K409" s="124"/>
      <c r="L409" s="125"/>
      <c r="M409" s="126"/>
      <c r="N409" s="124"/>
      <c r="O409" s="126"/>
      <c r="P409" s="124"/>
      <c r="Q409" s="126"/>
      <c r="R409" s="124"/>
      <c r="S409" s="127"/>
      <c r="T409" s="128"/>
      <c r="U409" s="116"/>
    </row>
    <row r="410" spans="2:21" ht="21.95" customHeight="1">
      <c r="B410" s="129"/>
      <c r="C410" s="130" t="s">
        <v>130</v>
      </c>
      <c r="D410" s="131"/>
      <c r="E410" s="132"/>
      <c r="F410" s="130" t="s">
        <v>131</v>
      </c>
      <c r="G410" s="131"/>
      <c r="H410" s="131"/>
      <c r="I410" s="131"/>
      <c r="J410" s="131"/>
      <c r="K410" s="133">
        <v>1</v>
      </c>
      <c r="L410" s="133" t="s">
        <v>33</v>
      </c>
      <c r="M410" s="134">
        <v>825000</v>
      </c>
      <c r="N410" s="135">
        <f>SUM(K410*M410)</f>
        <v>825000</v>
      </c>
      <c r="O410" s="134">
        <v>434000</v>
      </c>
      <c r="P410" s="135">
        <f>SUM(K410*O410)</f>
        <v>434000</v>
      </c>
      <c r="Q410" s="136">
        <v>750000</v>
      </c>
      <c r="R410" s="135">
        <f>SUM(K410*Q410)</f>
        <v>750000</v>
      </c>
      <c r="S410" s="137">
        <f>O410</f>
        <v>434000</v>
      </c>
      <c r="T410" s="138" t="str">
        <f>O401</f>
        <v>伸和工業</v>
      </c>
      <c r="U410" s="116"/>
    </row>
    <row r="411" spans="2:21" ht="21.95" customHeight="1">
      <c r="B411" s="123"/>
      <c r="C411" s="10" t="s">
        <v>132</v>
      </c>
      <c r="D411" s="10"/>
      <c r="E411" s="124"/>
      <c r="F411" s="10"/>
      <c r="G411" s="10"/>
      <c r="H411" s="10"/>
      <c r="I411" s="10"/>
      <c r="J411" s="10"/>
      <c r="K411" s="124"/>
      <c r="L411" s="125"/>
      <c r="M411" s="126"/>
      <c r="N411" s="124"/>
      <c r="O411" s="126"/>
      <c r="P411" s="124"/>
      <c r="Q411" s="126"/>
      <c r="R411" s="124"/>
      <c r="S411" s="127"/>
      <c r="T411" s="128"/>
      <c r="U411" s="116"/>
    </row>
    <row r="412" spans="2:21" ht="21.95" customHeight="1">
      <c r="B412" s="129"/>
      <c r="C412" s="130" t="s">
        <v>133</v>
      </c>
      <c r="D412" s="131"/>
      <c r="E412" s="132"/>
      <c r="F412" s="130" t="s">
        <v>134</v>
      </c>
      <c r="G412" s="131"/>
      <c r="H412" s="131"/>
      <c r="I412" s="131"/>
      <c r="J412" s="131"/>
      <c r="K412" s="133">
        <v>2</v>
      </c>
      <c r="L412" s="133" t="s">
        <v>33</v>
      </c>
      <c r="M412" s="134">
        <v>39600</v>
      </c>
      <c r="N412" s="135">
        <f>SUM(K412*M412)</f>
        <v>79200</v>
      </c>
      <c r="O412" s="134">
        <v>21000</v>
      </c>
      <c r="P412" s="135">
        <f>SUM(K412*O412)</f>
        <v>42000</v>
      </c>
      <c r="Q412" s="136">
        <v>36000</v>
      </c>
      <c r="R412" s="135">
        <f>SUM(K412*Q412)</f>
        <v>72000</v>
      </c>
      <c r="S412" s="137">
        <f>O412</f>
        <v>21000</v>
      </c>
      <c r="T412" s="138" t="str">
        <f>T410</f>
        <v>伸和工業</v>
      </c>
      <c r="U412" s="116"/>
    </row>
    <row r="413" spans="2:21" ht="21.95" customHeight="1">
      <c r="B413" s="123"/>
      <c r="C413" s="10" t="s">
        <v>135</v>
      </c>
      <c r="D413" s="10"/>
      <c r="E413" s="124"/>
      <c r="F413" s="10"/>
      <c r="G413" s="10"/>
      <c r="H413" s="10"/>
      <c r="I413" s="10"/>
      <c r="J413" s="10"/>
      <c r="K413" s="124"/>
      <c r="L413" s="125"/>
      <c r="M413" s="126"/>
      <c r="N413" s="124"/>
      <c r="O413" s="126"/>
      <c r="P413" s="124"/>
      <c r="Q413" s="126"/>
      <c r="R413" s="124"/>
      <c r="S413" s="127"/>
      <c r="T413" s="128"/>
      <c r="U413" s="116"/>
    </row>
    <row r="414" spans="2:21" ht="21.95" customHeight="1">
      <c r="B414" s="129"/>
      <c r="C414" s="130" t="s">
        <v>136</v>
      </c>
      <c r="D414" s="131"/>
      <c r="E414" s="132"/>
      <c r="F414" s="130" t="s">
        <v>137</v>
      </c>
      <c r="G414" s="131"/>
      <c r="H414" s="131"/>
      <c r="I414" s="131"/>
      <c r="J414" s="131"/>
      <c r="K414" s="133">
        <v>1</v>
      </c>
      <c r="L414" s="133" t="s">
        <v>33</v>
      </c>
      <c r="M414" s="134">
        <v>84700</v>
      </c>
      <c r="N414" s="135">
        <f>SUM(K414*M414)</f>
        <v>84700</v>
      </c>
      <c r="O414" s="134">
        <v>115000</v>
      </c>
      <c r="P414" s="135">
        <f>SUM(K414*O414)</f>
        <v>115000</v>
      </c>
      <c r="Q414" s="136">
        <v>77000</v>
      </c>
      <c r="R414" s="135">
        <f>SUM(K414*Q414)</f>
        <v>77000</v>
      </c>
      <c r="S414" s="137">
        <f>Q414</f>
        <v>77000</v>
      </c>
      <c r="T414" s="138" t="str">
        <f>Q401</f>
        <v>(株)トウエイ</v>
      </c>
      <c r="U414" s="116"/>
    </row>
    <row r="415" spans="2:21" ht="21.95" customHeight="1">
      <c r="B415" s="123"/>
      <c r="C415" s="10" t="s">
        <v>138</v>
      </c>
      <c r="D415" s="10"/>
      <c r="E415" s="124"/>
      <c r="F415" s="10"/>
      <c r="G415" s="10"/>
      <c r="H415" s="10"/>
      <c r="I415" s="10"/>
      <c r="J415" s="10"/>
      <c r="K415" s="124"/>
      <c r="L415" s="125"/>
      <c r="M415" s="126"/>
      <c r="N415" s="124"/>
      <c r="O415" s="126"/>
      <c r="P415" s="124"/>
      <c r="Q415" s="126"/>
      <c r="R415" s="124"/>
      <c r="S415" s="127"/>
      <c r="T415" s="128"/>
      <c r="U415" s="116"/>
    </row>
    <row r="416" spans="2:21" ht="21.95" customHeight="1">
      <c r="B416" s="129"/>
      <c r="C416" s="130" t="s">
        <v>139</v>
      </c>
      <c r="D416" s="131"/>
      <c r="E416" s="132"/>
      <c r="F416" s="130" t="s">
        <v>140</v>
      </c>
      <c r="G416" s="131"/>
      <c r="H416" s="131"/>
      <c r="I416" s="131"/>
      <c r="J416" s="131"/>
      <c r="K416" s="133">
        <v>1</v>
      </c>
      <c r="L416" s="133" t="s">
        <v>33</v>
      </c>
      <c r="M416" s="134">
        <v>385000</v>
      </c>
      <c r="N416" s="135">
        <f>SUM(K416*M416)</f>
        <v>385000</v>
      </c>
      <c r="O416" s="134">
        <v>486000</v>
      </c>
      <c r="P416" s="135">
        <f>SUM(K416*O416)</f>
        <v>486000</v>
      </c>
      <c r="Q416" s="136">
        <v>350000</v>
      </c>
      <c r="R416" s="135">
        <f>SUM(K416*Q416)</f>
        <v>350000</v>
      </c>
      <c r="S416" s="137">
        <f>Q416</f>
        <v>350000</v>
      </c>
      <c r="T416" s="138" t="str">
        <f>Q401</f>
        <v>(株)トウエイ</v>
      </c>
      <c r="U416" s="116"/>
    </row>
    <row r="417" spans="2:21" ht="21.95" customHeight="1">
      <c r="B417" s="123"/>
      <c r="C417" s="10" t="s">
        <v>141</v>
      </c>
      <c r="D417" s="10"/>
      <c r="E417" s="124"/>
      <c r="F417" s="10"/>
      <c r="G417" s="10"/>
      <c r="H417" s="10"/>
      <c r="I417" s="10"/>
      <c r="J417" s="10"/>
      <c r="K417" s="124"/>
      <c r="L417" s="125"/>
      <c r="M417" s="126"/>
      <c r="N417" s="124"/>
      <c r="O417" s="126"/>
      <c r="P417" s="124"/>
      <c r="Q417" s="126"/>
      <c r="R417" s="124"/>
      <c r="S417" s="141"/>
      <c r="T417" s="128"/>
      <c r="U417" s="116"/>
    </row>
    <row r="418" spans="2:21" ht="21.95" customHeight="1">
      <c r="B418" s="129"/>
      <c r="C418" s="130" t="s">
        <v>139</v>
      </c>
      <c r="D418" s="131"/>
      <c r="E418" s="132"/>
      <c r="F418" s="130" t="s">
        <v>142</v>
      </c>
      <c r="G418" s="131"/>
      <c r="H418" s="131"/>
      <c r="I418" s="131"/>
      <c r="J418" s="131"/>
      <c r="K418" s="133">
        <v>1</v>
      </c>
      <c r="L418" s="133" t="s">
        <v>33</v>
      </c>
      <c r="M418" s="134">
        <v>462000</v>
      </c>
      <c r="N418" s="135">
        <f>SUM(K418*M418)</f>
        <v>462000</v>
      </c>
      <c r="O418" s="134">
        <v>575000</v>
      </c>
      <c r="P418" s="135">
        <f>SUM(K418*O418)</f>
        <v>575000</v>
      </c>
      <c r="Q418" s="136">
        <v>420000</v>
      </c>
      <c r="R418" s="135">
        <f>SUM(K418*Q418)</f>
        <v>420000</v>
      </c>
      <c r="S418" s="137">
        <f>Q418</f>
        <v>420000</v>
      </c>
      <c r="T418" s="138" t="str">
        <f>T416</f>
        <v>(株)トウエイ</v>
      </c>
      <c r="U418" s="116"/>
    </row>
    <row r="419" spans="2:21" ht="21.95" customHeight="1">
      <c r="B419" s="123"/>
      <c r="C419" s="10" t="s">
        <v>143</v>
      </c>
      <c r="D419" s="10"/>
      <c r="E419" s="124"/>
      <c r="F419" s="10"/>
      <c r="G419" s="10"/>
      <c r="H419" s="10"/>
      <c r="I419" s="10"/>
      <c r="J419" s="10"/>
      <c r="K419" s="124"/>
      <c r="L419" s="125"/>
      <c r="M419" s="126"/>
      <c r="N419" s="124"/>
      <c r="O419" s="126"/>
      <c r="P419" s="124"/>
      <c r="Q419" s="126"/>
      <c r="R419" s="124"/>
      <c r="S419" s="141"/>
      <c r="T419" s="128"/>
      <c r="U419" s="116"/>
    </row>
    <row r="420" spans="2:21" ht="21.95" customHeight="1">
      <c r="B420" s="129"/>
      <c r="C420" s="130" t="s">
        <v>144</v>
      </c>
      <c r="D420" s="131"/>
      <c r="E420" s="132"/>
      <c r="F420" s="130" t="s">
        <v>145</v>
      </c>
      <c r="G420" s="131"/>
      <c r="H420" s="131"/>
      <c r="I420" s="131"/>
      <c r="J420" s="131"/>
      <c r="K420" s="133">
        <v>2</v>
      </c>
      <c r="L420" s="133" t="s">
        <v>33</v>
      </c>
      <c r="M420" s="134">
        <v>257000</v>
      </c>
      <c r="N420" s="135">
        <f>SUM(K420*M420)</f>
        <v>514000</v>
      </c>
      <c r="O420" s="134">
        <v>200000</v>
      </c>
      <c r="P420" s="135">
        <f>SUM(K420*O420)</f>
        <v>400000</v>
      </c>
      <c r="Q420" s="136">
        <v>250000</v>
      </c>
      <c r="R420" s="135">
        <f>SUM(K420*Q420)</f>
        <v>500000</v>
      </c>
      <c r="S420" s="137">
        <f>O420</f>
        <v>200000</v>
      </c>
      <c r="T420" s="138" t="str">
        <f>O401</f>
        <v>伸和工業</v>
      </c>
      <c r="U420" s="116"/>
    </row>
    <row r="421" spans="2:21" ht="21.95" customHeight="1">
      <c r="B421" s="123"/>
      <c r="C421" s="10" t="s">
        <v>146</v>
      </c>
      <c r="D421" s="10"/>
      <c r="E421" s="124"/>
      <c r="F421" s="10"/>
      <c r="G421" s="10"/>
      <c r="H421" s="10"/>
      <c r="I421" s="10"/>
      <c r="J421" s="10"/>
      <c r="K421" s="124"/>
      <c r="L421" s="125"/>
      <c r="M421" s="126"/>
      <c r="N421" s="124"/>
      <c r="O421" s="126"/>
      <c r="P421" s="124"/>
      <c r="Q421" s="126"/>
      <c r="R421" s="124"/>
      <c r="S421" s="142"/>
      <c r="T421" s="128"/>
      <c r="U421" s="116"/>
    </row>
    <row r="422" spans="2:21" ht="21.95" customHeight="1">
      <c r="B422" s="129"/>
      <c r="C422" s="130" t="s">
        <v>147</v>
      </c>
      <c r="D422" s="131"/>
      <c r="E422" s="132"/>
      <c r="F422" s="130" t="s">
        <v>148</v>
      </c>
      <c r="G422" s="131"/>
      <c r="H422" s="131"/>
      <c r="I422" s="131"/>
      <c r="J422" s="131"/>
      <c r="K422" s="133">
        <v>1</v>
      </c>
      <c r="L422" s="133" t="s">
        <v>33</v>
      </c>
      <c r="M422" s="134">
        <v>133650</v>
      </c>
      <c r="N422" s="135">
        <f>SUM(K422*M422)</f>
        <v>133650</v>
      </c>
      <c r="O422" s="134">
        <v>169090</v>
      </c>
      <c r="P422" s="135">
        <f>SUM(K422*O422)</f>
        <v>169090</v>
      </c>
      <c r="Q422" s="136">
        <v>121500</v>
      </c>
      <c r="R422" s="135">
        <f>SUM(K422*Q422)</f>
        <v>121500</v>
      </c>
      <c r="S422" s="137">
        <f>Q422</f>
        <v>121500</v>
      </c>
      <c r="T422" s="138" t="str">
        <f>Q401</f>
        <v>(株)トウエイ</v>
      </c>
      <c r="U422" s="116"/>
    </row>
    <row r="423" spans="2:21" ht="21.95" customHeight="1">
      <c r="B423" s="123"/>
      <c r="C423" s="10" t="s">
        <v>149</v>
      </c>
      <c r="D423" s="10"/>
      <c r="E423" s="124"/>
      <c r="F423" s="10"/>
      <c r="G423" s="10"/>
      <c r="H423" s="10"/>
      <c r="I423" s="10"/>
      <c r="J423" s="10"/>
      <c r="K423" s="124"/>
      <c r="L423" s="125"/>
      <c r="M423" s="126"/>
      <c r="N423" s="124"/>
      <c r="O423" s="126"/>
      <c r="P423" s="124"/>
      <c r="Q423" s="126"/>
      <c r="R423" s="124"/>
      <c r="S423" s="141"/>
      <c r="T423" s="128"/>
      <c r="U423" s="116"/>
    </row>
    <row r="424" spans="2:21" ht="21.75" customHeight="1">
      <c r="B424" s="129"/>
      <c r="C424" s="130" t="s">
        <v>147</v>
      </c>
      <c r="D424" s="131"/>
      <c r="E424" s="132"/>
      <c r="F424" s="130" t="s">
        <v>150</v>
      </c>
      <c r="G424" s="131"/>
      <c r="H424" s="131"/>
      <c r="I424" s="131"/>
      <c r="J424" s="131"/>
      <c r="K424" s="133">
        <v>1</v>
      </c>
      <c r="L424" s="133" t="s">
        <v>33</v>
      </c>
      <c r="M424" s="134">
        <v>86625</v>
      </c>
      <c r="N424" s="135">
        <f>SUM(K424*M424)</f>
        <v>86625</v>
      </c>
      <c r="O424" s="134">
        <v>106795</v>
      </c>
      <c r="P424" s="135">
        <f>SUM(K424*O424)</f>
        <v>106795</v>
      </c>
      <c r="Q424" s="136">
        <v>78750</v>
      </c>
      <c r="R424" s="135">
        <f>SUM(K424*Q424)</f>
        <v>78750</v>
      </c>
      <c r="S424" s="137">
        <f>Q424</f>
        <v>78750</v>
      </c>
      <c r="T424" s="138" t="str">
        <f>T422</f>
        <v>(株)トウエイ</v>
      </c>
      <c r="U424" s="116"/>
    </row>
    <row r="425" spans="2:21" ht="23.25" customHeight="1">
      <c r="B425" s="123"/>
      <c r="C425" s="10" t="s">
        <v>151</v>
      </c>
      <c r="D425" s="10"/>
      <c r="E425" s="124"/>
      <c r="F425" s="10"/>
      <c r="G425" s="10"/>
      <c r="H425" s="10"/>
      <c r="I425" s="10"/>
      <c r="J425" s="10"/>
      <c r="K425" s="124"/>
      <c r="L425" s="125"/>
      <c r="M425" s="126"/>
      <c r="N425" s="124"/>
      <c r="O425" s="126"/>
      <c r="P425" s="124"/>
      <c r="Q425" s="126"/>
      <c r="R425" s="124"/>
      <c r="S425" s="141"/>
      <c r="T425" s="128"/>
      <c r="U425" s="116"/>
    </row>
    <row r="426" spans="2:21" ht="21.95" customHeight="1">
      <c r="B426" s="129"/>
      <c r="C426" s="130" t="s">
        <v>147</v>
      </c>
      <c r="D426" s="131"/>
      <c r="E426" s="132"/>
      <c r="F426" s="130" t="s">
        <v>152</v>
      </c>
      <c r="G426" s="131"/>
      <c r="H426" s="131"/>
      <c r="I426" s="131"/>
      <c r="J426" s="131"/>
      <c r="K426" s="133">
        <v>1</v>
      </c>
      <c r="L426" s="133" t="s">
        <v>33</v>
      </c>
      <c r="M426" s="134">
        <v>915750</v>
      </c>
      <c r="N426" s="135">
        <f>SUM(K426*M426)</f>
        <v>915750</v>
      </c>
      <c r="O426" s="134">
        <v>1242110</v>
      </c>
      <c r="P426" s="135">
        <f>SUM(K426*O426)</f>
        <v>1242110</v>
      </c>
      <c r="Q426" s="136">
        <v>832500</v>
      </c>
      <c r="R426" s="135">
        <f>SUM(K426*Q426)</f>
        <v>832500</v>
      </c>
      <c r="S426" s="137">
        <f>Q426</f>
        <v>832500</v>
      </c>
      <c r="T426" s="138" t="str">
        <f>T424</f>
        <v>(株)トウエイ</v>
      </c>
      <c r="U426" s="116"/>
    </row>
    <row r="427" spans="2:21" ht="21.95" customHeight="1">
      <c r="B427" s="123"/>
      <c r="C427" s="10" t="s">
        <v>154</v>
      </c>
      <c r="D427" s="10"/>
      <c r="E427" s="124"/>
      <c r="F427" s="10"/>
      <c r="G427" s="10"/>
      <c r="H427" s="10"/>
      <c r="I427" s="10"/>
      <c r="J427" s="10"/>
      <c r="K427" s="124"/>
      <c r="L427" s="125"/>
      <c r="M427" s="126"/>
      <c r="N427" s="124"/>
      <c r="O427" s="126"/>
      <c r="P427" s="124"/>
      <c r="Q427" s="126"/>
      <c r="R427" s="124"/>
      <c r="S427" s="141"/>
      <c r="T427" s="128"/>
      <c r="U427" s="116"/>
    </row>
    <row r="428" spans="2:21" ht="21.95" customHeight="1">
      <c r="B428" s="129"/>
      <c r="C428" s="130" t="s">
        <v>147</v>
      </c>
      <c r="D428" s="131"/>
      <c r="E428" s="132"/>
      <c r="F428" s="130" t="s">
        <v>153</v>
      </c>
      <c r="G428" s="131"/>
      <c r="H428" s="131"/>
      <c r="I428" s="131"/>
      <c r="J428" s="131"/>
      <c r="K428" s="133">
        <v>1</v>
      </c>
      <c r="L428" s="133" t="s">
        <v>33</v>
      </c>
      <c r="M428" s="134">
        <v>440000</v>
      </c>
      <c r="N428" s="135">
        <f>SUM(K428*M428)</f>
        <v>440000</v>
      </c>
      <c r="O428" s="134">
        <v>600195</v>
      </c>
      <c r="P428" s="135">
        <f>SUM(K428*O428)</f>
        <v>600195</v>
      </c>
      <c r="Q428" s="136">
        <v>400000</v>
      </c>
      <c r="R428" s="135">
        <f>SUM(K428*Q428)</f>
        <v>400000</v>
      </c>
      <c r="S428" s="137">
        <f>Q428</f>
        <v>400000</v>
      </c>
      <c r="T428" s="138" t="str">
        <f>T426</f>
        <v>(株)トウエイ</v>
      </c>
      <c r="U428" s="116"/>
    </row>
    <row r="429" spans="2:21" ht="21.95" customHeight="1">
      <c r="B429" s="123"/>
      <c r="C429" s="10" t="s">
        <v>155</v>
      </c>
      <c r="D429" s="10"/>
      <c r="E429" s="124"/>
      <c r="F429" s="10"/>
      <c r="G429" s="10"/>
      <c r="H429" s="10"/>
      <c r="I429" s="10"/>
      <c r="J429" s="10"/>
      <c r="K429" s="124"/>
      <c r="L429" s="125"/>
      <c r="M429" s="126"/>
      <c r="N429" s="124"/>
      <c r="O429" s="126"/>
      <c r="P429" s="124"/>
      <c r="Q429" s="126"/>
      <c r="R429" s="124"/>
      <c r="S429" s="142"/>
      <c r="T429" s="143"/>
      <c r="U429" s="116"/>
    </row>
    <row r="430" spans="2:21" ht="21.95" customHeight="1">
      <c r="B430" s="129"/>
      <c r="C430" s="130" t="s">
        <v>156</v>
      </c>
      <c r="D430" s="131"/>
      <c r="E430" s="132"/>
      <c r="F430" s="130" t="s">
        <v>157</v>
      </c>
      <c r="G430" s="131"/>
      <c r="H430" s="131"/>
      <c r="I430" s="131"/>
      <c r="J430" s="131"/>
      <c r="K430" s="133">
        <v>2</v>
      </c>
      <c r="L430" s="133" t="s">
        <v>33</v>
      </c>
      <c r="M430" s="134">
        <v>101200</v>
      </c>
      <c r="N430" s="135">
        <f>SUM(K430*M430)</f>
        <v>202400</v>
      </c>
      <c r="O430" s="134">
        <v>49500</v>
      </c>
      <c r="P430" s="135">
        <f>SUM(K430*O430)</f>
        <v>99000</v>
      </c>
      <c r="Q430" s="136">
        <v>92000</v>
      </c>
      <c r="R430" s="135">
        <f>SUM(K430*Q430)</f>
        <v>184000</v>
      </c>
      <c r="S430" s="137">
        <f>O430</f>
        <v>49500</v>
      </c>
      <c r="T430" s="138" t="str">
        <f>O401</f>
        <v>伸和工業</v>
      </c>
      <c r="U430" s="116"/>
    </row>
    <row r="431" spans="2:21" ht="21.95" customHeight="1">
      <c r="B431" s="123"/>
      <c r="C431" s="10" t="s">
        <v>158</v>
      </c>
      <c r="D431" s="10"/>
      <c r="E431" s="124"/>
      <c r="F431" s="10"/>
      <c r="G431" s="10"/>
      <c r="H431" s="10"/>
      <c r="I431" s="10"/>
      <c r="J431" s="10"/>
      <c r="K431" s="124"/>
      <c r="L431" s="125"/>
      <c r="M431" s="126"/>
      <c r="N431" s="124"/>
      <c r="O431" s="126"/>
      <c r="P431" s="124"/>
      <c r="Q431" s="126"/>
      <c r="R431" s="124"/>
      <c r="S431" s="142"/>
      <c r="T431" s="128"/>
      <c r="U431" s="116"/>
    </row>
    <row r="432" spans="2:21" ht="21.95" customHeight="1">
      <c r="B432" s="129"/>
      <c r="C432" s="130" t="s">
        <v>159</v>
      </c>
      <c r="D432" s="131"/>
      <c r="E432" s="132"/>
      <c r="F432" s="130" t="s">
        <v>160</v>
      </c>
      <c r="G432" s="131"/>
      <c r="H432" s="131"/>
      <c r="I432" s="131"/>
      <c r="J432" s="131"/>
      <c r="K432" s="133">
        <v>1</v>
      </c>
      <c r="L432" s="133" t="s">
        <v>33</v>
      </c>
      <c r="M432" s="134">
        <v>92400</v>
      </c>
      <c r="N432" s="135">
        <f>SUM(K432*M432)</f>
        <v>92400</v>
      </c>
      <c r="O432" s="134">
        <f>SUM(48000+10000)</f>
        <v>58000</v>
      </c>
      <c r="P432" s="135">
        <f>SUM(K432*O432)</f>
        <v>58000</v>
      </c>
      <c r="Q432" s="136">
        <v>84000</v>
      </c>
      <c r="R432" s="135">
        <f>SUM(K432*Q432)</f>
        <v>84000</v>
      </c>
      <c r="S432" s="137">
        <f>O432</f>
        <v>58000</v>
      </c>
      <c r="T432" s="138" t="str">
        <f>T430</f>
        <v>伸和工業</v>
      </c>
      <c r="U432" s="116"/>
    </row>
    <row r="433" spans="1:23" ht="21.95" customHeight="1">
      <c r="B433" s="123"/>
      <c r="C433" s="10" t="s">
        <v>161</v>
      </c>
      <c r="D433" s="10"/>
      <c r="E433" s="124"/>
      <c r="F433" s="10"/>
      <c r="G433" s="10"/>
      <c r="H433" s="10"/>
      <c r="I433" s="10"/>
      <c r="J433" s="10"/>
      <c r="K433" s="124"/>
      <c r="L433" s="125"/>
      <c r="M433" s="126"/>
      <c r="N433" s="124"/>
      <c r="O433" s="126"/>
      <c r="P433" s="124"/>
      <c r="Q433" s="126"/>
      <c r="R433" s="124"/>
      <c r="S433" s="142"/>
      <c r="T433" s="128"/>
      <c r="U433" s="116"/>
    </row>
    <row r="434" spans="1:23" ht="21.95" customHeight="1">
      <c r="B434" s="129"/>
      <c r="C434" s="130" t="s">
        <v>162</v>
      </c>
      <c r="D434" s="131"/>
      <c r="E434" s="132"/>
      <c r="F434" s="130" t="s">
        <v>163</v>
      </c>
      <c r="G434" s="131"/>
      <c r="H434" s="131"/>
      <c r="I434" s="131"/>
      <c r="J434" s="131"/>
      <c r="K434" s="133">
        <v>2</v>
      </c>
      <c r="L434" s="133" t="s">
        <v>33</v>
      </c>
      <c r="M434" s="134">
        <v>24200</v>
      </c>
      <c r="N434" s="135">
        <f>SUM(K434*M434)</f>
        <v>48400</v>
      </c>
      <c r="O434" s="134">
        <f>SUM(18000+10000)</f>
        <v>28000</v>
      </c>
      <c r="P434" s="135">
        <f>SUM(K434*O434)</f>
        <v>56000</v>
      </c>
      <c r="Q434" s="136">
        <v>22000</v>
      </c>
      <c r="R434" s="135">
        <f>SUM(K434*Q434)</f>
        <v>44000</v>
      </c>
      <c r="S434" s="137">
        <f>Q434</f>
        <v>22000</v>
      </c>
      <c r="T434" s="138" t="str">
        <f>Q401</f>
        <v>(株)トウエイ</v>
      </c>
      <c r="U434" s="116"/>
    </row>
    <row r="435" spans="1:23" ht="21.95" customHeight="1">
      <c r="B435" s="123"/>
      <c r="C435" s="10" t="s">
        <v>164</v>
      </c>
      <c r="D435" s="10"/>
      <c r="E435" s="124"/>
      <c r="F435" s="10"/>
      <c r="G435" s="10"/>
      <c r="H435" s="10"/>
      <c r="I435" s="10"/>
      <c r="J435" s="10"/>
      <c r="K435" s="124"/>
      <c r="L435" s="125"/>
      <c r="M435" s="163"/>
      <c r="N435" s="164"/>
      <c r="O435" s="163"/>
      <c r="P435" s="164"/>
      <c r="Q435" s="163"/>
      <c r="R435" s="165"/>
      <c r="S435" s="142"/>
      <c r="T435" s="128"/>
      <c r="U435" s="116"/>
    </row>
    <row r="436" spans="1:23" ht="21.95" customHeight="1" thickBot="1">
      <c r="B436" s="146"/>
      <c r="C436" s="147" t="s">
        <v>147</v>
      </c>
      <c r="D436" s="147"/>
      <c r="E436" s="148"/>
      <c r="F436" s="147" t="s">
        <v>165</v>
      </c>
      <c r="G436" s="147"/>
      <c r="H436" s="147"/>
      <c r="I436" s="147"/>
      <c r="J436" s="147"/>
      <c r="K436" s="149">
        <v>1</v>
      </c>
      <c r="L436" s="149" t="s">
        <v>33</v>
      </c>
      <c r="M436" s="166">
        <v>24200</v>
      </c>
      <c r="N436" s="154">
        <f>SUM(K436*M436)</f>
        <v>24200</v>
      </c>
      <c r="O436" s="166">
        <v>69600</v>
      </c>
      <c r="P436" s="154">
        <f>SUM(K436*O436)</f>
        <v>69600</v>
      </c>
      <c r="Q436" s="167">
        <v>66000</v>
      </c>
      <c r="R436" s="168">
        <f>SUM(K436*Q436)</f>
        <v>66000</v>
      </c>
      <c r="S436" s="151">
        <f>M436</f>
        <v>24200</v>
      </c>
      <c r="T436" s="169" t="str">
        <f>M401</f>
        <v>(株)真力</v>
      </c>
      <c r="U436" s="116"/>
    </row>
    <row r="437" spans="1:23" ht="19.899999999999999" customHeight="1">
      <c r="B437" s="123"/>
      <c r="C437" s="10"/>
      <c r="D437" s="10"/>
      <c r="E437" s="124"/>
      <c r="F437" s="10"/>
      <c r="G437" s="10"/>
      <c r="H437" s="10"/>
      <c r="I437" s="10"/>
      <c r="J437" s="10"/>
      <c r="K437" s="124"/>
      <c r="L437" s="125"/>
      <c r="M437" s="140"/>
      <c r="N437" s="140"/>
      <c r="O437" s="140"/>
      <c r="P437" s="140"/>
      <c r="Q437" s="140"/>
      <c r="R437" s="140"/>
      <c r="S437" s="141"/>
      <c r="T437" s="143"/>
      <c r="U437" s="116"/>
    </row>
    <row r="438" spans="1:23" ht="19.899999999999999" customHeight="1">
      <c r="B438" s="583" t="s">
        <v>3</v>
      </c>
      <c r="C438" s="584"/>
      <c r="D438" s="585"/>
      <c r="E438" s="124"/>
      <c r="F438" s="10"/>
      <c r="G438" s="10"/>
      <c r="H438" s="10"/>
      <c r="I438" s="10"/>
      <c r="J438" s="10"/>
      <c r="K438" s="124"/>
      <c r="L438" s="125"/>
      <c r="M438" s="140"/>
      <c r="N438" s="140">
        <f>SUM(N403:N436)</f>
        <v>5747525</v>
      </c>
      <c r="O438" s="140"/>
      <c r="P438" s="140">
        <f>SUM(P403:P436)</f>
        <v>6770790</v>
      </c>
      <c r="Q438" s="140"/>
      <c r="R438" s="140">
        <f>SUM(R403:R436)</f>
        <v>5301750</v>
      </c>
      <c r="S438" s="140"/>
      <c r="T438" s="153"/>
      <c r="U438" s="116"/>
    </row>
    <row r="439" spans="1:23" ht="19.899999999999999" customHeight="1" thickBot="1">
      <c r="B439" s="146"/>
      <c r="C439" s="147"/>
      <c r="D439" s="147"/>
      <c r="E439" s="148"/>
      <c r="F439" s="147"/>
      <c r="G439" s="147"/>
      <c r="H439" s="147"/>
      <c r="I439" s="147"/>
      <c r="J439" s="147"/>
      <c r="K439" s="148"/>
      <c r="L439" s="149"/>
      <c r="M439" s="150"/>
      <c r="N439" s="150"/>
      <c r="O439" s="150"/>
      <c r="P439" s="150"/>
      <c r="Q439" s="150"/>
      <c r="R439" s="150"/>
      <c r="S439" s="154"/>
      <c r="T439" s="152"/>
      <c r="U439" s="116"/>
    </row>
    <row r="441" spans="1:23">
      <c r="B441" s="23" t="e">
        <f>B397</f>
        <v>#REF!</v>
      </c>
      <c r="T441" s="41"/>
    </row>
    <row r="442" spans="1:23" ht="42">
      <c r="A442" s="104"/>
      <c r="M442" s="105" t="s">
        <v>16</v>
      </c>
    </row>
    <row r="443" spans="1:23" ht="21.75" thickBot="1">
      <c r="B443" s="106"/>
      <c r="C443" s="107"/>
      <c r="D443" s="107"/>
      <c r="E443" s="107"/>
      <c r="F443" s="107"/>
      <c r="G443" s="107"/>
      <c r="H443" s="107"/>
      <c r="I443" s="107"/>
      <c r="J443" s="107"/>
      <c r="K443" s="107"/>
      <c r="L443" s="108"/>
      <c r="M443" s="107"/>
      <c r="N443" s="107"/>
      <c r="O443" s="107"/>
      <c r="P443" s="107"/>
      <c r="Q443" s="107"/>
      <c r="R443" s="107"/>
      <c r="S443" s="109"/>
      <c r="T443" s="110"/>
    </row>
    <row r="444" spans="1:23" ht="19.899999999999999" customHeight="1">
      <c r="B444" s="111"/>
      <c r="C444" s="112"/>
      <c r="D444" s="112"/>
      <c r="E444" s="113"/>
      <c r="F444" s="112"/>
      <c r="G444" s="112"/>
      <c r="H444" s="112"/>
      <c r="I444" s="112"/>
      <c r="J444" s="112"/>
      <c r="K444" s="113"/>
      <c r="L444" s="114"/>
      <c r="M444" s="586" t="s">
        <v>17</v>
      </c>
      <c r="N444" s="587"/>
      <c r="O444" s="586" t="s">
        <v>17</v>
      </c>
      <c r="P444" s="587"/>
      <c r="Q444" s="586" t="s">
        <v>17</v>
      </c>
      <c r="R444" s="587"/>
      <c r="S444" s="114" t="s">
        <v>18</v>
      </c>
      <c r="T444" s="115"/>
      <c r="U444" s="116"/>
    </row>
    <row r="445" spans="1:23" ht="19.899999999999999" customHeight="1">
      <c r="B445" s="588" t="s">
        <v>19</v>
      </c>
      <c r="C445" s="589"/>
      <c r="D445" s="590"/>
      <c r="E445" s="591" t="s">
        <v>20</v>
      </c>
      <c r="F445" s="589"/>
      <c r="G445" s="589"/>
      <c r="H445" s="589"/>
      <c r="I445" s="589"/>
      <c r="J445" s="590"/>
      <c r="K445" s="117" t="s">
        <v>21</v>
      </c>
      <c r="L445" s="117" t="s">
        <v>5</v>
      </c>
      <c r="M445" s="592" t="s">
        <v>477</v>
      </c>
      <c r="N445" s="593"/>
      <c r="O445" s="592" t="s">
        <v>511</v>
      </c>
      <c r="P445" s="593"/>
      <c r="Q445" s="592" t="s">
        <v>568</v>
      </c>
      <c r="R445" s="593"/>
      <c r="S445" s="117" t="s">
        <v>22</v>
      </c>
      <c r="T445" s="118" t="s">
        <v>23</v>
      </c>
      <c r="U445" s="116"/>
    </row>
    <row r="446" spans="1:23" ht="19.899999999999999" customHeight="1" thickBot="1">
      <c r="B446" s="119"/>
      <c r="C446" s="109"/>
      <c r="D446" s="109"/>
      <c r="E446" s="120"/>
      <c r="F446" s="109"/>
      <c r="G446" s="109"/>
      <c r="H446" s="109"/>
      <c r="I446" s="109"/>
      <c r="J446" s="109"/>
      <c r="K446" s="120"/>
      <c r="L446" s="121"/>
      <c r="M446" s="121" t="s">
        <v>24</v>
      </c>
      <c r="N446" s="121" t="s">
        <v>25</v>
      </c>
      <c r="O446" s="121" t="s">
        <v>24</v>
      </c>
      <c r="P446" s="121" t="s">
        <v>25</v>
      </c>
      <c r="Q446" s="121" t="s">
        <v>24</v>
      </c>
      <c r="R446" s="121" t="s">
        <v>25</v>
      </c>
      <c r="S446" s="121"/>
      <c r="T446" s="122"/>
      <c r="U446" s="116"/>
    </row>
    <row r="447" spans="1:23" ht="21.95" customHeight="1">
      <c r="B447" s="123"/>
      <c r="C447" s="10"/>
      <c r="D447" s="10"/>
      <c r="E447" s="124"/>
      <c r="F447" s="10"/>
      <c r="G447" s="10"/>
      <c r="H447" s="10"/>
      <c r="I447" s="10"/>
      <c r="J447" s="10"/>
      <c r="K447" s="124"/>
      <c r="L447" s="125"/>
      <c r="M447" s="126"/>
      <c r="N447" s="124"/>
      <c r="O447" s="126"/>
      <c r="P447" s="124"/>
      <c r="Q447" s="126"/>
      <c r="R447" s="124"/>
      <c r="S447" s="127"/>
      <c r="T447" s="128"/>
      <c r="U447" s="116"/>
    </row>
    <row r="448" spans="1:23" ht="21.95" customHeight="1">
      <c r="B448" s="129"/>
      <c r="C448" s="130" t="s">
        <v>166</v>
      </c>
      <c r="D448" s="131"/>
      <c r="E448" s="132"/>
      <c r="F448" s="130" t="s">
        <v>167</v>
      </c>
      <c r="G448" s="131"/>
      <c r="H448" s="131"/>
      <c r="I448" s="131"/>
      <c r="J448" s="131"/>
      <c r="K448" s="133">
        <v>1</v>
      </c>
      <c r="L448" s="133" t="s">
        <v>104</v>
      </c>
      <c r="M448" s="134">
        <v>3200</v>
      </c>
      <c r="N448" s="135">
        <f>SUM(K448*M448)</f>
        <v>3200</v>
      </c>
      <c r="O448" s="134">
        <v>4530</v>
      </c>
      <c r="P448" s="135">
        <f>SUM(K448*O448)</f>
        <v>4530</v>
      </c>
      <c r="Q448" s="136">
        <v>6800</v>
      </c>
      <c r="R448" s="135">
        <f>SUM(K448*Q448)</f>
        <v>6800</v>
      </c>
      <c r="S448" s="137">
        <f>O448</f>
        <v>4530</v>
      </c>
      <c r="T448" s="138" t="str">
        <f>Q445</f>
        <v>(株)小川長春寒</v>
      </c>
      <c r="U448" s="116"/>
      <c r="W448" s="162">
        <v>1</v>
      </c>
    </row>
    <row r="449" spans="2:23" ht="21.95" customHeight="1">
      <c r="B449" s="123"/>
      <c r="C449" s="10"/>
      <c r="D449" s="10"/>
      <c r="E449" s="124"/>
      <c r="F449" s="10"/>
      <c r="G449" s="10"/>
      <c r="H449" s="10"/>
      <c r="I449" s="10"/>
      <c r="J449" s="10"/>
      <c r="K449" s="124"/>
      <c r="L449" s="125"/>
      <c r="M449" s="126"/>
      <c r="N449" s="124"/>
      <c r="O449" s="126"/>
      <c r="P449" s="124"/>
      <c r="Q449" s="126"/>
      <c r="R449" s="124"/>
      <c r="S449" s="127"/>
      <c r="T449" s="128"/>
      <c r="U449" s="116"/>
    </row>
    <row r="450" spans="2:23" ht="21.95" customHeight="1">
      <c r="B450" s="129"/>
      <c r="C450" s="130" t="s">
        <v>39</v>
      </c>
      <c r="D450" s="131"/>
      <c r="E450" s="132"/>
      <c r="F450" s="130" t="s">
        <v>168</v>
      </c>
      <c r="G450" s="131"/>
      <c r="H450" s="131"/>
      <c r="I450" s="131"/>
      <c r="J450" s="131"/>
      <c r="K450" s="133">
        <v>1</v>
      </c>
      <c r="L450" s="133" t="s">
        <v>104</v>
      </c>
      <c r="M450" s="134">
        <v>5200</v>
      </c>
      <c r="N450" s="135">
        <f>SUM(K450*M450)</f>
        <v>5200</v>
      </c>
      <c r="O450" s="134">
        <v>6120</v>
      </c>
      <c r="P450" s="135">
        <f>SUM(K450*O450)</f>
        <v>6120</v>
      </c>
      <c r="Q450" s="136">
        <f>ROUNDDOWN(M450*1.24,-2)</f>
        <v>6400</v>
      </c>
      <c r="R450" s="135">
        <f>SUM(K450*Q450)</f>
        <v>6400</v>
      </c>
      <c r="S450" s="137">
        <f>O450</f>
        <v>6120</v>
      </c>
      <c r="T450" s="138" t="str">
        <f>T448</f>
        <v>(株)小川長春寒</v>
      </c>
      <c r="U450" s="116"/>
      <c r="W450" s="162">
        <v>1</v>
      </c>
    </row>
    <row r="451" spans="2:23" ht="21.95" customHeight="1">
      <c r="B451" s="123"/>
      <c r="C451" s="10"/>
      <c r="D451" s="10"/>
      <c r="E451" s="124"/>
      <c r="F451" s="10"/>
      <c r="G451" s="10"/>
      <c r="H451" s="10"/>
      <c r="I451" s="10"/>
      <c r="J451" s="10"/>
      <c r="K451" s="124"/>
      <c r="L451" s="125"/>
      <c r="M451" s="126"/>
      <c r="N451" s="124"/>
      <c r="O451" s="126"/>
      <c r="P451" s="124"/>
      <c r="Q451" s="126"/>
      <c r="R451" s="124"/>
      <c r="S451" s="127"/>
      <c r="T451" s="128"/>
      <c r="U451" s="116"/>
    </row>
    <row r="452" spans="2:23" ht="21.95" customHeight="1">
      <c r="B452" s="129"/>
      <c r="C452" s="130" t="s">
        <v>39</v>
      </c>
      <c r="D452" s="131"/>
      <c r="E452" s="132"/>
      <c r="F452" s="130" t="s">
        <v>169</v>
      </c>
      <c r="G452" s="131"/>
      <c r="H452" s="131"/>
      <c r="I452" s="131"/>
      <c r="J452" s="131"/>
      <c r="K452" s="133">
        <v>1</v>
      </c>
      <c r="L452" s="133" t="s">
        <v>104</v>
      </c>
      <c r="M452" s="134">
        <v>5300</v>
      </c>
      <c r="N452" s="135">
        <f>SUM(K452*M452)</f>
        <v>5300</v>
      </c>
      <c r="O452" s="134">
        <v>6550</v>
      </c>
      <c r="P452" s="135">
        <f>SUM(K452*O452)</f>
        <v>6550</v>
      </c>
      <c r="Q452" s="136">
        <f>ROUNDDOWN(M452*1.24,-2)</f>
        <v>6500</v>
      </c>
      <c r="R452" s="135">
        <f>SUM(K452*Q452)</f>
        <v>6500</v>
      </c>
      <c r="S452" s="137">
        <f>O452</f>
        <v>6550</v>
      </c>
      <c r="T452" s="138" t="str">
        <f>T450</f>
        <v>(株)小川長春寒</v>
      </c>
      <c r="U452" s="116"/>
      <c r="W452" s="162">
        <v>1</v>
      </c>
    </row>
    <row r="453" spans="2:23" ht="21.95" customHeight="1">
      <c r="B453" s="123"/>
      <c r="C453" s="10"/>
      <c r="D453" s="10"/>
      <c r="E453" s="124"/>
      <c r="F453" s="10"/>
      <c r="G453" s="10"/>
      <c r="H453" s="10"/>
      <c r="I453" s="10"/>
      <c r="J453" s="10"/>
      <c r="K453" s="124"/>
      <c r="L453" s="125"/>
      <c r="M453" s="126"/>
      <c r="N453" s="124"/>
      <c r="O453" s="126"/>
      <c r="P453" s="124"/>
      <c r="Q453" s="126"/>
      <c r="R453" s="124"/>
      <c r="S453" s="127"/>
      <c r="T453" s="128"/>
      <c r="U453" s="116"/>
    </row>
    <row r="454" spans="2:23" ht="21.95" customHeight="1">
      <c r="B454" s="129"/>
      <c r="C454" s="130" t="s">
        <v>39</v>
      </c>
      <c r="D454" s="131"/>
      <c r="E454" s="132"/>
      <c r="F454" s="130" t="s">
        <v>170</v>
      </c>
      <c r="G454" s="131"/>
      <c r="H454" s="131"/>
      <c r="I454" s="131"/>
      <c r="J454" s="131"/>
      <c r="K454" s="133">
        <v>1</v>
      </c>
      <c r="L454" s="133" t="s">
        <v>104</v>
      </c>
      <c r="M454" s="134">
        <v>6800</v>
      </c>
      <c r="N454" s="135">
        <f>SUM(K454*M454)</f>
        <v>6800</v>
      </c>
      <c r="O454" s="134">
        <v>8050</v>
      </c>
      <c r="P454" s="135">
        <f>SUM(K454*O454)</f>
        <v>8050</v>
      </c>
      <c r="Q454" s="136">
        <f>ROUNDDOWN(M454*1.24,-2)</f>
        <v>8400</v>
      </c>
      <c r="R454" s="135">
        <f>SUM(K454*Q454)</f>
        <v>8400</v>
      </c>
      <c r="S454" s="137">
        <f>O454</f>
        <v>8050</v>
      </c>
      <c r="T454" s="138" t="str">
        <f>T452</f>
        <v>(株)小川長春寒</v>
      </c>
      <c r="U454" s="116"/>
      <c r="W454" s="162">
        <v>1</v>
      </c>
    </row>
    <row r="455" spans="2:23" ht="21.95" customHeight="1">
      <c r="B455" s="123"/>
      <c r="C455" s="10"/>
      <c r="D455" s="10"/>
      <c r="E455" s="124"/>
      <c r="F455" s="10"/>
      <c r="G455" s="10"/>
      <c r="H455" s="10"/>
      <c r="I455" s="10"/>
      <c r="J455" s="10"/>
      <c r="K455" s="124"/>
      <c r="L455" s="125"/>
      <c r="M455" s="126"/>
      <c r="N455" s="124"/>
      <c r="O455" s="126"/>
      <c r="P455" s="124"/>
      <c r="Q455" s="126"/>
      <c r="R455" s="124"/>
      <c r="S455" s="127"/>
      <c r="T455" s="128"/>
      <c r="U455" s="116"/>
    </row>
    <row r="456" spans="2:23" ht="21.95" customHeight="1">
      <c r="B456" s="129"/>
      <c r="C456" s="130" t="s">
        <v>171</v>
      </c>
      <c r="D456" s="131"/>
      <c r="E456" s="132"/>
      <c r="F456" s="130" t="s">
        <v>172</v>
      </c>
      <c r="G456" s="131"/>
      <c r="H456" s="131"/>
      <c r="I456" s="131"/>
      <c r="J456" s="131"/>
      <c r="K456" s="133">
        <v>1</v>
      </c>
      <c r="L456" s="133" t="s">
        <v>33</v>
      </c>
      <c r="M456" s="134">
        <v>300000</v>
      </c>
      <c r="N456" s="135">
        <f>SUM(K456*M456)</f>
        <v>300000</v>
      </c>
      <c r="O456" s="134">
        <v>600000</v>
      </c>
      <c r="P456" s="135">
        <f>SUM(K456*O456)</f>
        <v>600000</v>
      </c>
      <c r="Q456" s="136">
        <f>ROUNDDOWN(M456*1.24,-2)</f>
        <v>372000</v>
      </c>
      <c r="R456" s="135">
        <f>SUM(K456*Q456)</f>
        <v>372000</v>
      </c>
      <c r="S456" s="137">
        <f>ROUNDDOWN(M456*W456,0)</f>
        <v>300000</v>
      </c>
      <c r="T456" s="138" t="str">
        <f>M445</f>
        <v>(有)建造</v>
      </c>
      <c r="U456" s="116"/>
      <c r="W456" s="162">
        <v>1</v>
      </c>
    </row>
    <row r="457" spans="2:23" ht="21.95" customHeight="1">
      <c r="B457" s="123"/>
      <c r="C457" s="10"/>
      <c r="D457" s="10"/>
      <c r="E457" s="124"/>
      <c r="F457" s="10"/>
      <c r="G457" s="10"/>
      <c r="H457" s="10"/>
      <c r="I457" s="10"/>
      <c r="J457" s="10"/>
      <c r="K457" s="124"/>
      <c r="L457" s="125"/>
      <c r="M457" s="126"/>
      <c r="N457" s="124"/>
      <c r="O457" s="126"/>
      <c r="P457" s="124"/>
      <c r="Q457" s="126"/>
      <c r="R457" s="124"/>
      <c r="S457" s="127"/>
      <c r="T457" s="128"/>
      <c r="U457" s="116"/>
    </row>
    <row r="458" spans="2:23" ht="21.95" customHeight="1">
      <c r="B458" s="129"/>
      <c r="C458" s="130" t="s">
        <v>173</v>
      </c>
      <c r="D458" s="131"/>
      <c r="E458" s="132"/>
      <c r="F458" s="130" t="s">
        <v>174</v>
      </c>
      <c r="G458" s="131"/>
      <c r="H458" s="131"/>
      <c r="I458" s="131"/>
      <c r="J458" s="131"/>
      <c r="K458" s="133">
        <v>1</v>
      </c>
      <c r="L458" s="133" t="s">
        <v>104</v>
      </c>
      <c r="M458" s="134">
        <v>22000</v>
      </c>
      <c r="N458" s="135">
        <f>SUM(K458*M458)</f>
        <v>22000</v>
      </c>
      <c r="O458" s="134">
        <v>26000</v>
      </c>
      <c r="P458" s="135">
        <f>SUM(K458*O458)</f>
        <v>26000</v>
      </c>
      <c r="Q458" s="136">
        <f>ROUNDDOWN(M458*1.24,-2)</f>
        <v>27200</v>
      </c>
      <c r="R458" s="135">
        <f>SUM(K458*Q458)</f>
        <v>27200</v>
      </c>
      <c r="S458" s="137">
        <f>O458</f>
        <v>26000</v>
      </c>
      <c r="T458" s="138" t="str">
        <f>Q445</f>
        <v>(株)小川長春寒</v>
      </c>
      <c r="U458" s="116"/>
      <c r="W458" s="162">
        <v>1</v>
      </c>
    </row>
    <row r="459" spans="2:23" ht="21.95" customHeight="1">
      <c r="B459" s="123"/>
      <c r="C459" s="10"/>
      <c r="D459" s="10"/>
      <c r="E459" s="124"/>
      <c r="F459" s="10"/>
      <c r="G459" s="10"/>
      <c r="H459" s="10"/>
      <c r="I459" s="10"/>
      <c r="J459" s="10"/>
      <c r="K459" s="124"/>
      <c r="L459" s="125"/>
      <c r="M459" s="126"/>
      <c r="N459" s="124"/>
      <c r="O459" s="126"/>
      <c r="P459" s="124"/>
      <c r="Q459" s="126"/>
      <c r="R459" s="124"/>
      <c r="S459" s="127"/>
      <c r="T459" s="128"/>
      <c r="U459" s="116"/>
    </row>
    <row r="460" spans="2:23" ht="21.95" customHeight="1">
      <c r="B460" s="129"/>
      <c r="C460" s="130" t="s">
        <v>175</v>
      </c>
      <c r="D460" s="131"/>
      <c r="E460" s="132"/>
      <c r="F460" s="130" t="s">
        <v>176</v>
      </c>
      <c r="G460" s="131"/>
      <c r="H460" s="131"/>
      <c r="I460" s="131"/>
      <c r="J460" s="131"/>
      <c r="K460" s="133">
        <v>1</v>
      </c>
      <c r="L460" s="133" t="s">
        <v>104</v>
      </c>
      <c r="M460" s="134">
        <v>5300</v>
      </c>
      <c r="N460" s="135">
        <f>SUM(K460*M460)</f>
        <v>5300</v>
      </c>
      <c r="O460" s="134">
        <v>6500</v>
      </c>
      <c r="P460" s="135">
        <f>SUM(K460*O460)</f>
        <v>6500</v>
      </c>
      <c r="Q460" s="136">
        <f>ROUNDDOWN(M460*1.24,-2)</f>
        <v>6500</v>
      </c>
      <c r="R460" s="135">
        <f>SUM(K460*Q460)</f>
        <v>6500</v>
      </c>
      <c r="S460" s="137">
        <f>O460</f>
        <v>6500</v>
      </c>
      <c r="T460" s="138" t="str">
        <f>Q445</f>
        <v>(株)小川長春寒</v>
      </c>
      <c r="U460" s="116"/>
      <c r="W460" s="162">
        <v>1</v>
      </c>
    </row>
    <row r="461" spans="2:23" ht="21.95" customHeight="1">
      <c r="B461" s="123"/>
      <c r="C461" s="10"/>
      <c r="D461" s="10"/>
      <c r="E461" s="124"/>
      <c r="F461" s="10" t="s">
        <v>179</v>
      </c>
      <c r="G461" s="10"/>
      <c r="H461" s="10"/>
      <c r="I461" s="10"/>
      <c r="J461" s="10"/>
      <c r="K461" s="124"/>
      <c r="L461" s="125"/>
      <c r="M461" s="126"/>
      <c r="N461" s="124"/>
      <c r="O461" s="126"/>
      <c r="P461" s="124"/>
      <c r="Q461" s="126"/>
      <c r="R461" s="124"/>
      <c r="S461" s="127"/>
      <c r="T461" s="128"/>
      <c r="U461" s="116"/>
    </row>
    <row r="462" spans="2:23" ht="21.95" customHeight="1">
      <c r="B462" s="129"/>
      <c r="C462" s="130" t="s">
        <v>177</v>
      </c>
      <c r="D462" s="131"/>
      <c r="E462" s="132"/>
      <c r="F462" s="130" t="s">
        <v>178</v>
      </c>
      <c r="G462" s="131"/>
      <c r="H462" s="131"/>
      <c r="I462" s="131"/>
      <c r="J462" s="131"/>
      <c r="K462" s="133">
        <v>1</v>
      </c>
      <c r="L462" s="133" t="s">
        <v>33</v>
      </c>
      <c r="M462" s="134">
        <v>32000</v>
      </c>
      <c r="N462" s="135">
        <f>SUM(K462*M462)</f>
        <v>32000</v>
      </c>
      <c r="O462" s="134">
        <v>40000</v>
      </c>
      <c r="P462" s="135">
        <f>SUM(K462*O462)</f>
        <v>40000</v>
      </c>
      <c r="Q462" s="136">
        <f>ROUNDDOWN(M462*1.24,-2)</f>
        <v>39600</v>
      </c>
      <c r="R462" s="135">
        <f>SUM(K462*Q462)</f>
        <v>39600</v>
      </c>
      <c r="S462" s="137">
        <f>ROUNDDOWN(M462*W462,0)</f>
        <v>32000</v>
      </c>
      <c r="T462" s="170" t="str">
        <f>M445</f>
        <v>(有)建造</v>
      </c>
      <c r="U462" s="116"/>
      <c r="W462" s="162">
        <v>1</v>
      </c>
    </row>
    <row r="463" spans="2:23" ht="21.95" customHeight="1">
      <c r="B463" s="123"/>
      <c r="C463" s="10"/>
      <c r="D463" s="10"/>
      <c r="E463" s="124"/>
      <c r="F463" s="10"/>
      <c r="G463" s="10"/>
      <c r="H463" s="10"/>
      <c r="I463" s="10"/>
      <c r="J463" s="10"/>
      <c r="K463" s="124"/>
      <c r="L463" s="125"/>
      <c r="M463" s="139"/>
      <c r="N463" s="140"/>
      <c r="O463" s="139"/>
      <c r="P463" s="140"/>
      <c r="Q463" s="139"/>
      <c r="R463" s="140"/>
      <c r="S463" s="141"/>
      <c r="T463" s="128"/>
      <c r="U463" s="116"/>
    </row>
    <row r="464" spans="2:23" ht="21.95" customHeight="1">
      <c r="B464" s="129"/>
      <c r="C464" s="130"/>
      <c r="D464" s="131"/>
      <c r="E464" s="132"/>
      <c r="F464" s="130"/>
      <c r="G464" s="131"/>
      <c r="H464" s="131"/>
      <c r="I464" s="131"/>
      <c r="J464" s="131"/>
      <c r="K464" s="133"/>
      <c r="L464" s="133"/>
      <c r="M464" s="134"/>
      <c r="N464" s="135"/>
      <c r="O464" s="134"/>
      <c r="P464" s="135"/>
      <c r="Q464" s="136"/>
      <c r="R464" s="135"/>
      <c r="S464" s="137"/>
      <c r="T464" s="138"/>
      <c r="U464" s="116"/>
    </row>
    <row r="465" spans="2:21" ht="21.95" customHeight="1">
      <c r="B465" s="123"/>
      <c r="C465" s="10"/>
      <c r="D465" s="10"/>
      <c r="E465" s="124"/>
      <c r="F465" s="10"/>
      <c r="G465" s="10"/>
      <c r="H465" s="10"/>
      <c r="I465" s="10"/>
      <c r="J465" s="10"/>
      <c r="K465" s="124"/>
      <c r="L465" s="125"/>
      <c r="M465" s="139"/>
      <c r="N465" s="140"/>
      <c r="O465" s="139"/>
      <c r="P465" s="140"/>
      <c r="Q465" s="139"/>
      <c r="R465" s="140"/>
      <c r="S465" s="142"/>
      <c r="T465" s="128"/>
      <c r="U465" s="116"/>
    </row>
    <row r="466" spans="2:21" ht="21.95" customHeight="1">
      <c r="B466" s="129"/>
      <c r="C466" s="130"/>
      <c r="D466" s="131"/>
      <c r="E466" s="132"/>
      <c r="F466" s="130"/>
      <c r="G466" s="131"/>
      <c r="H466" s="131"/>
      <c r="I466" s="131"/>
      <c r="J466" s="131"/>
      <c r="K466" s="133"/>
      <c r="L466" s="133"/>
      <c r="M466" s="134"/>
      <c r="N466" s="135"/>
      <c r="O466" s="134"/>
      <c r="P466" s="135"/>
      <c r="Q466" s="136"/>
      <c r="R466" s="135"/>
      <c r="S466" s="137"/>
      <c r="T466" s="138"/>
      <c r="U466" s="116"/>
    </row>
    <row r="467" spans="2:21" ht="21.95" customHeight="1">
      <c r="B467" s="123"/>
      <c r="C467" s="10"/>
      <c r="D467" s="10"/>
      <c r="E467" s="124"/>
      <c r="F467" s="10"/>
      <c r="G467" s="10"/>
      <c r="H467" s="10"/>
      <c r="I467" s="10"/>
      <c r="J467" s="10"/>
      <c r="K467" s="124"/>
      <c r="L467" s="125"/>
      <c r="M467" s="139"/>
      <c r="N467" s="140"/>
      <c r="O467" s="139"/>
      <c r="P467" s="140"/>
      <c r="Q467" s="139"/>
      <c r="R467" s="140"/>
      <c r="S467" s="141"/>
      <c r="T467" s="128"/>
      <c r="U467" s="116"/>
    </row>
    <row r="468" spans="2:21" ht="21.75" customHeight="1">
      <c r="B468" s="129"/>
      <c r="C468" s="130"/>
      <c r="D468" s="131"/>
      <c r="E468" s="132"/>
      <c r="F468" s="130"/>
      <c r="G468" s="131"/>
      <c r="H468" s="131"/>
      <c r="I468" s="131"/>
      <c r="J468" s="131"/>
      <c r="K468" s="133"/>
      <c r="L468" s="133"/>
      <c r="M468" s="134"/>
      <c r="N468" s="135"/>
      <c r="O468" s="134"/>
      <c r="P468" s="135"/>
      <c r="Q468" s="136"/>
      <c r="R468" s="135"/>
      <c r="S468" s="137"/>
      <c r="T468" s="138"/>
      <c r="U468" s="116"/>
    </row>
    <row r="469" spans="2:21" ht="23.25" customHeight="1">
      <c r="B469" s="123"/>
      <c r="C469" s="10"/>
      <c r="D469" s="10"/>
      <c r="E469" s="124"/>
      <c r="F469" s="10"/>
      <c r="G469" s="10"/>
      <c r="H469" s="10"/>
      <c r="I469" s="10"/>
      <c r="J469" s="10"/>
      <c r="K469" s="124"/>
      <c r="L469" s="125"/>
      <c r="M469" s="139"/>
      <c r="N469" s="140"/>
      <c r="O469" s="139"/>
      <c r="P469" s="140"/>
      <c r="Q469" s="139"/>
      <c r="R469" s="140"/>
      <c r="S469" s="142"/>
      <c r="T469" s="128"/>
      <c r="U469" s="116"/>
    </row>
    <row r="470" spans="2:21" ht="21.95" customHeight="1">
      <c r="B470" s="129"/>
      <c r="C470" s="130"/>
      <c r="D470" s="131"/>
      <c r="E470" s="132"/>
      <c r="F470" s="130"/>
      <c r="G470" s="131"/>
      <c r="H470" s="131"/>
      <c r="I470" s="131"/>
      <c r="J470" s="131"/>
      <c r="K470" s="133"/>
      <c r="L470" s="133"/>
      <c r="M470" s="134"/>
      <c r="N470" s="135"/>
      <c r="O470" s="134"/>
      <c r="P470" s="135"/>
      <c r="Q470" s="136"/>
      <c r="R470" s="135"/>
      <c r="S470" s="137"/>
      <c r="T470" s="138"/>
      <c r="U470" s="116"/>
    </row>
    <row r="471" spans="2:21" ht="21.95" customHeight="1">
      <c r="B471" s="123"/>
      <c r="C471" s="10"/>
      <c r="D471" s="10"/>
      <c r="E471" s="124"/>
      <c r="F471" s="10"/>
      <c r="G471" s="10"/>
      <c r="H471" s="10"/>
      <c r="I471" s="10"/>
      <c r="J471" s="10"/>
      <c r="K471" s="124"/>
      <c r="L471" s="125"/>
      <c r="M471" s="140"/>
      <c r="N471" s="140"/>
      <c r="O471" s="140"/>
      <c r="P471" s="140"/>
      <c r="Q471" s="139"/>
      <c r="R471" s="140"/>
      <c r="S471" s="141"/>
      <c r="T471" s="143"/>
      <c r="U471" s="116"/>
    </row>
    <row r="472" spans="2:21" ht="21.95" customHeight="1">
      <c r="B472" s="129"/>
      <c r="C472" s="130"/>
      <c r="D472" s="131"/>
      <c r="E472" s="132"/>
      <c r="F472" s="130"/>
      <c r="G472" s="131"/>
      <c r="H472" s="131"/>
      <c r="I472" s="131"/>
      <c r="J472" s="131"/>
      <c r="K472" s="133"/>
      <c r="L472" s="133"/>
      <c r="M472" s="132"/>
      <c r="N472" s="135"/>
      <c r="O472" s="132"/>
      <c r="P472" s="135"/>
      <c r="Q472" s="144"/>
      <c r="R472" s="135"/>
      <c r="S472" s="137"/>
      <c r="T472" s="145"/>
      <c r="U472" s="116"/>
    </row>
    <row r="473" spans="2:21" ht="21.95" customHeight="1">
      <c r="B473" s="123"/>
      <c r="C473" s="10"/>
      <c r="D473" s="10"/>
      <c r="E473" s="124"/>
      <c r="F473" s="10"/>
      <c r="G473" s="10"/>
      <c r="H473" s="10"/>
      <c r="I473" s="10"/>
      <c r="J473" s="10"/>
      <c r="K473" s="124"/>
      <c r="L473" s="125"/>
      <c r="M473" s="140"/>
      <c r="N473" s="140"/>
      <c r="O473" s="140"/>
      <c r="P473" s="140"/>
      <c r="Q473" s="140"/>
      <c r="R473" s="140"/>
      <c r="S473" s="142"/>
      <c r="T473" s="143"/>
      <c r="U473" s="116"/>
    </row>
    <row r="474" spans="2:21" ht="21.95" customHeight="1">
      <c r="B474" s="129"/>
      <c r="C474" s="130"/>
      <c r="D474" s="131"/>
      <c r="E474" s="132"/>
      <c r="F474" s="130"/>
      <c r="G474" s="131"/>
      <c r="H474" s="131"/>
      <c r="I474" s="131"/>
      <c r="J474" s="131"/>
      <c r="K474" s="133"/>
      <c r="L474" s="133"/>
      <c r="M474" s="132"/>
      <c r="N474" s="135"/>
      <c r="O474" s="132"/>
      <c r="P474" s="135"/>
      <c r="Q474" s="144"/>
      <c r="R474" s="135"/>
      <c r="S474" s="137"/>
      <c r="T474" s="145"/>
      <c r="U474" s="116"/>
    </row>
    <row r="475" spans="2:21" ht="21.95" customHeight="1">
      <c r="B475" s="123"/>
      <c r="C475" s="10"/>
      <c r="D475" s="10"/>
      <c r="E475" s="124"/>
      <c r="F475" s="10"/>
      <c r="G475" s="10"/>
      <c r="H475" s="10"/>
      <c r="I475" s="10"/>
      <c r="J475" s="10"/>
      <c r="K475" s="124"/>
      <c r="L475" s="125"/>
      <c r="M475" s="140"/>
      <c r="N475" s="140"/>
      <c r="O475" s="140"/>
      <c r="P475" s="140"/>
      <c r="Q475" s="140"/>
      <c r="R475" s="140"/>
      <c r="S475" s="142"/>
      <c r="T475" s="143"/>
      <c r="U475" s="116"/>
    </row>
    <row r="476" spans="2:21" ht="21.95" customHeight="1">
      <c r="B476" s="129"/>
      <c r="C476" s="130"/>
      <c r="D476" s="131"/>
      <c r="E476" s="132"/>
      <c r="F476" s="130"/>
      <c r="G476" s="131"/>
      <c r="H476" s="131"/>
      <c r="I476" s="131"/>
      <c r="J476" s="131"/>
      <c r="K476" s="133"/>
      <c r="L476" s="133"/>
      <c r="M476" s="144"/>
      <c r="N476" s="144"/>
      <c r="O476" s="144"/>
      <c r="P476" s="144"/>
      <c r="Q476" s="144"/>
      <c r="R476" s="144"/>
      <c r="S476" s="137"/>
      <c r="T476" s="145"/>
      <c r="U476" s="116"/>
    </row>
    <row r="477" spans="2:21" ht="21.95" customHeight="1">
      <c r="B477" s="123"/>
      <c r="C477" s="10"/>
      <c r="D477" s="10"/>
      <c r="E477" s="124"/>
      <c r="F477" s="10"/>
      <c r="G477" s="10"/>
      <c r="H477" s="10"/>
      <c r="I477" s="10"/>
      <c r="J477" s="10"/>
      <c r="K477" s="124"/>
      <c r="L477" s="125"/>
      <c r="M477" s="140"/>
      <c r="N477" s="140"/>
      <c r="O477" s="140"/>
      <c r="P477" s="140"/>
      <c r="Q477" s="140"/>
      <c r="R477" s="140"/>
      <c r="S477" s="142"/>
      <c r="T477" s="143"/>
      <c r="U477" s="116"/>
    </row>
    <row r="478" spans="2:21" ht="21.95" customHeight="1">
      <c r="B478" s="129"/>
      <c r="C478" s="130"/>
      <c r="D478" s="131"/>
      <c r="E478" s="132"/>
      <c r="F478" s="130"/>
      <c r="G478" s="131"/>
      <c r="H478" s="131"/>
      <c r="I478" s="131"/>
      <c r="J478" s="131"/>
      <c r="K478" s="133"/>
      <c r="L478" s="133"/>
      <c r="M478" s="144"/>
      <c r="N478" s="144"/>
      <c r="O478" s="144"/>
      <c r="P478" s="144"/>
      <c r="Q478" s="144"/>
      <c r="R478" s="144"/>
      <c r="S478" s="137"/>
      <c r="T478" s="145"/>
      <c r="U478" s="116"/>
    </row>
    <row r="479" spans="2:21" ht="21.95" customHeight="1">
      <c r="B479" s="123"/>
      <c r="C479" s="10"/>
      <c r="D479" s="10"/>
      <c r="E479" s="124"/>
      <c r="F479" s="10"/>
      <c r="G479" s="10"/>
      <c r="H479" s="10"/>
      <c r="I479" s="10"/>
      <c r="J479" s="10"/>
      <c r="K479" s="124"/>
      <c r="L479" s="125"/>
      <c r="M479" s="140"/>
      <c r="N479" s="140"/>
      <c r="O479" s="140"/>
      <c r="P479" s="140"/>
      <c r="Q479" s="140"/>
      <c r="R479" s="140"/>
      <c r="S479" s="142"/>
      <c r="T479" s="143"/>
      <c r="U479" s="116"/>
    </row>
    <row r="480" spans="2:21" ht="21.95" customHeight="1" thickBot="1">
      <c r="B480" s="146"/>
      <c r="C480" s="147"/>
      <c r="D480" s="147"/>
      <c r="E480" s="148"/>
      <c r="F480" s="147"/>
      <c r="G480" s="147"/>
      <c r="H480" s="147"/>
      <c r="I480" s="147"/>
      <c r="J480" s="147"/>
      <c r="K480" s="149"/>
      <c r="L480" s="149"/>
      <c r="M480" s="150"/>
      <c r="N480" s="150"/>
      <c r="O480" s="150"/>
      <c r="P480" s="150"/>
      <c r="Q480" s="150"/>
      <c r="R480" s="150"/>
      <c r="S480" s="151"/>
      <c r="T480" s="152"/>
      <c r="U480" s="116"/>
    </row>
    <row r="481" spans="1:21" ht="19.899999999999999" customHeight="1">
      <c r="B481" s="123"/>
      <c r="C481" s="10"/>
      <c r="D481" s="10"/>
      <c r="E481" s="124"/>
      <c r="F481" s="10"/>
      <c r="G481" s="10"/>
      <c r="H481" s="10"/>
      <c r="I481" s="10"/>
      <c r="J481" s="10"/>
      <c r="K481" s="124"/>
      <c r="L481" s="125"/>
      <c r="M481" s="140"/>
      <c r="N481" s="140"/>
      <c r="O481" s="140"/>
      <c r="P481" s="140"/>
      <c r="Q481" s="140"/>
      <c r="R481" s="140"/>
      <c r="S481" s="141"/>
      <c r="T481" s="143"/>
      <c r="U481" s="116"/>
    </row>
    <row r="482" spans="1:21" ht="19.899999999999999" customHeight="1">
      <c r="B482" s="583" t="s">
        <v>3</v>
      </c>
      <c r="C482" s="584"/>
      <c r="D482" s="585"/>
      <c r="E482" s="124"/>
      <c r="F482" s="10"/>
      <c r="G482" s="10"/>
      <c r="H482" s="10"/>
      <c r="I482" s="10"/>
      <c r="J482" s="10"/>
      <c r="K482" s="124"/>
      <c r="L482" s="125"/>
      <c r="M482" s="140">
        <f t="shared" ref="M482:R482" si="5">SUM(M447:M480)</f>
        <v>379800</v>
      </c>
      <c r="N482" s="140">
        <f t="shared" si="5"/>
        <v>379800</v>
      </c>
      <c r="O482" s="140">
        <f t="shared" si="5"/>
        <v>697750</v>
      </c>
      <c r="P482" s="140">
        <f t="shared" si="5"/>
        <v>697750</v>
      </c>
      <c r="Q482" s="140">
        <f t="shared" si="5"/>
        <v>473400</v>
      </c>
      <c r="R482" s="140">
        <f t="shared" si="5"/>
        <v>473400</v>
      </c>
      <c r="S482" s="140"/>
      <c r="T482" s="153"/>
      <c r="U482" s="116"/>
    </row>
    <row r="483" spans="1:21" ht="19.899999999999999" customHeight="1" thickBot="1">
      <c r="B483" s="146"/>
      <c r="C483" s="147"/>
      <c r="D483" s="147"/>
      <c r="E483" s="148"/>
      <c r="F483" s="147"/>
      <c r="G483" s="147"/>
      <c r="H483" s="147"/>
      <c r="I483" s="147"/>
      <c r="J483" s="147"/>
      <c r="K483" s="148"/>
      <c r="L483" s="149"/>
      <c r="M483" s="150"/>
      <c r="N483" s="150"/>
      <c r="O483" s="150"/>
      <c r="P483" s="150"/>
      <c r="Q483" s="150"/>
      <c r="R483" s="150"/>
      <c r="S483" s="154"/>
      <c r="T483" s="152"/>
      <c r="U483" s="116"/>
    </row>
    <row r="485" spans="1:21">
      <c r="B485" s="23" t="e">
        <f>B441</f>
        <v>#REF!</v>
      </c>
      <c r="T485" s="41" t="s">
        <v>214</v>
      </c>
    </row>
    <row r="486" spans="1:21" ht="42">
      <c r="A486" s="104"/>
      <c r="M486" s="105" t="s">
        <v>16</v>
      </c>
    </row>
    <row r="487" spans="1:21" ht="21.75" thickBot="1">
      <c r="B487" s="106"/>
      <c r="C487" s="107"/>
      <c r="D487" s="107"/>
      <c r="E487" s="107"/>
      <c r="F487" s="107"/>
      <c r="G487" s="107"/>
      <c r="H487" s="107"/>
      <c r="I487" s="107"/>
      <c r="J487" s="107"/>
      <c r="K487" s="107"/>
      <c r="L487" s="108"/>
      <c r="M487" s="107"/>
      <c r="N487" s="107"/>
      <c r="O487" s="107"/>
      <c r="P487" s="107"/>
      <c r="Q487" s="107"/>
      <c r="R487" s="107"/>
      <c r="S487" s="109"/>
      <c r="T487" s="110"/>
    </row>
    <row r="488" spans="1:21" ht="19.899999999999999" customHeight="1">
      <c r="B488" s="111"/>
      <c r="C488" s="112"/>
      <c r="D488" s="112"/>
      <c r="E488" s="113"/>
      <c r="F488" s="112"/>
      <c r="G488" s="112"/>
      <c r="H488" s="112"/>
      <c r="I488" s="112"/>
      <c r="J488" s="112"/>
      <c r="K488" s="113"/>
      <c r="L488" s="114"/>
      <c r="M488" s="586" t="s">
        <v>17</v>
      </c>
      <c r="N488" s="587"/>
      <c r="O488" s="586" t="s">
        <v>17</v>
      </c>
      <c r="P488" s="587"/>
      <c r="Q488" s="586" t="s">
        <v>17</v>
      </c>
      <c r="R488" s="587"/>
      <c r="S488" s="114" t="s">
        <v>18</v>
      </c>
      <c r="T488" s="115"/>
      <c r="U488" s="116"/>
    </row>
    <row r="489" spans="1:21" ht="19.899999999999999" customHeight="1">
      <c r="B489" s="588" t="s">
        <v>19</v>
      </c>
      <c r="C489" s="589"/>
      <c r="D489" s="590"/>
      <c r="E489" s="591" t="s">
        <v>20</v>
      </c>
      <c r="F489" s="589"/>
      <c r="G489" s="589"/>
      <c r="H489" s="589"/>
      <c r="I489" s="589"/>
      <c r="J489" s="590"/>
      <c r="K489" s="117" t="s">
        <v>21</v>
      </c>
      <c r="L489" s="117" t="s">
        <v>5</v>
      </c>
      <c r="M489" s="592" t="s">
        <v>501</v>
      </c>
      <c r="N489" s="593"/>
      <c r="O489" s="592" t="s">
        <v>505</v>
      </c>
      <c r="P489" s="593"/>
      <c r="Q489" s="592" t="s">
        <v>512</v>
      </c>
      <c r="R489" s="593"/>
      <c r="S489" s="117" t="s">
        <v>22</v>
      </c>
      <c r="T489" s="118" t="s">
        <v>23</v>
      </c>
      <c r="U489" s="116"/>
    </row>
    <row r="490" spans="1:21" ht="19.899999999999999" customHeight="1" thickBot="1">
      <c r="B490" s="119"/>
      <c r="C490" s="109"/>
      <c r="D490" s="109"/>
      <c r="E490" s="120"/>
      <c r="F490" s="109"/>
      <c r="G490" s="109"/>
      <c r="H490" s="109"/>
      <c r="I490" s="109"/>
      <c r="J490" s="109"/>
      <c r="K490" s="120"/>
      <c r="L490" s="121"/>
      <c r="M490" s="121" t="s">
        <v>24</v>
      </c>
      <c r="N490" s="121" t="s">
        <v>25</v>
      </c>
      <c r="O490" s="121" t="s">
        <v>24</v>
      </c>
      <c r="P490" s="121" t="s">
        <v>25</v>
      </c>
      <c r="Q490" s="121" t="s">
        <v>24</v>
      </c>
      <c r="R490" s="121" t="s">
        <v>25</v>
      </c>
      <c r="S490" s="121"/>
      <c r="T490" s="122"/>
      <c r="U490" s="116"/>
    </row>
    <row r="491" spans="1:21" ht="21.95" customHeight="1">
      <c r="B491" s="123"/>
      <c r="C491" s="10"/>
      <c r="D491" s="10"/>
      <c r="E491" s="124"/>
      <c r="F491" s="10" t="s">
        <v>191</v>
      </c>
      <c r="G491" s="10"/>
      <c r="H491" s="10"/>
      <c r="I491" s="10"/>
      <c r="J491" s="10"/>
      <c r="K491" s="124"/>
      <c r="L491" s="125"/>
      <c r="M491" s="126"/>
      <c r="N491" s="124"/>
      <c r="O491" s="126"/>
      <c r="P491" s="124"/>
      <c r="Q491" s="126"/>
      <c r="R491" s="124"/>
      <c r="S491" s="127"/>
      <c r="T491" s="128"/>
      <c r="U491" s="116"/>
    </row>
    <row r="492" spans="1:21" ht="21.95" customHeight="1">
      <c r="B492" s="129"/>
      <c r="C492" s="130" t="s">
        <v>40</v>
      </c>
      <c r="D492" s="131"/>
      <c r="E492" s="132"/>
      <c r="F492" s="130" t="s">
        <v>192</v>
      </c>
      <c r="G492" s="131"/>
      <c r="H492" s="131"/>
      <c r="I492" s="131"/>
      <c r="J492" s="131"/>
      <c r="K492" s="133">
        <v>1</v>
      </c>
      <c r="L492" s="133" t="s">
        <v>123</v>
      </c>
      <c r="M492" s="134">
        <f>SUM(105000+47600)</f>
        <v>152600</v>
      </c>
      <c r="N492" s="135">
        <f>SUM(K492*M492)</f>
        <v>152600</v>
      </c>
      <c r="O492" s="134">
        <v>288600</v>
      </c>
      <c r="P492" s="135">
        <f>SUM(K492*O492)</f>
        <v>288600</v>
      </c>
      <c r="Q492" s="136">
        <f>SUM(130000+60000)</f>
        <v>190000</v>
      </c>
      <c r="R492" s="135">
        <f>SUM(K492*Q492)</f>
        <v>190000</v>
      </c>
      <c r="S492" s="137">
        <f>M492</f>
        <v>152600</v>
      </c>
      <c r="T492" s="138" t="str">
        <f>M489</f>
        <v>(株)タカラ住建</v>
      </c>
      <c r="U492" s="116"/>
    </row>
    <row r="493" spans="1:21" ht="21.95" customHeight="1">
      <c r="B493" s="123"/>
      <c r="C493" s="10"/>
      <c r="D493" s="10"/>
      <c r="E493" s="124"/>
      <c r="F493" s="10" t="s">
        <v>193</v>
      </c>
      <c r="G493" s="10"/>
      <c r="H493" s="10"/>
      <c r="I493" s="10"/>
      <c r="J493" s="10"/>
      <c r="K493" s="124"/>
      <c r="L493" s="125"/>
      <c r="M493" s="126"/>
      <c r="N493" s="124"/>
      <c r="O493" s="126"/>
      <c r="P493" s="124"/>
      <c r="Q493" s="126"/>
      <c r="R493" s="124"/>
      <c r="S493" s="127"/>
      <c r="T493" s="128"/>
      <c r="U493" s="116"/>
    </row>
    <row r="494" spans="1:21" ht="21.95" customHeight="1">
      <c r="B494" s="129"/>
      <c r="C494" s="130" t="s">
        <v>180</v>
      </c>
      <c r="D494" s="131"/>
      <c r="E494" s="132"/>
      <c r="F494" s="130" t="s">
        <v>194</v>
      </c>
      <c r="G494" s="131"/>
      <c r="H494" s="131"/>
      <c r="I494" s="131"/>
      <c r="J494" s="131"/>
      <c r="K494" s="133">
        <v>3</v>
      </c>
      <c r="L494" s="133" t="s">
        <v>123</v>
      </c>
      <c r="M494" s="134">
        <v>380000</v>
      </c>
      <c r="N494" s="135">
        <f>SUM(K494*M494)</f>
        <v>1140000</v>
      </c>
      <c r="O494" s="134">
        <v>550360</v>
      </c>
      <c r="P494" s="135">
        <f>SUM(K494*O494)</f>
        <v>1651080</v>
      </c>
      <c r="Q494" s="136">
        <v>342000</v>
      </c>
      <c r="R494" s="135">
        <f>SUM(K494*Q494)</f>
        <v>1026000</v>
      </c>
      <c r="S494" s="137">
        <f>Q494</f>
        <v>342000</v>
      </c>
      <c r="T494" s="138" t="str">
        <f>Q489</f>
        <v>(有)平田工房</v>
      </c>
      <c r="U494" s="116"/>
    </row>
    <row r="495" spans="1:21" ht="21.95" customHeight="1">
      <c r="B495" s="123"/>
      <c r="C495" s="10"/>
      <c r="D495" s="10"/>
      <c r="E495" s="124"/>
      <c r="F495" s="10" t="s">
        <v>195</v>
      </c>
      <c r="G495" s="10"/>
      <c r="H495" s="10"/>
      <c r="I495" s="10"/>
      <c r="J495" s="10"/>
      <c r="K495" s="124"/>
      <c r="L495" s="125"/>
      <c r="M495" s="163"/>
      <c r="N495" s="164"/>
      <c r="O495" s="163"/>
      <c r="P495" s="164"/>
      <c r="Q495" s="163"/>
      <c r="R495" s="165"/>
      <c r="S495" s="171"/>
      <c r="T495" s="128"/>
      <c r="U495" s="116"/>
    </row>
    <row r="496" spans="1:21" ht="21.95" customHeight="1">
      <c r="B496" s="129"/>
      <c r="C496" s="130" t="s">
        <v>181</v>
      </c>
      <c r="D496" s="131"/>
      <c r="E496" s="132"/>
      <c r="F496" s="130" t="s">
        <v>196</v>
      </c>
      <c r="G496" s="131"/>
      <c r="H496" s="131"/>
      <c r="I496" s="131"/>
      <c r="J496" s="131"/>
      <c r="K496" s="133">
        <v>1</v>
      </c>
      <c r="L496" s="133" t="s">
        <v>123</v>
      </c>
      <c r="M496" s="134">
        <f>SUM(73500+62500)</f>
        <v>136000</v>
      </c>
      <c r="N496" s="135">
        <f>SUM(K496*M496)</f>
        <v>136000</v>
      </c>
      <c r="O496" s="134">
        <v>171280</v>
      </c>
      <c r="P496" s="135">
        <f>SUM(K496*O496)</f>
        <v>171280</v>
      </c>
      <c r="Q496" s="136">
        <f>SUM(82000+38000)</f>
        <v>120000</v>
      </c>
      <c r="R496" s="172">
        <f>SUM(K496*Q496)</f>
        <v>120000</v>
      </c>
      <c r="S496" s="137">
        <f>Q496</f>
        <v>120000</v>
      </c>
      <c r="T496" s="138" t="str">
        <f>Q489</f>
        <v>(有)平田工房</v>
      </c>
      <c r="U496" s="116"/>
    </row>
    <row r="497" spans="2:21" ht="21.95" customHeight="1">
      <c r="B497" s="123"/>
      <c r="C497" s="10"/>
      <c r="D497" s="10"/>
      <c r="E497" s="124"/>
      <c r="F497" s="10"/>
      <c r="G497" s="10"/>
      <c r="H497" s="10"/>
      <c r="I497" s="10"/>
      <c r="J497" s="10"/>
      <c r="K497" s="124"/>
      <c r="L497" s="125"/>
      <c r="M497" s="126"/>
      <c r="N497" s="124"/>
      <c r="O497" s="126"/>
      <c r="P497" s="124"/>
      <c r="Q497" s="126"/>
      <c r="R497" s="173"/>
      <c r="S497" s="127"/>
      <c r="T497" s="128"/>
      <c r="U497" s="116"/>
    </row>
    <row r="498" spans="2:21" ht="21.95" customHeight="1">
      <c r="B498" s="129"/>
      <c r="C498" s="130" t="s">
        <v>182</v>
      </c>
      <c r="D498" s="131"/>
      <c r="E498" s="132"/>
      <c r="F498" s="130" t="s">
        <v>197</v>
      </c>
      <c r="G498" s="131"/>
      <c r="H498" s="131"/>
      <c r="I498" s="131"/>
      <c r="J498" s="131"/>
      <c r="K498" s="133">
        <v>1</v>
      </c>
      <c r="L498" s="133" t="s">
        <v>123</v>
      </c>
      <c r="M498" s="134">
        <v>108800</v>
      </c>
      <c r="N498" s="135">
        <f>SUM(K498*M498)</f>
        <v>108800</v>
      </c>
      <c r="O498" s="134">
        <v>179480</v>
      </c>
      <c r="P498" s="135">
        <f>SUM(K498*O498)</f>
        <v>179480</v>
      </c>
      <c r="Q498" s="136">
        <v>136000</v>
      </c>
      <c r="R498" s="172">
        <f>SUM(K498*Q498)</f>
        <v>136000</v>
      </c>
      <c r="S498" s="137">
        <f>M498</f>
        <v>108800</v>
      </c>
      <c r="T498" s="138" t="str">
        <f>M489</f>
        <v>(株)タカラ住建</v>
      </c>
      <c r="U498" s="116"/>
    </row>
    <row r="499" spans="2:21" ht="21.95" customHeight="1">
      <c r="B499" s="123"/>
      <c r="C499" s="10"/>
      <c r="D499" s="10"/>
      <c r="E499" s="124"/>
      <c r="F499" s="10" t="s">
        <v>198</v>
      </c>
      <c r="G499" s="10"/>
      <c r="H499" s="10"/>
      <c r="I499" s="10"/>
      <c r="J499" s="10"/>
      <c r="K499" s="124"/>
      <c r="L499" s="125"/>
      <c r="M499" s="126"/>
      <c r="N499" s="124"/>
      <c r="O499" s="126"/>
      <c r="P499" s="124"/>
      <c r="Q499" s="126"/>
      <c r="R499" s="173"/>
      <c r="S499" s="127"/>
      <c r="T499" s="128"/>
      <c r="U499" s="116"/>
    </row>
    <row r="500" spans="2:21" ht="21.95" customHeight="1">
      <c r="B500" s="129"/>
      <c r="C500" s="130" t="s">
        <v>183</v>
      </c>
      <c r="D500" s="131"/>
      <c r="E500" s="132"/>
      <c r="F500" s="130" t="s">
        <v>199</v>
      </c>
      <c r="G500" s="131"/>
      <c r="H500" s="131"/>
      <c r="I500" s="131"/>
      <c r="J500" s="131"/>
      <c r="K500" s="133">
        <v>1</v>
      </c>
      <c r="L500" s="133" t="s">
        <v>123</v>
      </c>
      <c r="M500" s="134">
        <f>SUM(175000+55000)</f>
        <v>230000</v>
      </c>
      <c r="N500" s="135">
        <f>SUM(K500*M500)</f>
        <v>230000</v>
      </c>
      <c r="O500" s="134">
        <v>414440</v>
      </c>
      <c r="P500" s="135">
        <f>SUM(K500*O500)</f>
        <v>414440</v>
      </c>
      <c r="Q500" s="136">
        <f>SUM(88000+228000)</f>
        <v>316000</v>
      </c>
      <c r="R500" s="172">
        <f>SUM(K500*Q500)</f>
        <v>316000</v>
      </c>
      <c r="S500" s="137">
        <f>M500</f>
        <v>230000</v>
      </c>
      <c r="T500" s="138" t="str">
        <f>T498</f>
        <v>(株)タカラ住建</v>
      </c>
      <c r="U500" s="116"/>
    </row>
    <row r="501" spans="2:21" ht="21.95" customHeight="1">
      <c r="B501" s="123"/>
      <c r="C501" s="10"/>
      <c r="D501" s="10"/>
      <c r="E501" s="124"/>
      <c r="F501" s="10"/>
      <c r="G501" s="10"/>
      <c r="H501" s="10"/>
      <c r="I501" s="10"/>
      <c r="J501" s="10"/>
      <c r="K501" s="124"/>
      <c r="L501" s="125"/>
      <c r="M501" s="126"/>
      <c r="N501" s="124"/>
      <c r="O501" s="126"/>
      <c r="P501" s="124"/>
      <c r="Q501" s="126"/>
      <c r="R501" s="173"/>
      <c r="S501" s="127"/>
      <c r="T501" s="128"/>
      <c r="U501" s="116"/>
    </row>
    <row r="502" spans="2:21" ht="21.95" customHeight="1">
      <c r="B502" s="129"/>
      <c r="C502" s="130" t="s">
        <v>184</v>
      </c>
      <c r="D502" s="131"/>
      <c r="E502" s="132"/>
      <c r="F502" s="130" t="s">
        <v>200</v>
      </c>
      <c r="G502" s="131"/>
      <c r="H502" s="131"/>
      <c r="I502" s="131"/>
      <c r="J502" s="131"/>
      <c r="K502" s="133">
        <v>1</v>
      </c>
      <c r="L502" s="133" t="s">
        <v>123</v>
      </c>
      <c r="M502" s="134">
        <v>36000</v>
      </c>
      <c r="N502" s="135">
        <f>SUM(K502*M502)</f>
        <v>36000</v>
      </c>
      <c r="O502" s="134">
        <v>68040</v>
      </c>
      <c r="P502" s="135">
        <f>SUM(K502*O502)</f>
        <v>68040</v>
      </c>
      <c r="Q502" s="136">
        <v>57000</v>
      </c>
      <c r="R502" s="172">
        <f>SUM(K502*Q502)</f>
        <v>57000</v>
      </c>
      <c r="S502" s="137">
        <f>M502</f>
        <v>36000</v>
      </c>
      <c r="T502" s="138" t="str">
        <f>T500</f>
        <v>(株)タカラ住建</v>
      </c>
      <c r="U502" s="116"/>
    </row>
    <row r="503" spans="2:21" ht="21.95" customHeight="1">
      <c r="B503" s="123"/>
      <c r="C503" s="10"/>
      <c r="D503" s="10"/>
      <c r="E503" s="124"/>
      <c r="F503" s="10"/>
      <c r="G503" s="10"/>
      <c r="H503" s="10"/>
      <c r="I503" s="10"/>
      <c r="J503" s="10"/>
      <c r="K503" s="124"/>
      <c r="L503" s="125"/>
      <c r="M503" s="126"/>
      <c r="N503" s="124"/>
      <c r="O503" s="126"/>
      <c r="P503" s="124"/>
      <c r="Q503" s="126"/>
      <c r="R503" s="173"/>
      <c r="S503" s="127"/>
      <c r="T503" s="128"/>
      <c r="U503" s="116"/>
    </row>
    <row r="504" spans="2:21" ht="21.95" customHeight="1">
      <c r="B504" s="129"/>
      <c r="C504" s="130" t="s">
        <v>185</v>
      </c>
      <c r="D504" s="131"/>
      <c r="E504" s="132"/>
      <c r="F504" s="130" t="s">
        <v>201</v>
      </c>
      <c r="G504" s="131"/>
      <c r="H504" s="131"/>
      <c r="I504" s="131"/>
      <c r="J504" s="131"/>
      <c r="K504" s="133">
        <v>1</v>
      </c>
      <c r="L504" s="133" t="s">
        <v>123</v>
      </c>
      <c r="M504" s="134">
        <v>53150</v>
      </c>
      <c r="N504" s="135">
        <f>SUM(K504*M504)</f>
        <v>53150</v>
      </c>
      <c r="O504" s="134">
        <v>68440</v>
      </c>
      <c r="P504" s="135">
        <f>SUM(K504*O504)</f>
        <v>68440</v>
      </c>
      <c r="Q504" s="136">
        <v>42000</v>
      </c>
      <c r="R504" s="172">
        <f>SUM(K504*Q504)</f>
        <v>42000</v>
      </c>
      <c r="S504" s="137">
        <f>Q504</f>
        <v>42000</v>
      </c>
      <c r="T504" s="138" t="str">
        <f>Q489</f>
        <v>(有)平田工房</v>
      </c>
      <c r="U504" s="116"/>
    </row>
    <row r="505" spans="2:21" ht="21.95" customHeight="1">
      <c r="B505" s="123"/>
      <c r="C505" s="10"/>
      <c r="D505" s="10"/>
      <c r="E505" s="124"/>
      <c r="F505" s="10"/>
      <c r="G505" s="10"/>
      <c r="H505" s="10"/>
      <c r="I505" s="10"/>
      <c r="J505" s="10"/>
      <c r="K505" s="124"/>
      <c r="L505" s="125"/>
      <c r="M505" s="126"/>
      <c r="N505" s="124"/>
      <c r="O505" s="126"/>
      <c r="P505" s="124"/>
      <c r="Q505" s="126"/>
      <c r="R505" s="173"/>
      <c r="S505" s="127"/>
      <c r="T505" s="128"/>
      <c r="U505" s="116"/>
    </row>
    <row r="506" spans="2:21" ht="21.95" customHeight="1">
      <c r="B506" s="129"/>
      <c r="C506" s="130" t="s">
        <v>186</v>
      </c>
      <c r="D506" s="131"/>
      <c r="E506" s="132"/>
      <c r="F506" s="130" t="s">
        <v>202</v>
      </c>
      <c r="G506" s="131"/>
      <c r="H506" s="131"/>
      <c r="I506" s="131"/>
      <c r="J506" s="131"/>
      <c r="K506" s="133">
        <v>1</v>
      </c>
      <c r="L506" s="133" t="s">
        <v>123</v>
      </c>
      <c r="M506" s="134">
        <v>59400</v>
      </c>
      <c r="N506" s="135">
        <f>SUM(K506*M506)</f>
        <v>59400</v>
      </c>
      <c r="O506" s="134">
        <v>64540</v>
      </c>
      <c r="P506" s="135">
        <f>SUM(K506*O506)</f>
        <v>64540</v>
      </c>
      <c r="Q506" s="136">
        <v>33000</v>
      </c>
      <c r="R506" s="172">
        <f>SUM(K506*Q506)</f>
        <v>33000</v>
      </c>
      <c r="S506" s="137">
        <f>Q506</f>
        <v>33000</v>
      </c>
      <c r="T506" s="138" t="str">
        <f>T504</f>
        <v>(有)平田工房</v>
      </c>
      <c r="U506" s="116"/>
    </row>
    <row r="507" spans="2:21" ht="21.95" customHeight="1">
      <c r="B507" s="123"/>
      <c r="C507" s="10"/>
      <c r="D507" s="10"/>
      <c r="E507" s="124"/>
      <c r="F507" s="10"/>
      <c r="G507" s="10"/>
      <c r="H507" s="10"/>
      <c r="I507" s="10"/>
      <c r="J507" s="10"/>
      <c r="K507" s="124"/>
      <c r="L507" s="125"/>
      <c r="M507" s="126"/>
      <c r="N507" s="124"/>
      <c r="O507" s="126"/>
      <c r="P507" s="124"/>
      <c r="Q507" s="126"/>
      <c r="R507" s="173"/>
      <c r="S507" s="127"/>
      <c r="T507" s="128"/>
      <c r="U507" s="116"/>
    </row>
    <row r="508" spans="2:21" ht="21.95" customHeight="1">
      <c r="B508" s="129"/>
      <c r="C508" s="130" t="s">
        <v>187</v>
      </c>
      <c r="D508" s="131"/>
      <c r="E508" s="132"/>
      <c r="F508" s="130" t="s">
        <v>195</v>
      </c>
      <c r="G508" s="131"/>
      <c r="H508" s="131"/>
      <c r="I508" s="131"/>
      <c r="J508" s="131"/>
      <c r="K508" s="133">
        <v>4</v>
      </c>
      <c r="L508" s="133" t="s">
        <v>123</v>
      </c>
      <c r="M508" s="134">
        <v>59400</v>
      </c>
      <c r="N508" s="135">
        <f>SUM(K508*M508)</f>
        <v>237600</v>
      </c>
      <c r="O508" s="134">
        <v>64540</v>
      </c>
      <c r="P508" s="135">
        <f>SUM(K508*O508)</f>
        <v>258160</v>
      </c>
      <c r="Q508" s="136">
        <v>43000</v>
      </c>
      <c r="R508" s="172">
        <f>SUM(K508*Q508)</f>
        <v>172000</v>
      </c>
      <c r="S508" s="137">
        <f>Q508</f>
        <v>43000</v>
      </c>
      <c r="T508" s="138" t="str">
        <f>T506</f>
        <v>(有)平田工房</v>
      </c>
      <c r="U508" s="116"/>
    </row>
    <row r="509" spans="2:21" ht="21.95" customHeight="1">
      <c r="B509" s="123"/>
      <c r="C509" s="10"/>
      <c r="D509" s="10"/>
      <c r="E509" s="124"/>
      <c r="F509" s="10"/>
      <c r="G509" s="10"/>
      <c r="H509" s="10"/>
      <c r="I509" s="10"/>
      <c r="J509" s="10"/>
      <c r="K509" s="124"/>
      <c r="L509" s="125"/>
      <c r="M509" s="126"/>
      <c r="N509" s="124"/>
      <c r="O509" s="126"/>
      <c r="P509" s="124"/>
      <c r="Q509" s="126"/>
      <c r="R509" s="173"/>
      <c r="S509" s="127"/>
      <c r="T509" s="128"/>
      <c r="U509" s="116"/>
    </row>
    <row r="510" spans="2:21" ht="21.95" customHeight="1">
      <c r="B510" s="129"/>
      <c r="C510" s="130" t="s">
        <v>188</v>
      </c>
      <c r="D510" s="131"/>
      <c r="E510" s="132"/>
      <c r="F510" s="130" t="s">
        <v>203</v>
      </c>
      <c r="G510" s="131"/>
      <c r="H510" s="131"/>
      <c r="I510" s="131"/>
      <c r="J510" s="131"/>
      <c r="K510" s="133">
        <v>1</v>
      </c>
      <c r="L510" s="133" t="s">
        <v>123</v>
      </c>
      <c r="M510" s="134">
        <v>59400</v>
      </c>
      <c r="N510" s="135">
        <f>SUM(K510*M510)</f>
        <v>59400</v>
      </c>
      <c r="O510" s="134">
        <v>64540</v>
      </c>
      <c r="P510" s="135">
        <f>SUM(K510*O510)</f>
        <v>64540</v>
      </c>
      <c r="Q510" s="136">
        <v>34000</v>
      </c>
      <c r="R510" s="172">
        <f>SUM(K510*Q510)</f>
        <v>34000</v>
      </c>
      <c r="S510" s="137">
        <f>Q510</f>
        <v>34000</v>
      </c>
      <c r="T510" s="138" t="str">
        <f>T508</f>
        <v>(有)平田工房</v>
      </c>
      <c r="U510" s="116"/>
    </row>
    <row r="511" spans="2:21" ht="21.95" customHeight="1">
      <c r="B511" s="123"/>
      <c r="C511" s="10"/>
      <c r="D511" s="10"/>
      <c r="E511" s="124"/>
      <c r="F511" s="10"/>
      <c r="G511" s="10"/>
      <c r="H511" s="10"/>
      <c r="I511" s="10"/>
      <c r="J511" s="10"/>
      <c r="K511" s="124"/>
      <c r="L511" s="125"/>
      <c r="M511" s="126"/>
      <c r="N511" s="124"/>
      <c r="O511" s="126"/>
      <c r="P511" s="124"/>
      <c r="Q511" s="126"/>
      <c r="R511" s="173"/>
      <c r="S511" s="127"/>
      <c r="T511" s="128"/>
      <c r="U511" s="116"/>
    </row>
    <row r="512" spans="2:21" ht="21.75" customHeight="1">
      <c r="B512" s="129"/>
      <c r="C512" s="130" t="s">
        <v>189</v>
      </c>
      <c r="D512" s="131"/>
      <c r="E512" s="132"/>
      <c r="F512" s="130" t="s">
        <v>204</v>
      </c>
      <c r="G512" s="131"/>
      <c r="H512" s="131"/>
      <c r="I512" s="131"/>
      <c r="J512" s="131"/>
      <c r="K512" s="133">
        <v>1</v>
      </c>
      <c r="L512" s="133" t="s">
        <v>123</v>
      </c>
      <c r="M512" s="134">
        <v>60650</v>
      </c>
      <c r="N512" s="135">
        <f>SUM(K512*M512)</f>
        <v>60650</v>
      </c>
      <c r="O512" s="134">
        <v>96600</v>
      </c>
      <c r="P512" s="135">
        <f>SUM(K512*O512)</f>
        <v>96600</v>
      </c>
      <c r="Q512" s="136">
        <v>48000</v>
      </c>
      <c r="R512" s="172">
        <f>SUM(K512*Q512)</f>
        <v>48000</v>
      </c>
      <c r="S512" s="137">
        <f>Q512</f>
        <v>48000</v>
      </c>
      <c r="T512" s="138" t="str">
        <f>T510</f>
        <v>(有)平田工房</v>
      </c>
      <c r="U512" s="116"/>
    </row>
    <row r="513" spans="2:21" ht="23.25" customHeight="1">
      <c r="B513" s="123"/>
      <c r="C513" s="10"/>
      <c r="D513" s="10"/>
      <c r="E513" s="124"/>
      <c r="F513" s="10"/>
      <c r="G513" s="10"/>
      <c r="H513" s="10"/>
      <c r="I513" s="10"/>
      <c r="J513" s="10"/>
      <c r="K513" s="124"/>
      <c r="L513" s="125"/>
      <c r="M513" s="126"/>
      <c r="N513" s="124"/>
      <c r="O513" s="126"/>
      <c r="P513" s="124"/>
      <c r="Q513" s="126"/>
      <c r="R513" s="173"/>
      <c r="S513" s="127"/>
      <c r="T513" s="128"/>
      <c r="U513" s="116"/>
    </row>
    <row r="514" spans="2:21" ht="21.95" customHeight="1">
      <c r="B514" s="129"/>
      <c r="C514" s="130" t="s">
        <v>190</v>
      </c>
      <c r="D514" s="131"/>
      <c r="E514" s="132"/>
      <c r="F514" s="130" t="s">
        <v>204</v>
      </c>
      <c r="G514" s="131"/>
      <c r="H514" s="131"/>
      <c r="I514" s="131"/>
      <c r="J514" s="131"/>
      <c r="K514" s="133">
        <v>1</v>
      </c>
      <c r="L514" s="133" t="s">
        <v>123</v>
      </c>
      <c r="M514" s="134">
        <v>60650</v>
      </c>
      <c r="N514" s="135">
        <f>SUM(K514*M514)</f>
        <v>60650</v>
      </c>
      <c r="O514" s="134">
        <v>81240</v>
      </c>
      <c r="P514" s="135">
        <f>SUM(K514*O514)</f>
        <v>81240</v>
      </c>
      <c r="Q514" s="136">
        <v>48000</v>
      </c>
      <c r="R514" s="172">
        <f>SUM(K514*Q514)</f>
        <v>48000</v>
      </c>
      <c r="S514" s="137">
        <f>Q514</f>
        <v>48000</v>
      </c>
      <c r="T514" s="138" t="str">
        <f>T512</f>
        <v>(有)平田工房</v>
      </c>
      <c r="U514" s="116"/>
    </row>
    <row r="515" spans="2:21" ht="21.95" customHeight="1">
      <c r="B515" s="123"/>
      <c r="C515" s="10"/>
      <c r="D515" s="10"/>
      <c r="E515" s="124"/>
      <c r="F515" s="10"/>
      <c r="G515" s="10"/>
      <c r="H515" s="10"/>
      <c r="I515" s="10"/>
      <c r="J515" s="10"/>
      <c r="K515" s="124"/>
      <c r="L515" s="125"/>
      <c r="M515" s="126"/>
      <c r="N515" s="124"/>
      <c r="O515" s="126"/>
      <c r="P515" s="124"/>
      <c r="Q515" s="126"/>
      <c r="R515" s="173"/>
      <c r="S515" s="127"/>
      <c r="T515" s="128"/>
      <c r="U515" s="116"/>
    </row>
    <row r="516" spans="2:21" ht="21.95" customHeight="1">
      <c r="B516" s="129"/>
      <c r="C516" s="130" t="s">
        <v>205</v>
      </c>
      <c r="D516" s="131"/>
      <c r="E516" s="132"/>
      <c r="F516" s="130" t="s">
        <v>204</v>
      </c>
      <c r="G516" s="131"/>
      <c r="H516" s="131"/>
      <c r="I516" s="131"/>
      <c r="J516" s="131"/>
      <c r="K516" s="133">
        <v>1</v>
      </c>
      <c r="L516" s="133" t="s">
        <v>123</v>
      </c>
      <c r="M516" s="134">
        <v>60650</v>
      </c>
      <c r="N516" s="135">
        <f>SUM(K516*M516)</f>
        <v>60650</v>
      </c>
      <c r="O516" s="134">
        <v>81240</v>
      </c>
      <c r="P516" s="135">
        <f>SUM(K516*O516)</f>
        <v>81240</v>
      </c>
      <c r="Q516" s="136">
        <v>48000</v>
      </c>
      <c r="R516" s="172">
        <f>SUM(K516*Q516)</f>
        <v>48000</v>
      </c>
      <c r="S516" s="137">
        <f>Q516</f>
        <v>48000</v>
      </c>
      <c r="T516" s="138" t="str">
        <f>T514</f>
        <v>(有)平田工房</v>
      </c>
      <c r="U516" s="116"/>
    </row>
    <row r="517" spans="2:21" ht="21.95" customHeight="1">
      <c r="B517" s="123"/>
      <c r="C517" s="10"/>
      <c r="D517" s="10"/>
      <c r="E517" s="124"/>
      <c r="F517" s="10"/>
      <c r="G517" s="10"/>
      <c r="H517" s="10"/>
      <c r="I517" s="10"/>
      <c r="J517" s="10"/>
      <c r="K517" s="124"/>
      <c r="L517" s="125"/>
      <c r="M517" s="126"/>
      <c r="N517" s="124"/>
      <c r="O517" s="126"/>
      <c r="P517" s="124"/>
      <c r="Q517" s="126"/>
      <c r="R517" s="173"/>
      <c r="S517" s="127"/>
      <c r="T517" s="128"/>
      <c r="U517" s="116"/>
    </row>
    <row r="518" spans="2:21" ht="21.95" customHeight="1">
      <c r="B518" s="129"/>
      <c r="C518" s="130" t="s">
        <v>206</v>
      </c>
      <c r="D518" s="131"/>
      <c r="E518" s="132"/>
      <c r="F518" s="130" t="s">
        <v>210</v>
      </c>
      <c r="G518" s="131"/>
      <c r="H518" s="131"/>
      <c r="I518" s="131"/>
      <c r="J518" s="131"/>
      <c r="K518" s="133">
        <v>1</v>
      </c>
      <c r="L518" s="133" t="s">
        <v>123</v>
      </c>
      <c r="M518" s="134">
        <v>112500</v>
      </c>
      <c r="N518" s="135">
        <f>SUM(K518*M518)</f>
        <v>112500</v>
      </c>
      <c r="O518" s="134">
        <v>117080</v>
      </c>
      <c r="P518" s="135">
        <f>SUM(K518*O518)</f>
        <v>117080</v>
      </c>
      <c r="Q518" s="136">
        <v>66000</v>
      </c>
      <c r="R518" s="172">
        <f>SUM(K518*Q518)</f>
        <v>66000</v>
      </c>
      <c r="S518" s="137">
        <f>Q518</f>
        <v>66000</v>
      </c>
      <c r="T518" s="138" t="str">
        <f>T516</f>
        <v>(有)平田工房</v>
      </c>
      <c r="U518" s="116"/>
    </row>
    <row r="519" spans="2:21" ht="21.95" customHeight="1">
      <c r="B519" s="123"/>
      <c r="C519" s="10"/>
      <c r="D519" s="10"/>
      <c r="E519" s="124"/>
      <c r="F519" s="10"/>
      <c r="G519" s="10"/>
      <c r="H519" s="10"/>
      <c r="I519" s="10"/>
      <c r="J519" s="10"/>
      <c r="K519" s="124"/>
      <c r="L519" s="125"/>
      <c r="M519" s="126"/>
      <c r="N519" s="124"/>
      <c r="O519" s="126"/>
      <c r="P519" s="124"/>
      <c r="Q519" s="126"/>
      <c r="R519" s="173"/>
      <c r="S519" s="127"/>
      <c r="T519" s="128"/>
      <c r="U519" s="116"/>
    </row>
    <row r="520" spans="2:21" ht="21.95" customHeight="1">
      <c r="B520" s="129"/>
      <c r="C520" s="130" t="s">
        <v>207</v>
      </c>
      <c r="D520" s="131"/>
      <c r="E520" s="132"/>
      <c r="F520" s="130" t="s">
        <v>211</v>
      </c>
      <c r="G520" s="131"/>
      <c r="H520" s="131"/>
      <c r="I520" s="131"/>
      <c r="J520" s="131"/>
      <c r="K520" s="133">
        <v>1</v>
      </c>
      <c r="L520" s="133" t="s">
        <v>123</v>
      </c>
      <c r="M520" s="134">
        <v>47500</v>
      </c>
      <c r="N520" s="135">
        <f>SUM(K520*M520)</f>
        <v>47500</v>
      </c>
      <c r="O520" s="134">
        <v>83750</v>
      </c>
      <c r="P520" s="135">
        <f>SUM(K520*O520)</f>
        <v>83750</v>
      </c>
      <c r="Q520" s="136">
        <v>43000</v>
      </c>
      <c r="R520" s="172">
        <f>SUM(K520*Q520)</f>
        <v>43000</v>
      </c>
      <c r="S520" s="137">
        <f>Q520</f>
        <v>43000</v>
      </c>
      <c r="T520" s="138" t="str">
        <f>T518</f>
        <v>(有)平田工房</v>
      </c>
      <c r="U520" s="116"/>
    </row>
    <row r="521" spans="2:21" ht="21.95" customHeight="1">
      <c r="B521" s="123"/>
      <c r="C521" s="10"/>
      <c r="D521" s="10"/>
      <c r="E521" s="124"/>
      <c r="F521" s="10"/>
      <c r="G521" s="10"/>
      <c r="H521" s="10"/>
      <c r="I521" s="10"/>
      <c r="J521" s="10"/>
      <c r="K521" s="124"/>
      <c r="L521" s="125"/>
      <c r="M521" s="126"/>
      <c r="N521" s="124"/>
      <c r="O521" s="126"/>
      <c r="P521" s="124"/>
      <c r="Q521" s="126"/>
      <c r="R521" s="173"/>
      <c r="S521" s="127"/>
      <c r="T521" s="128"/>
      <c r="U521" s="116"/>
    </row>
    <row r="522" spans="2:21" ht="21.95" customHeight="1">
      <c r="B522" s="129"/>
      <c r="C522" s="130" t="s">
        <v>208</v>
      </c>
      <c r="D522" s="131"/>
      <c r="E522" s="132"/>
      <c r="F522" s="130" t="s">
        <v>212</v>
      </c>
      <c r="G522" s="131"/>
      <c r="H522" s="131"/>
      <c r="I522" s="131"/>
      <c r="J522" s="131"/>
      <c r="K522" s="133">
        <v>1</v>
      </c>
      <c r="L522" s="133" t="s">
        <v>123</v>
      </c>
      <c r="M522" s="134">
        <v>13150</v>
      </c>
      <c r="N522" s="135">
        <f>SUM(K522*M522)</f>
        <v>13150</v>
      </c>
      <c r="O522" s="134">
        <v>29920</v>
      </c>
      <c r="P522" s="135">
        <f>SUM(K522*O522)</f>
        <v>29920</v>
      </c>
      <c r="Q522" s="136">
        <v>19000</v>
      </c>
      <c r="R522" s="172">
        <f>SUM(K522*Q522)</f>
        <v>19000</v>
      </c>
      <c r="S522" s="137">
        <f>M522</f>
        <v>13150</v>
      </c>
      <c r="T522" s="138" t="str">
        <f>M489</f>
        <v>(株)タカラ住建</v>
      </c>
      <c r="U522" s="116"/>
    </row>
    <row r="523" spans="2:21" ht="21.95" customHeight="1">
      <c r="B523" s="123"/>
      <c r="C523" s="10"/>
      <c r="D523" s="10"/>
      <c r="E523" s="124"/>
      <c r="F523" s="10"/>
      <c r="G523" s="10"/>
      <c r="H523" s="10"/>
      <c r="I523" s="10"/>
      <c r="J523" s="10"/>
      <c r="K523" s="124"/>
      <c r="L523" s="125"/>
      <c r="M523" s="126"/>
      <c r="N523" s="124"/>
      <c r="O523" s="126"/>
      <c r="P523" s="124"/>
      <c r="Q523" s="126"/>
      <c r="R523" s="173"/>
      <c r="S523" s="127"/>
      <c r="T523" s="128"/>
      <c r="U523" s="116"/>
    </row>
    <row r="524" spans="2:21" ht="21.95" customHeight="1" thickBot="1">
      <c r="B524" s="146"/>
      <c r="C524" s="147" t="s">
        <v>209</v>
      </c>
      <c r="D524" s="147"/>
      <c r="E524" s="148"/>
      <c r="F524" s="147" t="s">
        <v>213</v>
      </c>
      <c r="G524" s="147"/>
      <c r="H524" s="147"/>
      <c r="I524" s="147"/>
      <c r="J524" s="147"/>
      <c r="K524" s="149">
        <v>1</v>
      </c>
      <c r="L524" s="149" t="s">
        <v>123</v>
      </c>
      <c r="M524" s="166">
        <v>22500</v>
      </c>
      <c r="N524" s="154">
        <f>SUM(K524*M524)</f>
        <v>22500</v>
      </c>
      <c r="O524" s="166">
        <v>51960</v>
      </c>
      <c r="P524" s="154">
        <f>SUM(K524*O524)</f>
        <v>51960</v>
      </c>
      <c r="Q524" s="167">
        <v>28000</v>
      </c>
      <c r="R524" s="168">
        <f>SUM(K524*Q524)</f>
        <v>28000</v>
      </c>
      <c r="S524" s="151">
        <f>M524</f>
        <v>22500</v>
      </c>
      <c r="T524" s="169" t="str">
        <f>T522</f>
        <v>(株)タカラ住建</v>
      </c>
      <c r="U524" s="116"/>
    </row>
    <row r="525" spans="2:21" ht="19.899999999999999" customHeight="1">
      <c r="B525" s="123"/>
      <c r="C525" s="10"/>
      <c r="D525" s="10"/>
      <c r="E525" s="124"/>
      <c r="F525" s="10"/>
      <c r="G525" s="10"/>
      <c r="H525" s="10"/>
      <c r="I525" s="10"/>
      <c r="J525" s="10"/>
      <c r="K525" s="124"/>
      <c r="L525" s="125"/>
      <c r="M525" s="140"/>
      <c r="N525" s="140"/>
      <c r="O525" s="140"/>
      <c r="P525" s="140"/>
      <c r="Q525" s="140"/>
      <c r="R525" s="140"/>
      <c r="S525" s="141"/>
      <c r="T525" s="143"/>
      <c r="U525" s="116"/>
    </row>
    <row r="526" spans="2:21" ht="19.899999999999999" customHeight="1">
      <c r="B526" s="583" t="s">
        <v>217</v>
      </c>
      <c r="C526" s="584"/>
      <c r="D526" s="585"/>
      <c r="E526" s="124"/>
      <c r="F526" s="10"/>
      <c r="G526" s="10"/>
      <c r="H526" s="10"/>
      <c r="I526" s="10"/>
      <c r="J526" s="10"/>
      <c r="K526" s="124"/>
      <c r="L526" s="125"/>
      <c r="M526" s="140"/>
      <c r="N526" s="140">
        <f>SUM(N491:N524)</f>
        <v>2590550</v>
      </c>
      <c r="O526" s="140"/>
      <c r="P526" s="140">
        <f>SUM(P491:P524)</f>
        <v>3770390</v>
      </c>
      <c r="Q526" s="140"/>
      <c r="R526" s="140">
        <f>SUM(R491:R524)</f>
        <v>2426000</v>
      </c>
      <c r="S526" s="140"/>
      <c r="T526" s="153"/>
      <c r="U526" s="116"/>
    </row>
    <row r="527" spans="2:21" ht="19.899999999999999" customHeight="1" thickBot="1">
      <c r="B527" s="146"/>
      <c r="C527" s="147"/>
      <c r="D527" s="147"/>
      <c r="E527" s="148"/>
      <c r="F527" s="147"/>
      <c r="G527" s="147"/>
      <c r="H527" s="147"/>
      <c r="I527" s="147"/>
      <c r="J527" s="147"/>
      <c r="K527" s="148"/>
      <c r="L527" s="149"/>
      <c r="M527" s="150"/>
      <c r="N527" s="150"/>
      <c r="O527" s="150"/>
      <c r="P527" s="150"/>
      <c r="Q527" s="150"/>
      <c r="R527" s="150"/>
      <c r="S527" s="154"/>
      <c r="T527" s="152"/>
      <c r="U527" s="116"/>
    </row>
    <row r="529" spans="1:21">
      <c r="B529" s="23" t="e">
        <f>B485</f>
        <v>#REF!</v>
      </c>
      <c r="T529" s="41" t="s">
        <v>214</v>
      </c>
    </row>
    <row r="530" spans="1:21" ht="42">
      <c r="A530" s="104"/>
      <c r="M530" s="105" t="s">
        <v>16</v>
      </c>
    </row>
    <row r="531" spans="1:21" ht="21.75" thickBot="1">
      <c r="B531" s="106"/>
      <c r="C531" s="107"/>
      <c r="D531" s="107"/>
      <c r="E531" s="107"/>
      <c r="F531" s="107"/>
      <c r="G531" s="107"/>
      <c r="H531" s="107"/>
      <c r="I531" s="107"/>
      <c r="J531" s="107"/>
      <c r="K531" s="107"/>
      <c r="L531" s="108"/>
      <c r="M531" s="107"/>
      <c r="N531" s="107"/>
      <c r="O531" s="107"/>
      <c r="P531" s="107"/>
      <c r="Q531" s="107"/>
      <c r="R531" s="107"/>
      <c r="S531" s="109"/>
      <c r="T531" s="110"/>
    </row>
    <row r="532" spans="1:21" ht="19.899999999999999" customHeight="1">
      <c r="B532" s="111"/>
      <c r="C532" s="112"/>
      <c r="D532" s="112"/>
      <c r="E532" s="113"/>
      <c r="F532" s="112"/>
      <c r="G532" s="112"/>
      <c r="H532" s="112"/>
      <c r="I532" s="112"/>
      <c r="J532" s="112"/>
      <c r="K532" s="113"/>
      <c r="L532" s="114"/>
      <c r="M532" s="586" t="s">
        <v>17</v>
      </c>
      <c r="N532" s="587"/>
      <c r="O532" s="586" t="s">
        <v>17</v>
      </c>
      <c r="P532" s="587"/>
      <c r="Q532" s="586" t="s">
        <v>17</v>
      </c>
      <c r="R532" s="587"/>
      <c r="S532" s="114" t="s">
        <v>18</v>
      </c>
      <c r="T532" s="115"/>
      <c r="U532" s="116"/>
    </row>
    <row r="533" spans="1:21" ht="19.899999999999999" customHeight="1">
      <c r="B533" s="588" t="s">
        <v>19</v>
      </c>
      <c r="C533" s="589"/>
      <c r="D533" s="590"/>
      <c r="E533" s="591" t="s">
        <v>20</v>
      </c>
      <c r="F533" s="589"/>
      <c r="G533" s="589"/>
      <c r="H533" s="589"/>
      <c r="I533" s="589"/>
      <c r="J533" s="590"/>
      <c r="K533" s="117" t="s">
        <v>21</v>
      </c>
      <c r="L533" s="117" t="s">
        <v>5</v>
      </c>
      <c r="M533" s="592" t="s">
        <v>501</v>
      </c>
      <c r="N533" s="593"/>
      <c r="O533" s="592" t="s">
        <v>505</v>
      </c>
      <c r="P533" s="593"/>
      <c r="Q533" s="592" t="s">
        <v>512</v>
      </c>
      <c r="R533" s="593"/>
      <c r="S533" s="117" t="s">
        <v>22</v>
      </c>
      <c r="T533" s="118" t="s">
        <v>23</v>
      </c>
      <c r="U533" s="116"/>
    </row>
    <row r="534" spans="1:21" ht="19.899999999999999" customHeight="1" thickBot="1">
      <c r="B534" s="119"/>
      <c r="C534" s="109"/>
      <c r="D534" s="109"/>
      <c r="E534" s="120"/>
      <c r="F534" s="109"/>
      <c r="G534" s="109"/>
      <c r="H534" s="109"/>
      <c r="I534" s="109"/>
      <c r="J534" s="109"/>
      <c r="K534" s="120"/>
      <c r="L534" s="121"/>
      <c r="M534" s="121" t="s">
        <v>24</v>
      </c>
      <c r="N534" s="121" t="s">
        <v>25</v>
      </c>
      <c r="O534" s="121" t="s">
        <v>24</v>
      </c>
      <c r="P534" s="121" t="s">
        <v>25</v>
      </c>
      <c r="Q534" s="121" t="s">
        <v>24</v>
      </c>
      <c r="R534" s="121" t="s">
        <v>25</v>
      </c>
      <c r="S534" s="121"/>
      <c r="T534" s="122"/>
      <c r="U534" s="116"/>
    </row>
    <row r="535" spans="1:21" ht="21.95" customHeight="1">
      <c r="B535" s="123"/>
      <c r="C535" s="10"/>
      <c r="D535" s="10"/>
      <c r="E535" s="124"/>
      <c r="F535" s="10"/>
      <c r="G535" s="10"/>
      <c r="H535" s="10"/>
      <c r="I535" s="10"/>
      <c r="J535" s="10"/>
      <c r="K535" s="124"/>
      <c r="L535" s="125"/>
      <c r="M535" s="126"/>
      <c r="N535" s="124"/>
      <c r="O535" s="126"/>
      <c r="P535" s="124"/>
      <c r="Q535" s="126"/>
      <c r="R535" s="124"/>
      <c r="S535" s="127"/>
      <c r="T535" s="128"/>
      <c r="U535" s="116"/>
    </row>
    <row r="536" spans="1:21" ht="21.95" customHeight="1">
      <c r="B536" s="129"/>
      <c r="C536" s="130" t="s">
        <v>215</v>
      </c>
      <c r="D536" s="131"/>
      <c r="E536" s="132"/>
      <c r="F536" s="130"/>
      <c r="G536" s="131"/>
      <c r="H536" s="131"/>
      <c r="I536" s="131"/>
      <c r="J536" s="131"/>
      <c r="K536" s="133">
        <v>1</v>
      </c>
      <c r="L536" s="133" t="s">
        <v>42</v>
      </c>
      <c r="M536" s="134">
        <v>36000</v>
      </c>
      <c r="N536" s="135">
        <f>SUM(K536*M536)</f>
        <v>36000</v>
      </c>
      <c r="O536" s="134">
        <v>349725</v>
      </c>
      <c r="P536" s="135">
        <f>SUM(K536*O536)</f>
        <v>349725</v>
      </c>
      <c r="Q536" s="136">
        <v>135000</v>
      </c>
      <c r="R536" s="172">
        <f>SUM(K536*Q536)</f>
        <v>135000</v>
      </c>
      <c r="S536" s="137">
        <f>M536</f>
        <v>36000</v>
      </c>
      <c r="T536" s="138" t="str">
        <f>M533</f>
        <v>(株)タカラ住建</v>
      </c>
      <c r="U536" s="116"/>
    </row>
    <row r="537" spans="1:21" ht="21.95" customHeight="1">
      <c r="B537" s="123"/>
      <c r="C537" s="10"/>
      <c r="D537" s="10"/>
      <c r="E537" s="124"/>
      <c r="F537" s="10"/>
      <c r="G537" s="10"/>
      <c r="H537" s="10"/>
      <c r="I537" s="10"/>
      <c r="J537" s="10"/>
      <c r="K537" s="124"/>
      <c r="L537" s="125"/>
      <c r="M537" s="126"/>
      <c r="N537" s="124"/>
      <c r="O537" s="126"/>
      <c r="P537" s="124"/>
      <c r="Q537" s="126"/>
      <c r="R537" s="124"/>
      <c r="S537" s="127"/>
      <c r="T537" s="128"/>
      <c r="U537" s="116"/>
    </row>
    <row r="538" spans="1:21" ht="21.95" customHeight="1">
      <c r="B538" s="129"/>
      <c r="C538" s="130" t="s">
        <v>216</v>
      </c>
      <c r="D538" s="131"/>
      <c r="E538" s="132"/>
      <c r="F538" s="130" t="s">
        <v>502</v>
      </c>
      <c r="G538" s="131"/>
      <c r="H538" s="131"/>
      <c r="I538" s="131"/>
      <c r="J538" s="131"/>
      <c r="K538" s="133">
        <v>1</v>
      </c>
      <c r="L538" s="133" t="s">
        <v>42</v>
      </c>
      <c r="M538" s="134">
        <f>SUM(428140+215000)</f>
        <v>643140</v>
      </c>
      <c r="N538" s="135">
        <f>SUM(K538*M538)</f>
        <v>643140</v>
      </c>
      <c r="O538" s="134">
        <v>457800</v>
      </c>
      <c r="P538" s="135">
        <f>SUM(K538*O538)</f>
        <v>457800</v>
      </c>
      <c r="Q538" s="136">
        <f>SUM(451000+440000)</f>
        <v>891000</v>
      </c>
      <c r="R538" s="172">
        <f>SUM(K538*Q538)</f>
        <v>891000</v>
      </c>
      <c r="S538" s="137">
        <f>O538</f>
        <v>457800</v>
      </c>
      <c r="T538" s="138" t="str">
        <f>O533</f>
        <v>やまうち木工(株)</v>
      </c>
      <c r="U538" s="116"/>
    </row>
    <row r="539" spans="1:21" ht="21.95" customHeight="1">
      <c r="B539" s="123"/>
      <c r="C539" s="10"/>
      <c r="D539" s="10"/>
      <c r="E539" s="124"/>
      <c r="F539" s="10"/>
      <c r="G539" s="10"/>
      <c r="H539" s="10"/>
      <c r="I539" s="10"/>
      <c r="J539" s="10"/>
      <c r="K539" s="124"/>
      <c r="L539" s="125"/>
      <c r="M539" s="139"/>
      <c r="N539" s="140"/>
      <c r="O539" s="139"/>
      <c r="P539" s="140"/>
      <c r="Q539" s="139"/>
      <c r="R539" s="140"/>
      <c r="S539" s="127"/>
      <c r="T539" s="128"/>
      <c r="U539" s="116"/>
    </row>
    <row r="540" spans="1:21" ht="21.95" customHeight="1">
      <c r="B540" s="129"/>
      <c r="C540" s="130"/>
      <c r="D540" s="131"/>
      <c r="E540" s="132"/>
      <c r="F540" s="130"/>
      <c r="G540" s="131"/>
      <c r="H540" s="131"/>
      <c r="I540" s="131"/>
      <c r="J540" s="131"/>
      <c r="K540" s="133"/>
      <c r="L540" s="133"/>
      <c r="M540" s="134"/>
      <c r="N540" s="135"/>
      <c r="O540" s="134"/>
      <c r="P540" s="135"/>
      <c r="Q540" s="136"/>
      <c r="R540" s="135"/>
      <c r="S540" s="137"/>
      <c r="T540" s="138"/>
      <c r="U540" s="116"/>
    </row>
    <row r="541" spans="1:21" ht="21.95" customHeight="1">
      <c r="B541" s="123"/>
      <c r="C541" s="10"/>
      <c r="D541" s="10"/>
      <c r="E541" s="124"/>
      <c r="F541" s="10"/>
      <c r="G541" s="10"/>
      <c r="H541" s="10"/>
      <c r="I541" s="10"/>
      <c r="J541" s="10"/>
      <c r="K541" s="124"/>
      <c r="L541" s="125"/>
      <c r="M541" s="139"/>
      <c r="N541" s="140"/>
      <c r="O541" s="139"/>
      <c r="P541" s="140"/>
      <c r="Q541" s="139"/>
      <c r="R541" s="140"/>
      <c r="S541" s="127"/>
      <c r="T541" s="128"/>
      <c r="U541" s="116"/>
    </row>
    <row r="542" spans="1:21" ht="21.95" customHeight="1">
      <c r="B542" s="129"/>
      <c r="C542" s="130"/>
      <c r="D542" s="131"/>
      <c r="E542" s="132"/>
      <c r="F542" s="130"/>
      <c r="G542" s="131"/>
      <c r="H542" s="131"/>
      <c r="I542" s="131"/>
      <c r="J542" s="131"/>
      <c r="K542" s="133"/>
      <c r="L542" s="133"/>
      <c r="M542" s="134"/>
      <c r="N542" s="135"/>
      <c r="O542" s="134"/>
      <c r="P542" s="135"/>
      <c r="Q542" s="136"/>
      <c r="R542" s="135"/>
      <c r="S542" s="137"/>
      <c r="T542" s="138"/>
      <c r="U542" s="116"/>
    </row>
    <row r="543" spans="1:21" ht="21.95" customHeight="1">
      <c r="B543" s="123"/>
      <c r="C543" s="10"/>
      <c r="D543" s="10"/>
      <c r="E543" s="124"/>
      <c r="F543" s="10"/>
      <c r="G543" s="10"/>
      <c r="H543" s="10"/>
      <c r="I543" s="10"/>
      <c r="J543" s="10"/>
      <c r="K543" s="124"/>
      <c r="L543" s="125"/>
      <c r="M543" s="139"/>
      <c r="N543" s="140"/>
      <c r="O543" s="139"/>
      <c r="P543" s="140"/>
      <c r="Q543" s="139"/>
      <c r="R543" s="140"/>
      <c r="S543" s="127"/>
      <c r="T543" s="128"/>
      <c r="U543" s="116"/>
    </row>
    <row r="544" spans="1:21" ht="21.95" customHeight="1">
      <c r="B544" s="129"/>
      <c r="C544" s="130"/>
      <c r="D544" s="131"/>
      <c r="E544" s="132"/>
      <c r="F544" s="130"/>
      <c r="G544" s="131"/>
      <c r="H544" s="131"/>
      <c r="I544" s="131"/>
      <c r="J544" s="131"/>
      <c r="K544" s="133"/>
      <c r="L544" s="133"/>
      <c r="M544" s="134"/>
      <c r="N544" s="135"/>
      <c r="O544" s="134"/>
      <c r="P544" s="135"/>
      <c r="Q544" s="136"/>
      <c r="R544" s="135"/>
      <c r="S544" s="137"/>
      <c r="T544" s="138"/>
      <c r="U544" s="116"/>
    </row>
    <row r="545" spans="2:21" ht="21.95" customHeight="1">
      <c r="B545" s="123"/>
      <c r="C545" s="10"/>
      <c r="D545" s="10"/>
      <c r="E545" s="124"/>
      <c r="F545" s="10"/>
      <c r="G545" s="10"/>
      <c r="H545" s="10"/>
      <c r="I545" s="10"/>
      <c r="J545" s="10"/>
      <c r="K545" s="124"/>
      <c r="L545" s="125"/>
      <c r="M545" s="139"/>
      <c r="N545" s="140"/>
      <c r="O545" s="139"/>
      <c r="P545" s="140"/>
      <c r="Q545" s="139"/>
      <c r="R545" s="140"/>
      <c r="S545" s="127"/>
      <c r="T545" s="128"/>
      <c r="U545" s="116"/>
    </row>
    <row r="546" spans="2:21" ht="21.95" customHeight="1">
      <c r="B546" s="129"/>
      <c r="C546" s="130"/>
      <c r="D546" s="131"/>
      <c r="E546" s="132"/>
      <c r="F546" s="130"/>
      <c r="G546" s="131"/>
      <c r="H546" s="131"/>
      <c r="I546" s="131"/>
      <c r="J546" s="131"/>
      <c r="K546" s="133"/>
      <c r="L546" s="133"/>
      <c r="M546" s="134"/>
      <c r="N546" s="135"/>
      <c r="O546" s="134"/>
      <c r="P546" s="135"/>
      <c r="Q546" s="136"/>
      <c r="R546" s="135"/>
      <c r="S546" s="137"/>
      <c r="T546" s="138"/>
      <c r="U546" s="116"/>
    </row>
    <row r="547" spans="2:21" ht="21.95" customHeight="1">
      <c r="B547" s="123"/>
      <c r="C547" s="10"/>
      <c r="D547" s="10"/>
      <c r="E547" s="124"/>
      <c r="F547" s="10"/>
      <c r="G547" s="10"/>
      <c r="H547" s="10"/>
      <c r="I547" s="10"/>
      <c r="J547" s="10"/>
      <c r="K547" s="124"/>
      <c r="L547" s="125"/>
      <c r="M547" s="139"/>
      <c r="N547" s="140"/>
      <c r="O547" s="139"/>
      <c r="P547" s="140"/>
      <c r="Q547" s="139"/>
      <c r="R547" s="140"/>
      <c r="S547" s="127"/>
      <c r="T547" s="128"/>
      <c r="U547" s="116"/>
    </row>
    <row r="548" spans="2:21" ht="21.95" customHeight="1">
      <c r="B548" s="129"/>
      <c r="C548" s="130"/>
      <c r="D548" s="131"/>
      <c r="E548" s="132"/>
      <c r="F548" s="130"/>
      <c r="G548" s="131"/>
      <c r="H548" s="131"/>
      <c r="I548" s="131"/>
      <c r="J548" s="131"/>
      <c r="K548" s="133"/>
      <c r="L548" s="133"/>
      <c r="M548" s="134"/>
      <c r="N548" s="135"/>
      <c r="O548" s="134"/>
      <c r="P548" s="135"/>
      <c r="Q548" s="136"/>
      <c r="R548" s="135"/>
      <c r="S548" s="137"/>
      <c r="T548" s="138"/>
      <c r="U548" s="116"/>
    </row>
    <row r="549" spans="2:21" ht="21.95" customHeight="1">
      <c r="B549" s="123"/>
      <c r="C549" s="10"/>
      <c r="D549" s="10"/>
      <c r="E549" s="124"/>
      <c r="F549" s="10"/>
      <c r="G549" s="10"/>
      <c r="H549" s="10"/>
      <c r="I549" s="10"/>
      <c r="J549" s="10"/>
      <c r="K549" s="124"/>
      <c r="L549" s="125"/>
      <c r="M549" s="139"/>
      <c r="N549" s="140"/>
      <c r="O549" s="139"/>
      <c r="P549" s="140"/>
      <c r="Q549" s="139"/>
      <c r="R549" s="140"/>
      <c r="S549" s="141"/>
      <c r="T549" s="128"/>
      <c r="U549" s="116"/>
    </row>
    <row r="550" spans="2:21" ht="21.95" customHeight="1">
      <c r="B550" s="129"/>
      <c r="C550" s="130"/>
      <c r="D550" s="131"/>
      <c r="E550" s="132"/>
      <c r="F550" s="130"/>
      <c r="G550" s="131"/>
      <c r="H550" s="131"/>
      <c r="I550" s="131"/>
      <c r="J550" s="131"/>
      <c r="K550" s="133"/>
      <c r="L550" s="133"/>
      <c r="M550" s="134"/>
      <c r="N550" s="135"/>
      <c r="O550" s="134"/>
      <c r="P550" s="135"/>
      <c r="Q550" s="136"/>
      <c r="R550" s="135"/>
      <c r="S550" s="137"/>
      <c r="T550" s="138"/>
      <c r="U550" s="116"/>
    </row>
    <row r="551" spans="2:21" ht="21.95" customHeight="1">
      <c r="B551" s="123"/>
      <c r="C551" s="10"/>
      <c r="D551" s="10"/>
      <c r="E551" s="124"/>
      <c r="F551" s="10"/>
      <c r="G551" s="10"/>
      <c r="H551" s="10"/>
      <c r="I551" s="10"/>
      <c r="J551" s="10"/>
      <c r="K551" s="124"/>
      <c r="L551" s="125"/>
      <c r="M551" s="139"/>
      <c r="N551" s="140"/>
      <c r="O551" s="139"/>
      <c r="P551" s="140"/>
      <c r="Q551" s="139"/>
      <c r="R551" s="140"/>
      <c r="S551" s="141"/>
      <c r="T551" s="128"/>
      <c r="U551" s="116"/>
    </row>
    <row r="552" spans="2:21" ht="21.95" customHeight="1">
      <c r="B552" s="129"/>
      <c r="C552" s="130"/>
      <c r="D552" s="131"/>
      <c r="E552" s="132"/>
      <c r="F552" s="130"/>
      <c r="G552" s="131"/>
      <c r="H552" s="131"/>
      <c r="I552" s="131"/>
      <c r="J552" s="131"/>
      <c r="K552" s="133"/>
      <c r="L552" s="133"/>
      <c r="M552" s="134"/>
      <c r="N552" s="135"/>
      <c r="O552" s="134"/>
      <c r="P552" s="135"/>
      <c r="Q552" s="136"/>
      <c r="R552" s="135"/>
      <c r="S552" s="137"/>
      <c r="T552" s="138"/>
      <c r="U552" s="116"/>
    </row>
    <row r="553" spans="2:21" ht="21.95" customHeight="1">
      <c r="B553" s="123"/>
      <c r="C553" s="10"/>
      <c r="D553" s="10"/>
      <c r="E553" s="124"/>
      <c r="F553" s="10"/>
      <c r="G553" s="10"/>
      <c r="H553" s="10"/>
      <c r="I553" s="10"/>
      <c r="J553" s="10"/>
      <c r="K553" s="124"/>
      <c r="L553" s="125"/>
      <c r="M553" s="139"/>
      <c r="N553" s="140"/>
      <c r="O553" s="139"/>
      <c r="P553" s="140"/>
      <c r="Q553" s="139"/>
      <c r="R553" s="140"/>
      <c r="S553" s="142"/>
      <c r="T553" s="128"/>
      <c r="U553" s="116"/>
    </row>
    <row r="554" spans="2:21" ht="21.95" customHeight="1">
      <c r="B554" s="129"/>
      <c r="C554" s="130"/>
      <c r="D554" s="131"/>
      <c r="E554" s="132"/>
      <c r="F554" s="130"/>
      <c r="G554" s="131"/>
      <c r="H554" s="131"/>
      <c r="I554" s="131"/>
      <c r="J554" s="131"/>
      <c r="K554" s="133"/>
      <c r="L554" s="133"/>
      <c r="M554" s="134"/>
      <c r="N554" s="135"/>
      <c r="O554" s="134"/>
      <c r="P554" s="135"/>
      <c r="Q554" s="136"/>
      <c r="R554" s="135"/>
      <c r="S554" s="137"/>
      <c r="T554" s="138"/>
      <c r="U554" s="116"/>
    </row>
    <row r="555" spans="2:21" ht="21.95" customHeight="1">
      <c r="B555" s="123"/>
      <c r="C555" s="10"/>
      <c r="D555" s="10"/>
      <c r="E555" s="124"/>
      <c r="F555" s="10"/>
      <c r="G555" s="10"/>
      <c r="H555" s="10"/>
      <c r="I555" s="10"/>
      <c r="J555" s="10"/>
      <c r="K555" s="124"/>
      <c r="L555" s="125"/>
      <c r="M555" s="139"/>
      <c r="N555" s="140"/>
      <c r="O555" s="139"/>
      <c r="P555" s="140"/>
      <c r="Q555" s="139"/>
      <c r="R555" s="140"/>
      <c r="S555" s="141"/>
      <c r="T555" s="128"/>
      <c r="U555" s="116"/>
    </row>
    <row r="556" spans="2:21" ht="21.75" customHeight="1">
      <c r="B556" s="129"/>
      <c r="C556" s="130"/>
      <c r="D556" s="131"/>
      <c r="E556" s="132"/>
      <c r="F556" s="130"/>
      <c r="G556" s="131"/>
      <c r="H556" s="131"/>
      <c r="I556" s="131"/>
      <c r="J556" s="131"/>
      <c r="K556" s="133"/>
      <c r="L556" s="133"/>
      <c r="M556" s="134"/>
      <c r="N556" s="135"/>
      <c r="O556" s="134"/>
      <c r="P556" s="135"/>
      <c r="Q556" s="136"/>
      <c r="R556" s="135"/>
      <c r="S556" s="137"/>
      <c r="T556" s="138"/>
      <c r="U556" s="116"/>
    </row>
    <row r="557" spans="2:21" ht="23.25" customHeight="1">
      <c r="B557" s="123"/>
      <c r="C557" s="10"/>
      <c r="D557" s="10"/>
      <c r="E557" s="124"/>
      <c r="F557" s="10"/>
      <c r="G557" s="10"/>
      <c r="H557" s="10"/>
      <c r="I557" s="10"/>
      <c r="J557" s="10"/>
      <c r="K557" s="124"/>
      <c r="L557" s="125"/>
      <c r="M557" s="139"/>
      <c r="N557" s="140"/>
      <c r="O557" s="139"/>
      <c r="P557" s="140"/>
      <c r="Q557" s="139"/>
      <c r="R557" s="140"/>
      <c r="S557" s="142"/>
      <c r="T557" s="128"/>
      <c r="U557" s="116"/>
    </row>
    <row r="558" spans="2:21" ht="21.95" customHeight="1">
      <c r="B558" s="129"/>
      <c r="C558" s="130"/>
      <c r="D558" s="131"/>
      <c r="E558" s="132"/>
      <c r="F558" s="130"/>
      <c r="G558" s="131"/>
      <c r="H558" s="131"/>
      <c r="I558" s="131"/>
      <c r="J558" s="131"/>
      <c r="K558" s="133"/>
      <c r="L558" s="133"/>
      <c r="M558" s="134"/>
      <c r="N558" s="135"/>
      <c r="O558" s="134"/>
      <c r="P558" s="135"/>
      <c r="Q558" s="136"/>
      <c r="R558" s="135"/>
      <c r="S558" s="137"/>
      <c r="T558" s="138"/>
      <c r="U558" s="116"/>
    </row>
    <row r="559" spans="2:21" ht="21.95" customHeight="1">
      <c r="B559" s="123"/>
      <c r="C559" s="10"/>
      <c r="D559" s="10"/>
      <c r="E559" s="124"/>
      <c r="F559" s="10"/>
      <c r="G559" s="10"/>
      <c r="H559" s="10"/>
      <c r="I559" s="10"/>
      <c r="J559" s="10"/>
      <c r="K559" s="124"/>
      <c r="L559" s="125"/>
      <c r="M559" s="140"/>
      <c r="N559" s="140"/>
      <c r="O559" s="140"/>
      <c r="P559" s="140"/>
      <c r="Q559" s="139"/>
      <c r="R559" s="140"/>
      <c r="S559" s="141"/>
      <c r="T559" s="143"/>
      <c r="U559" s="116"/>
    </row>
    <row r="560" spans="2:21" ht="21.95" customHeight="1">
      <c r="B560" s="129"/>
      <c r="C560" s="130"/>
      <c r="D560" s="131"/>
      <c r="E560" s="132"/>
      <c r="F560" s="130"/>
      <c r="G560" s="131"/>
      <c r="H560" s="131"/>
      <c r="I560" s="131"/>
      <c r="J560" s="131"/>
      <c r="K560" s="133"/>
      <c r="L560" s="133"/>
      <c r="M560" s="132"/>
      <c r="N560" s="135"/>
      <c r="O560" s="132"/>
      <c r="P560" s="135"/>
      <c r="Q560" s="144"/>
      <c r="R560" s="135"/>
      <c r="S560" s="137"/>
      <c r="T560" s="145"/>
      <c r="U560" s="116"/>
    </row>
    <row r="561" spans="1:21" ht="21.95" customHeight="1">
      <c r="B561" s="123"/>
      <c r="C561" s="10"/>
      <c r="D561" s="10"/>
      <c r="E561" s="124"/>
      <c r="F561" s="10"/>
      <c r="G561" s="10"/>
      <c r="H561" s="10"/>
      <c r="I561" s="10"/>
      <c r="J561" s="10"/>
      <c r="K561" s="124"/>
      <c r="L561" s="125"/>
      <c r="M561" s="140"/>
      <c r="N561" s="140"/>
      <c r="O561" s="140"/>
      <c r="P561" s="140"/>
      <c r="Q561" s="140"/>
      <c r="R561" s="140"/>
      <c r="S561" s="142"/>
      <c r="T561" s="143"/>
      <c r="U561" s="116"/>
    </row>
    <row r="562" spans="1:21" ht="21.95" customHeight="1">
      <c r="B562" s="129"/>
      <c r="C562" s="130"/>
      <c r="D562" s="131"/>
      <c r="E562" s="132"/>
      <c r="F562" s="130"/>
      <c r="G562" s="131"/>
      <c r="H562" s="131"/>
      <c r="I562" s="131"/>
      <c r="J562" s="131"/>
      <c r="K562" s="133"/>
      <c r="L562" s="133"/>
      <c r="M562" s="132"/>
      <c r="N562" s="135"/>
      <c r="O562" s="132"/>
      <c r="P562" s="135"/>
      <c r="Q562" s="144"/>
      <c r="R562" s="135"/>
      <c r="S562" s="137"/>
      <c r="T562" s="145"/>
      <c r="U562" s="116"/>
    </row>
    <row r="563" spans="1:21" ht="21.95" customHeight="1">
      <c r="B563" s="123"/>
      <c r="C563" s="10"/>
      <c r="D563" s="10"/>
      <c r="E563" s="124"/>
      <c r="F563" s="10"/>
      <c r="G563" s="10"/>
      <c r="H563" s="10"/>
      <c r="I563" s="10"/>
      <c r="J563" s="10"/>
      <c r="K563" s="124"/>
      <c r="L563" s="125"/>
      <c r="M563" s="140"/>
      <c r="N563" s="140"/>
      <c r="O563" s="140"/>
      <c r="P563" s="140"/>
      <c r="Q563" s="140"/>
      <c r="R563" s="140"/>
      <c r="S563" s="142"/>
      <c r="T563" s="143"/>
      <c r="U563" s="116"/>
    </row>
    <row r="564" spans="1:21" ht="21.95" customHeight="1">
      <c r="B564" s="129"/>
      <c r="C564" s="130"/>
      <c r="D564" s="131"/>
      <c r="E564" s="132"/>
      <c r="F564" s="130"/>
      <c r="G564" s="131"/>
      <c r="H564" s="131"/>
      <c r="I564" s="131"/>
      <c r="J564" s="131"/>
      <c r="K564" s="133"/>
      <c r="L564" s="133"/>
      <c r="M564" s="144"/>
      <c r="N564" s="144"/>
      <c r="O564" s="144"/>
      <c r="P564" s="144"/>
      <c r="Q564" s="144"/>
      <c r="R564" s="144"/>
      <c r="S564" s="137"/>
      <c r="T564" s="145"/>
      <c r="U564" s="116"/>
    </row>
    <row r="565" spans="1:21" ht="21.95" customHeight="1">
      <c r="B565" s="123"/>
      <c r="C565" s="10"/>
      <c r="D565" s="10"/>
      <c r="E565" s="124"/>
      <c r="F565" s="10"/>
      <c r="G565" s="10"/>
      <c r="H565" s="10"/>
      <c r="I565" s="10"/>
      <c r="J565" s="10"/>
      <c r="K565" s="124"/>
      <c r="L565" s="125"/>
      <c r="M565" s="140"/>
      <c r="N565" s="140"/>
      <c r="O565" s="140"/>
      <c r="P565" s="140"/>
      <c r="Q565" s="140"/>
      <c r="R565" s="140"/>
      <c r="S565" s="142"/>
      <c r="T565" s="143"/>
      <c r="U565" s="116"/>
    </row>
    <row r="566" spans="1:21" ht="21.95" customHeight="1" thickBot="1">
      <c r="B566" s="123"/>
      <c r="C566" s="174"/>
      <c r="D566" s="10"/>
      <c r="E566" s="124"/>
      <c r="F566" s="174"/>
      <c r="G566" s="10"/>
      <c r="H566" s="10"/>
      <c r="I566" s="10"/>
      <c r="J566" s="10"/>
      <c r="K566" s="125"/>
      <c r="L566" s="125"/>
      <c r="M566" s="140"/>
      <c r="N566" s="140"/>
      <c r="O566" s="140"/>
      <c r="P566" s="140"/>
      <c r="Q566" s="140"/>
      <c r="R566" s="140"/>
      <c r="S566" s="142"/>
      <c r="T566" s="143"/>
      <c r="U566" s="116"/>
    </row>
    <row r="567" spans="1:21" ht="21.95" customHeight="1">
      <c r="B567" s="175"/>
      <c r="C567" s="176"/>
      <c r="D567" s="176"/>
      <c r="E567" s="177"/>
      <c r="F567" s="176"/>
      <c r="G567" s="176"/>
      <c r="H567" s="176"/>
      <c r="I567" s="176"/>
      <c r="J567" s="176"/>
      <c r="K567" s="177"/>
      <c r="L567" s="178"/>
      <c r="M567" s="179"/>
      <c r="N567" s="179"/>
      <c r="O567" s="179"/>
      <c r="P567" s="179"/>
      <c r="Q567" s="179"/>
      <c r="R567" s="179"/>
      <c r="S567" s="180"/>
      <c r="T567" s="181"/>
      <c r="U567" s="116"/>
    </row>
    <row r="568" spans="1:21" ht="21.95" customHeight="1">
      <c r="B568" s="583" t="s">
        <v>217</v>
      </c>
      <c r="C568" s="584"/>
      <c r="D568" s="585"/>
      <c r="E568" s="124"/>
      <c r="F568" s="10"/>
      <c r="G568" s="10"/>
      <c r="H568" s="10"/>
      <c r="I568" s="10"/>
      <c r="J568" s="10"/>
      <c r="K568" s="124"/>
      <c r="L568" s="125"/>
      <c r="M568" s="140"/>
      <c r="N568" s="140">
        <f>SUM(N535:N566)</f>
        <v>679140</v>
      </c>
      <c r="O568" s="140"/>
      <c r="P568" s="140">
        <f>SUM(P535:P566)</f>
        <v>807525</v>
      </c>
      <c r="Q568" s="140"/>
      <c r="R568" s="140">
        <f>SUM(R535:R566)</f>
        <v>1026000</v>
      </c>
      <c r="S568" s="142"/>
      <c r="T568" s="143"/>
      <c r="U568" s="116"/>
    </row>
    <row r="569" spans="1:21" ht="21.95" customHeight="1" thickBot="1">
      <c r="B569" s="146"/>
      <c r="C569" s="147"/>
      <c r="D569" s="147"/>
      <c r="E569" s="148"/>
      <c r="F569" s="147"/>
      <c r="G569" s="147"/>
      <c r="H569" s="147"/>
      <c r="I569" s="147"/>
      <c r="J569" s="147"/>
      <c r="K569" s="149"/>
      <c r="L569" s="149"/>
      <c r="M569" s="150"/>
      <c r="N569" s="150"/>
      <c r="O569" s="150"/>
      <c r="P569" s="150"/>
      <c r="Q569" s="150"/>
      <c r="R569" s="150"/>
      <c r="S569" s="151"/>
      <c r="T569" s="152"/>
      <c r="U569" s="116"/>
    </row>
    <row r="570" spans="1:21" ht="19.899999999999999" customHeight="1">
      <c r="B570" s="123"/>
      <c r="C570" s="10"/>
      <c r="D570" s="10"/>
      <c r="E570" s="124"/>
      <c r="F570" s="10"/>
      <c r="G570" s="10"/>
      <c r="H570" s="10"/>
      <c r="I570" s="10"/>
      <c r="J570" s="10"/>
      <c r="K570" s="124"/>
      <c r="L570" s="125"/>
      <c r="M570" s="140"/>
      <c r="N570" s="140"/>
      <c r="O570" s="140"/>
      <c r="P570" s="140"/>
      <c r="Q570" s="140"/>
      <c r="R570" s="140"/>
      <c r="S570" s="141"/>
      <c r="T570" s="143"/>
      <c r="U570" s="116"/>
    </row>
    <row r="571" spans="1:21" ht="19.899999999999999" customHeight="1">
      <c r="B571" s="583" t="s">
        <v>3</v>
      </c>
      <c r="C571" s="584"/>
      <c r="D571" s="585"/>
      <c r="E571" s="124"/>
      <c r="F571" s="10"/>
      <c r="G571" s="10"/>
      <c r="H571" s="10"/>
      <c r="I571" s="10"/>
      <c r="J571" s="10"/>
      <c r="K571" s="124"/>
      <c r="L571" s="125"/>
      <c r="M571" s="140"/>
      <c r="N571" s="140">
        <f>SUM(N526,N568)</f>
        <v>3269690</v>
      </c>
      <c r="O571" s="140"/>
      <c r="P571" s="140">
        <f>SUM(P526,P568)</f>
        <v>4577915</v>
      </c>
      <c r="Q571" s="140"/>
      <c r="R571" s="140">
        <f>SUM(R526,R568)</f>
        <v>3452000</v>
      </c>
      <c r="S571" s="140"/>
      <c r="T571" s="153"/>
      <c r="U571" s="116"/>
    </row>
    <row r="572" spans="1:21" ht="19.899999999999999" customHeight="1" thickBot="1">
      <c r="B572" s="146"/>
      <c r="C572" s="147"/>
      <c r="D572" s="147"/>
      <c r="E572" s="148"/>
      <c r="F572" s="147"/>
      <c r="G572" s="147"/>
      <c r="H572" s="147"/>
      <c r="I572" s="147"/>
      <c r="J572" s="147"/>
      <c r="K572" s="148"/>
      <c r="L572" s="149"/>
      <c r="M572" s="150"/>
      <c r="N572" s="150"/>
      <c r="O572" s="150"/>
      <c r="P572" s="150"/>
      <c r="Q572" s="150"/>
      <c r="R572" s="150"/>
      <c r="S572" s="154"/>
      <c r="T572" s="152"/>
      <c r="U572" s="116"/>
    </row>
    <row r="574" spans="1:21">
      <c r="B574" s="23" t="e">
        <f>B529</f>
        <v>#REF!</v>
      </c>
      <c r="T574" s="41" t="s">
        <v>218</v>
      </c>
    </row>
    <row r="575" spans="1:21" ht="42">
      <c r="A575" s="104"/>
      <c r="M575" s="105" t="s">
        <v>16</v>
      </c>
    </row>
    <row r="576" spans="1:21" ht="21.75" thickBot="1">
      <c r="B576" s="106"/>
      <c r="C576" s="107"/>
      <c r="D576" s="107"/>
      <c r="E576" s="107"/>
      <c r="F576" s="107"/>
      <c r="G576" s="107"/>
      <c r="H576" s="107"/>
      <c r="I576" s="107"/>
      <c r="J576" s="107"/>
      <c r="K576" s="107"/>
      <c r="L576" s="108"/>
      <c r="M576" s="107"/>
      <c r="N576" s="107"/>
      <c r="O576" s="107"/>
      <c r="P576" s="107"/>
      <c r="Q576" s="107"/>
      <c r="R576" s="107"/>
      <c r="S576" s="109"/>
      <c r="T576" s="110"/>
    </row>
    <row r="577" spans="2:21" ht="19.899999999999999" customHeight="1">
      <c r="B577" s="111"/>
      <c r="C577" s="112"/>
      <c r="D577" s="112"/>
      <c r="E577" s="113"/>
      <c r="F577" s="112"/>
      <c r="G577" s="112"/>
      <c r="H577" s="112"/>
      <c r="I577" s="112"/>
      <c r="J577" s="112"/>
      <c r="K577" s="113"/>
      <c r="L577" s="114"/>
      <c r="M577" s="586" t="s">
        <v>17</v>
      </c>
      <c r="N577" s="587"/>
      <c r="O577" s="586" t="s">
        <v>17</v>
      </c>
      <c r="P577" s="587"/>
      <c r="Q577" s="586" t="s">
        <v>17</v>
      </c>
      <c r="R577" s="587"/>
      <c r="S577" s="114" t="s">
        <v>18</v>
      </c>
      <c r="T577" s="115"/>
      <c r="U577" s="116"/>
    </row>
    <row r="578" spans="2:21" ht="19.899999999999999" customHeight="1">
      <c r="B578" s="588" t="s">
        <v>19</v>
      </c>
      <c r="C578" s="589"/>
      <c r="D578" s="590"/>
      <c r="E578" s="591" t="s">
        <v>20</v>
      </c>
      <c r="F578" s="589"/>
      <c r="G578" s="589"/>
      <c r="H578" s="589"/>
      <c r="I578" s="589"/>
      <c r="J578" s="590"/>
      <c r="K578" s="117" t="s">
        <v>21</v>
      </c>
      <c r="L578" s="117" t="s">
        <v>5</v>
      </c>
      <c r="M578" s="592" t="s">
        <v>501</v>
      </c>
      <c r="N578" s="593"/>
      <c r="O578" s="592" t="s">
        <v>505</v>
      </c>
      <c r="P578" s="593"/>
      <c r="Q578" s="592" t="s">
        <v>512</v>
      </c>
      <c r="R578" s="593"/>
      <c r="S578" s="117" t="s">
        <v>22</v>
      </c>
      <c r="T578" s="118" t="s">
        <v>23</v>
      </c>
      <c r="U578" s="116"/>
    </row>
    <row r="579" spans="2:21" ht="19.899999999999999" customHeight="1" thickBot="1">
      <c r="B579" s="119"/>
      <c r="C579" s="109"/>
      <c r="D579" s="109"/>
      <c r="E579" s="120"/>
      <c r="F579" s="109"/>
      <c r="G579" s="109"/>
      <c r="H579" s="109"/>
      <c r="I579" s="109"/>
      <c r="J579" s="109"/>
      <c r="K579" s="120"/>
      <c r="L579" s="121"/>
      <c r="M579" s="121" t="s">
        <v>24</v>
      </c>
      <c r="N579" s="121" t="s">
        <v>25</v>
      </c>
      <c r="O579" s="121" t="s">
        <v>24</v>
      </c>
      <c r="P579" s="121" t="s">
        <v>25</v>
      </c>
      <c r="Q579" s="121" t="s">
        <v>24</v>
      </c>
      <c r="R579" s="121" t="s">
        <v>25</v>
      </c>
      <c r="S579" s="121"/>
      <c r="T579" s="122"/>
      <c r="U579" s="116"/>
    </row>
    <row r="580" spans="2:21" ht="21.95" customHeight="1">
      <c r="B580" s="123"/>
      <c r="C580" s="10"/>
      <c r="D580" s="10"/>
      <c r="E580" s="124"/>
      <c r="F580" s="10"/>
      <c r="G580" s="10"/>
      <c r="H580" s="10"/>
      <c r="I580" s="10"/>
      <c r="J580" s="10"/>
      <c r="K580" s="124"/>
      <c r="L580" s="125"/>
      <c r="M580" s="126"/>
      <c r="N580" s="124"/>
      <c r="O580" s="126"/>
      <c r="P580" s="124"/>
      <c r="Q580" s="126"/>
      <c r="R580" s="124"/>
      <c r="S580" s="127"/>
      <c r="T580" s="128"/>
      <c r="U580" s="116"/>
    </row>
    <row r="581" spans="2:21" ht="21.95" customHeight="1">
      <c r="B581" s="129"/>
      <c r="C581" s="130" t="s">
        <v>219</v>
      </c>
      <c r="D581" s="131"/>
      <c r="E581" s="132"/>
      <c r="F581" s="130" t="s">
        <v>201</v>
      </c>
      <c r="G581" s="131"/>
      <c r="H581" s="131"/>
      <c r="I581" s="131"/>
      <c r="J581" s="131"/>
      <c r="K581" s="133">
        <v>2</v>
      </c>
      <c r="L581" s="133" t="s">
        <v>123</v>
      </c>
      <c r="M581" s="134">
        <v>58750</v>
      </c>
      <c r="N581" s="135">
        <f>SUM(K581*M581)</f>
        <v>117500</v>
      </c>
      <c r="O581" s="134">
        <v>104400</v>
      </c>
      <c r="P581" s="135">
        <f>SUM(K581*O581)</f>
        <v>208800</v>
      </c>
      <c r="Q581" s="136">
        <v>59000</v>
      </c>
      <c r="R581" s="172">
        <f>SUM(K581*Q581)</f>
        <v>118000</v>
      </c>
      <c r="S581" s="137">
        <f>M581</f>
        <v>58750</v>
      </c>
      <c r="T581" s="138" t="str">
        <f>M578</f>
        <v>(株)タカラ住建</v>
      </c>
      <c r="U581" s="116"/>
    </row>
    <row r="582" spans="2:21" ht="21.95" customHeight="1">
      <c r="B582" s="123"/>
      <c r="C582" s="10"/>
      <c r="D582" s="10"/>
      <c r="E582" s="124"/>
      <c r="F582" s="10"/>
      <c r="G582" s="10"/>
      <c r="H582" s="10"/>
      <c r="I582" s="10"/>
      <c r="J582" s="10"/>
      <c r="K582" s="124"/>
      <c r="L582" s="125"/>
      <c r="M582" s="126"/>
      <c r="N582" s="124"/>
      <c r="O582" s="126"/>
      <c r="P582" s="124"/>
      <c r="Q582" s="126"/>
      <c r="R582" s="124"/>
      <c r="S582" s="127"/>
      <c r="T582" s="128"/>
      <c r="U582" s="116"/>
    </row>
    <row r="583" spans="2:21" ht="21.95" customHeight="1">
      <c r="B583" s="129"/>
      <c r="C583" s="130" t="s">
        <v>220</v>
      </c>
      <c r="D583" s="131"/>
      <c r="E583" s="132"/>
      <c r="F583" s="130" t="s">
        <v>191</v>
      </c>
      <c r="G583" s="131"/>
      <c r="H583" s="131"/>
      <c r="I583" s="131"/>
      <c r="J583" s="131"/>
      <c r="K583" s="133">
        <v>1</v>
      </c>
      <c r="L583" s="133" t="s">
        <v>123</v>
      </c>
      <c r="M583" s="134">
        <v>114000</v>
      </c>
      <c r="N583" s="135">
        <f>SUM(K583*M583)</f>
        <v>114000</v>
      </c>
      <c r="O583" s="134">
        <v>149960</v>
      </c>
      <c r="P583" s="135">
        <f>SUM(K583*O583)</f>
        <v>149960</v>
      </c>
      <c r="Q583" s="136">
        <v>112000</v>
      </c>
      <c r="R583" s="172">
        <f>SUM(K583*Q583)</f>
        <v>112000</v>
      </c>
      <c r="S583" s="137">
        <f>Q583</f>
        <v>112000</v>
      </c>
      <c r="T583" s="138" t="str">
        <f>Q578</f>
        <v>(有)平田工房</v>
      </c>
      <c r="U583" s="116"/>
    </row>
    <row r="584" spans="2:21" ht="21.95" customHeight="1">
      <c r="B584" s="123"/>
      <c r="C584" s="10"/>
      <c r="D584" s="10"/>
      <c r="E584" s="124"/>
      <c r="F584" s="10"/>
      <c r="G584" s="10"/>
      <c r="H584" s="10"/>
      <c r="I584" s="10"/>
      <c r="J584" s="10"/>
      <c r="K584" s="124"/>
      <c r="L584" s="125"/>
      <c r="M584" s="126"/>
      <c r="N584" s="124"/>
      <c r="O584" s="126"/>
      <c r="P584" s="124"/>
      <c r="Q584" s="126"/>
      <c r="R584" s="124"/>
      <c r="S584" s="127"/>
      <c r="T584" s="128"/>
      <c r="U584" s="116"/>
    </row>
    <row r="585" spans="2:21" ht="21.95" customHeight="1">
      <c r="B585" s="129"/>
      <c r="C585" s="130" t="s">
        <v>215</v>
      </c>
      <c r="D585" s="131"/>
      <c r="E585" s="132"/>
      <c r="F585" s="130"/>
      <c r="G585" s="131"/>
      <c r="H585" s="131"/>
      <c r="I585" s="131"/>
      <c r="J585" s="131"/>
      <c r="K585" s="133">
        <v>1</v>
      </c>
      <c r="L585" s="133" t="s">
        <v>42</v>
      </c>
      <c r="M585" s="134">
        <v>15000</v>
      </c>
      <c r="N585" s="135">
        <f>SUM(K585*M585)</f>
        <v>15000</v>
      </c>
      <c r="O585" s="134">
        <v>25500</v>
      </c>
      <c r="P585" s="135">
        <f>SUM(K585*O585)</f>
        <v>25500</v>
      </c>
      <c r="Q585" s="136">
        <v>12000</v>
      </c>
      <c r="R585" s="172">
        <f>SUM(K585*Q585)</f>
        <v>12000</v>
      </c>
      <c r="S585" s="137">
        <f>Q585</f>
        <v>12000</v>
      </c>
      <c r="T585" s="138" t="str">
        <f>T583</f>
        <v>(有)平田工房</v>
      </c>
      <c r="U585" s="116"/>
    </row>
    <row r="586" spans="2:21" ht="21.95" customHeight="1">
      <c r="B586" s="123"/>
      <c r="C586" s="10"/>
      <c r="D586" s="10"/>
      <c r="E586" s="124"/>
      <c r="F586" s="10"/>
      <c r="G586" s="10"/>
      <c r="H586" s="10"/>
      <c r="I586" s="10"/>
      <c r="J586" s="10"/>
      <c r="K586" s="124"/>
      <c r="L586" s="125"/>
      <c r="M586" s="126"/>
      <c r="N586" s="124"/>
      <c r="O586" s="126"/>
      <c r="P586" s="124"/>
      <c r="Q586" s="126"/>
      <c r="R586" s="124"/>
      <c r="S586" s="127"/>
      <c r="T586" s="128"/>
      <c r="U586" s="116"/>
    </row>
    <row r="587" spans="2:21" ht="21.95" customHeight="1">
      <c r="B587" s="129"/>
      <c r="C587" s="130" t="s">
        <v>216</v>
      </c>
      <c r="D587" s="131"/>
      <c r="E587" s="132"/>
      <c r="F587" s="130" t="s">
        <v>502</v>
      </c>
      <c r="G587" s="131"/>
      <c r="H587" s="131"/>
      <c r="I587" s="131"/>
      <c r="J587" s="131"/>
      <c r="K587" s="133">
        <v>1</v>
      </c>
      <c r="L587" s="133" t="s">
        <v>42</v>
      </c>
      <c r="M587" s="134">
        <f>SUM(32000+60530)</f>
        <v>92530</v>
      </c>
      <c r="N587" s="135">
        <f>SUM(K587*M587)</f>
        <v>92530</v>
      </c>
      <c r="O587" s="134">
        <v>37200</v>
      </c>
      <c r="P587" s="135">
        <f>SUM(K587*O587)</f>
        <v>37200</v>
      </c>
      <c r="Q587" s="136">
        <f>SUM(64000+32000)</f>
        <v>96000</v>
      </c>
      <c r="R587" s="172">
        <f>SUM(K587*Q587)</f>
        <v>96000</v>
      </c>
      <c r="S587" s="137">
        <f>O587</f>
        <v>37200</v>
      </c>
      <c r="T587" s="138" t="str">
        <f>O578</f>
        <v>やまうち木工(株)</v>
      </c>
      <c r="U587" s="116"/>
    </row>
    <row r="588" spans="2:21" ht="21.95" customHeight="1">
      <c r="B588" s="123"/>
      <c r="C588" s="10"/>
      <c r="D588" s="10"/>
      <c r="E588" s="124"/>
      <c r="F588" s="10"/>
      <c r="G588" s="10"/>
      <c r="H588" s="10"/>
      <c r="I588" s="10"/>
      <c r="J588" s="10"/>
      <c r="K588" s="124"/>
      <c r="L588" s="125"/>
      <c r="M588" s="139"/>
      <c r="N588" s="140"/>
      <c r="O588" s="139"/>
      <c r="P588" s="140"/>
      <c r="Q588" s="139"/>
      <c r="R588" s="140"/>
      <c r="S588" s="127"/>
      <c r="T588" s="128"/>
      <c r="U588" s="116"/>
    </row>
    <row r="589" spans="2:21" ht="21.95" customHeight="1">
      <c r="B589" s="129"/>
      <c r="C589" s="130"/>
      <c r="D589" s="131"/>
      <c r="E589" s="132"/>
      <c r="F589" s="130"/>
      <c r="G589" s="131"/>
      <c r="H589" s="131"/>
      <c r="I589" s="131"/>
      <c r="J589" s="131"/>
      <c r="K589" s="133"/>
      <c r="L589" s="133"/>
      <c r="M589" s="134"/>
      <c r="N589" s="135"/>
      <c r="O589" s="134"/>
      <c r="P589" s="135"/>
      <c r="Q589" s="136"/>
      <c r="R589" s="135"/>
      <c r="S589" s="137"/>
      <c r="T589" s="138"/>
      <c r="U589" s="116"/>
    </row>
    <row r="590" spans="2:21" ht="21.95" customHeight="1">
      <c r="B590" s="123"/>
      <c r="C590" s="10"/>
      <c r="D590" s="10"/>
      <c r="E590" s="124"/>
      <c r="F590" s="10"/>
      <c r="G590" s="10"/>
      <c r="H590" s="10"/>
      <c r="I590" s="10"/>
      <c r="J590" s="10"/>
      <c r="K590" s="124"/>
      <c r="L590" s="125"/>
      <c r="M590" s="139"/>
      <c r="N590" s="140"/>
      <c r="O590" s="139"/>
      <c r="P590" s="140"/>
      <c r="Q590" s="139"/>
      <c r="R590" s="140"/>
      <c r="S590" s="127"/>
      <c r="T590" s="128"/>
      <c r="U590" s="116"/>
    </row>
    <row r="591" spans="2:21" ht="21.95" customHeight="1">
      <c r="B591" s="129"/>
      <c r="C591" s="130"/>
      <c r="D591" s="131"/>
      <c r="E591" s="132"/>
      <c r="F591" s="130"/>
      <c r="G591" s="131"/>
      <c r="H591" s="131"/>
      <c r="I591" s="131"/>
      <c r="J591" s="131"/>
      <c r="K591" s="133"/>
      <c r="L591" s="133"/>
      <c r="M591" s="134"/>
      <c r="N591" s="135"/>
      <c r="O591" s="134"/>
      <c r="P591" s="135"/>
      <c r="Q591" s="136"/>
      <c r="R591" s="135"/>
      <c r="S591" s="137"/>
      <c r="T591" s="138"/>
      <c r="U591" s="116"/>
    </row>
    <row r="592" spans="2:21" ht="21.95" customHeight="1">
      <c r="B592" s="123"/>
      <c r="C592" s="10"/>
      <c r="D592" s="10"/>
      <c r="E592" s="124"/>
      <c r="F592" s="10"/>
      <c r="G592" s="10"/>
      <c r="H592" s="10"/>
      <c r="I592" s="10"/>
      <c r="J592" s="10"/>
      <c r="K592" s="124"/>
      <c r="L592" s="125"/>
      <c r="M592" s="139"/>
      <c r="N592" s="140"/>
      <c r="O592" s="139"/>
      <c r="P592" s="140"/>
      <c r="Q592" s="139"/>
      <c r="R592" s="140"/>
      <c r="S592" s="127"/>
      <c r="T592" s="128"/>
      <c r="U592" s="116"/>
    </row>
    <row r="593" spans="2:21" ht="21.95" customHeight="1">
      <c r="B593" s="129"/>
      <c r="C593" s="130"/>
      <c r="D593" s="131"/>
      <c r="E593" s="132"/>
      <c r="F593" s="130"/>
      <c r="G593" s="131"/>
      <c r="H593" s="131"/>
      <c r="I593" s="131"/>
      <c r="J593" s="131"/>
      <c r="K593" s="133"/>
      <c r="L593" s="133"/>
      <c r="M593" s="134"/>
      <c r="N593" s="135"/>
      <c r="O593" s="134"/>
      <c r="P593" s="135"/>
      <c r="Q593" s="136"/>
      <c r="R593" s="135"/>
      <c r="S593" s="137"/>
      <c r="T593" s="138"/>
      <c r="U593" s="116"/>
    </row>
    <row r="594" spans="2:21" ht="21.95" customHeight="1">
      <c r="B594" s="123"/>
      <c r="C594" s="10"/>
      <c r="D594" s="10"/>
      <c r="E594" s="124"/>
      <c r="F594" s="10"/>
      <c r="G594" s="10"/>
      <c r="H594" s="10"/>
      <c r="I594" s="10"/>
      <c r="J594" s="10"/>
      <c r="K594" s="124"/>
      <c r="L594" s="125"/>
      <c r="M594" s="139"/>
      <c r="N594" s="140"/>
      <c r="O594" s="139"/>
      <c r="P594" s="140"/>
      <c r="Q594" s="139"/>
      <c r="R594" s="140"/>
      <c r="S594" s="141"/>
      <c r="T594" s="128"/>
      <c r="U594" s="116"/>
    </row>
    <row r="595" spans="2:21" ht="21.95" customHeight="1">
      <c r="B595" s="129"/>
      <c r="C595" s="130"/>
      <c r="D595" s="131"/>
      <c r="E595" s="132"/>
      <c r="F595" s="130"/>
      <c r="G595" s="131"/>
      <c r="H595" s="131"/>
      <c r="I595" s="131"/>
      <c r="J595" s="131"/>
      <c r="K595" s="133"/>
      <c r="L595" s="133"/>
      <c r="M595" s="134"/>
      <c r="N595" s="135"/>
      <c r="O595" s="134"/>
      <c r="P595" s="135"/>
      <c r="Q595" s="136"/>
      <c r="R595" s="135"/>
      <c r="S595" s="137"/>
      <c r="T595" s="138"/>
      <c r="U595" s="116"/>
    </row>
    <row r="596" spans="2:21" ht="21.95" customHeight="1">
      <c r="B596" s="123"/>
      <c r="C596" s="10"/>
      <c r="D596" s="10"/>
      <c r="E596" s="124"/>
      <c r="F596" s="10"/>
      <c r="G596" s="10"/>
      <c r="H596" s="10"/>
      <c r="I596" s="10"/>
      <c r="J596" s="10"/>
      <c r="K596" s="124"/>
      <c r="L596" s="125"/>
      <c r="M596" s="139"/>
      <c r="N596" s="140"/>
      <c r="O596" s="139"/>
      <c r="P596" s="140"/>
      <c r="Q596" s="139"/>
      <c r="R596" s="140"/>
      <c r="S596" s="141"/>
      <c r="T596" s="128"/>
      <c r="U596" s="116"/>
    </row>
    <row r="597" spans="2:21" ht="21.95" customHeight="1">
      <c r="B597" s="129"/>
      <c r="C597" s="130"/>
      <c r="D597" s="131"/>
      <c r="E597" s="132"/>
      <c r="F597" s="130"/>
      <c r="G597" s="131"/>
      <c r="H597" s="131"/>
      <c r="I597" s="131"/>
      <c r="J597" s="131"/>
      <c r="K597" s="133"/>
      <c r="L597" s="133"/>
      <c r="M597" s="134"/>
      <c r="N597" s="135"/>
      <c r="O597" s="134"/>
      <c r="P597" s="135"/>
      <c r="Q597" s="136"/>
      <c r="R597" s="135"/>
      <c r="S597" s="137"/>
      <c r="T597" s="138"/>
      <c r="U597" s="116"/>
    </row>
    <row r="598" spans="2:21" ht="21.95" customHeight="1">
      <c r="B598" s="123"/>
      <c r="C598" s="10"/>
      <c r="D598" s="10"/>
      <c r="E598" s="124"/>
      <c r="F598" s="10"/>
      <c r="G598" s="10"/>
      <c r="H598" s="10"/>
      <c r="I598" s="10"/>
      <c r="J598" s="10"/>
      <c r="K598" s="124"/>
      <c r="L598" s="125"/>
      <c r="M598" s="139"/>
      <c r="N598" s="140"/>
      <c r="O598" s="139"/>
      <c r="P598" s="140"/>
      <c r="Q598" s="139"/>
      <c r="R598" s="140"/>
      <c r="S598" s="142"/>
      <c r="T598" s="128"/>
      <c r="U598" s="116"/>
    </row>
    <row r="599" spans="2:21" ht="21.95" customHeight="1">
      <c r="B599" s="129"/>
      <c r="C599" s="130"/>
      <c r="D599" s="131"/>
      <c r="E599" s="132"/>
      <c r="F599" s="130"/>
      <c r="G599" s="131"/>
      <c r="H599" s="131"/>
      <c r="I599" s="131"/>
      <c r="J599" s="131"/>
      <c r="K599" s="133"/>
      <c r="L599" s="133"/>
      <c r="M599" s="134"/>
      <c r="N599" s="135"/>
      <c r="O599" s="134"/>
      <c r="P599" s="135"/>
      <c r="Q599" s="136"/>
      <c r="R599" s="135"/>
      <c r="S599" s="137"/>
      <c r="T599" s="138"/>
      <c r="U599" s="116"/>
    </row>
    <row r="600" spans="2:21" ht="21.95" customHeight="1">
      <c r="B600" s="123"/>
      <c r="C600" s="10"/>
      <c r="D600" s="10"/>
      <c r="E600" s="124"/>
      <c r="F600" s="10"/>
      <c r="G600" s="10"/>
      <c r="H600" s="10"/>
      <c r="I600" s="10"/>
      <c r="J600" s="10"/>
      <c r="K600" s="124"/>
      <c r="L600" s="125"/>
      <c r="M600" s="139"/>
      <c r="N600" s="140"/>
      <c r="O600" s="139"/>
      <c r="P600" s="140"/>
      <c r="Q600" s="139"/>
      <c r="R600" s="140"/>
      <c r="S600" s="141"/>
      <c r="T600" s="128"/>
      <c r="U600" s="116"/>
    </row>
    <row r="601" spans="2:21" ht="21.75" customHeight="1">
      <c r="B601" s="129"/>
      <c r="C601" s="130"/>
      <c r="D601" s="131"/>
      <c r="E601" s="132"/>
      <c r="F601" s="130"/>
      <c r="G601" s="131"/>
      <c r="H601" s="131"/>
      <c r="I601" s="131"/>
      <c r="J601" s="131"/>
      <c r="K601" s="133"/>
      <c r="L601" s="133"/>
      <c r="M601" s="134"/>
      <c r="N601" s="135"/>
      <c r="O601" s="134"/>
      <c r="P601" s="135"/>
      <c r="Q601" s="136"/>
      <c r="R601" s="135"/>
      <c r="S601" s="137"/>
      <c r="T601" s="138"/>
      <c r="U601" s="116"/>
    </row>
    <row r="602" spans="2:21" ht="23.25" customHeight="1">
      <c r="B602" s="123"/>
      <c r="C602" s="10"/>
      <c r="D602" s="10"/>
      <c r="E602" s="124"/>
      <c r="F602" s="10"/>
      <c r="G602" s="10"/>
      <c r="H602" s="10"/>
      <c r="I602" s="10"/>
      <c r="J602" s="10"/>
      <c r="K602" s="124"/>
      <c r="L602" s="125"/>
      <c r="M602" s="139"/>
      <c r="N602" s="140"/>
      <c r="O602" s="139"/>
      <c r="P602" s="140"/>
      <c r="Q602" s="139"/>
      <c r="R602" s="140"/>
      <c r="S602" s="142"/>
      <c r="T602" s="128"/>
      <c r="U602" s="116"/>
    </row>
    <row r="603" spans="2:21" ht="21.95" customHeight="1">
      <c r="B603" s="129"/>
      <c r="C603" s="130"/>
      <c r="D603" s="131"/>
      <c r="E603" s="132"/>
      <c r="F603" s="130"/>
      <c r="G603" s="131"/>
      <c r="H603" s="131"/>
      <c r="I603" s="131"/>
      <c r="J603" s="131"/>
      <c r="K603" s="133"/>
      <c r="L603" s="133"/>
      <c r="M603" s="134"/>
      <c r="N603" s="135"/>
      <c r="O603" s="134"/>
      <c r="P603" s="135"/>
      <c r="Q603" s="136"/>
      <c r="R603" s="135"/>
      <c r="S603" s="137"/>
      <c r="T603" s="138"/>
      <c r="U603" s="116"/>
    </row>
    <row r="604" spans="2:21" ht="21.95" customHeight="1">
      <c r="B604" s="123"/>
      <c r="C604" s="10"/>
      <c r="D604" s="10"/>
      <c r="E604" s="124"/>
      <c r="F604" s="10"/>
      <c r="G604" s="10"/>
      <c r="H604" s="10"/>
      <c r="I604" s="10"/>
      <c r="J604" s="10"/>
      <c r="K604" s="124"/>
      <c r="L604" s="125"/>
      <c r="M604" s="140"/>
      <c r="N604" s="140"/>
      <c r="O604" s="140"/>
      <c r="P604" s="140"/>
      <c r="Q604" s="139"/>
      <c r="R604" s="140"/>
      <c r="S604" s="141"/>
      <c r="T604" s="143"/>
      <c r="U604" s="116"/>
    </row>
    <row r="605" spans="2:21" ht="21.95" customHeight="1">
      <c r="B605" s="129"/>
      <c r="C605" s="130"/>
      <c r="D605" s="131"/>
      <c r="E605" s="132"/>
      <c r="F605" s="130"/>
      <c r="G605" s="131"/>
      <c r="H605" s="131"/>
      <c r="I605" s="131"/>
      <c r="J605" s="131"/>
      <c r="K605" s="133"/>
      <c r="L605" s="133"/>
      <c r="M605" s="132"/>
      <c r="N605" s="135"/>
      <c r="O605" s="132"/>
      <c r="P605" s="135"/>
      <c r="Q605" s="144"/>
      <c r="R605" s="135"/>
      <c r="S605" s="137"/>
      <c r="T605" s="145"/>
      <c r="U605" s="116"/>
    </row>
    <row r="606" spans="2:21" ht="21.95" customHeight="1">
      <c r="B606" s="123"/>
      <c r="C606" s="10"/>
      <c r="D606" s="10"/>
      <c r="E606" s="124"/>
      <c r="F606" s="10"/>
      <c r="G606" s="10"/>
      <c r="H606" s="10"/>
      <c r="I606" s="10"/>
      <c r="J606" s="10"/>
      <c r="K606" s="124"/>
      <c r="L606" s="125"/>
      <c r="M606" s="140"/>
      <c r="N606" s="140"/>
      <c r="O606" s="140"/>
      <c r="P606" s="140"/>
      <c r="Q606" s="140"/>
      <c r="R606" s="140"/>
      <c r="S606" s="142"/>
      <c r="T606" s="143"/>
      <c r="U606" s="116"/>
    </row>
    <row r="607" spans="2:21" ht="21.95" customHeight="1">
      <c r="B607" s="129"/>
      <c r="C607" s="130"/>
      <c r="D607" s="131"/>
      <c r="E607" s="132"/>
      <c r="F607" s="130"/>
      <c r="G607" s="131"/>
      <c r="H607" s="131"/>
      <c r="I607" s="131"/>
      <c r="J607" s="131"/>
      <c r="K607" s="133"/>
      <c r="L607" s="133"/>
      <c r="M607" s="132"/>
      <c r="N607" s="135"/>
      <c r="O607" s="132"/>
      <c r="P607" s="135"/>
      <c r="Q607" s="144"/>
      <c r="R607" s="135"/>
      <c r="S607" s="137"/>
      <c r="T607" s="145"/>
      <c r="U607" s="116"/>
    </row>
    <row r="608" spans="2:21" ht="21.95" customHeight="1">
      <c r="B608" s="123"/>
      <c r="C608" s="10"/>
      <c r="D608" s="10"/>
      <c r="E608" s="124"/>
      <c r="F608" s="10"/>
      <c r="G608" s="10"/>
      <c r="H608" s="10"/>
      <c r="I608" s="10"/>
      <c r="J608" s="10"/>
      <c r="K608" s="124"/>
      <c r="L608" s="125"/>
      <c r="M608" s="140"/>
      <c r="N608" s="140"/>
      <c r="O608" s="140"/>
      <c r="P608" s="140"/>
      <c r="Q608" s="140"/>
      <c r="R608" s="140"/>
      <c r="S608" s="142"/>
      <c r="T608" s="143"/>
      <c r="U608" s="116"/>
    </row>
    <row r="609" spans="1:21" ht="21.95" customHeight="1">
      <c r="B609" s="129"/>
      <c r="C609" s="130"/>
      <c r="D609" s="131"/>
      <c r="E609" s="132"/>
      <c r="F609" s="130"/>
      <c r="G609" s="131"/>
      <c r="H609" s="131"/>
      <c r="I609" s="131"/>
      <c r="J609" s="131"/>
      <c r="K609" s="133"/>
      <c r="L609" s="133"/>
      <c r="M609" s="144"/>
      <c r="N609" s="144"/>
      <c r="O609" s="144"/>
      <c r="P609" s="144"/>
      <c r="Q609" s="144"/>
      <c r="R609" s="144"/>
      <c r="S609" s="137"/>
      <c r="T609" s="145"/>
      <c r="U609" s="116"/>
    </row>
    <row r="610" spans="1:21" ht="21.95" customHeight="1">
      <c r="B610" s="123"/>
      <c r="C610" s="10"/>
      <c r="D610" s="10"/>
      <c r="E610" s="124"/>
      <c r="F610" s="10"/>
      <c r="G610" s="10"/>
      <c r="H610" s="10"/>
      <c r="I610" s="10"/>
      <c r="J610" s="10"/>
      <c r="K610" s="124"/>
      <c r="L610" s="125"/>
      <c r="M610" s="140"/>
      <c r="N610" s="140"/>
      <c r="O610" s="140"/>
      <c r="P610" s="140"/>
      <c r="Q610" s="140"/>
      <c r="R610" s="140"/>
      <c r="S610" s="142"/>
      <c r="T610" s="143"/>
      <c r="U610" s="116"/>
    </row>
    <row r="611" spans="1:21" ht="21.95" customHeight="1">
      <c r="B611" s="129"/>
      <c r="C611" s="130"/>
      <c r="D611" s="131"/>
      <c r="E611" s="132"/>
      <c r="F611" s="130"/>
      <c r="G611" s="131"/>
      <c r="H611" s="131"/>
      <c r="I611" s="131"/>
      <c r="J611" s="131"/>
      <c r="K611" s="133"/>
      <c r="L611" s="133"/>
      <c r="M611" s="144"/>
      <c r="N611" s="144"/>
      <c r="O611" s="144"/>
      <c r="P611" s="144"/>
      <c r="Q611" s="144"/>
      <c r="R611" s="144"/>
      <c r="S611" s="137"/>
      <c r="T611" s="145"/>
      <c r="U611" s="116"/>
    </row>
    <row r="612" spans="1:21" ht="21.95" customHeight="1">
      <c r="B612" s="123"/>
      <c r="C612" s="10"/>
      <c r="D612" s="10"/>
      <c r="E612" s="124"/>
      <c r="F612" s="10"/>
      <c r="G612" s="10"/>
      <c r="H612" s="10"/>
      <c r="I612" s="10"/>
      <c r="J612" s="10"/>
      <c r="K612" s="124"/>
      <c r="L612" s="125"/>
      <c r="M612" s="140"/>
      <c r="N612" s="140"/>
      <c r="O612" s="140"/>
      <c r="P612" s="140"/>
      <c r="Q612" s="140"/>
      <c r="R612" s="140"/>
      <c r="S612" s="142"/>
      <c r="T612" s="143"/>
      <c r="U612" s="116"/>
    </row>
    <row r="613" spans="1:21" ht="21.95" customHeight="1" thickBot="1">
      <c r="B613" s="146"/>
      <c r="C613" s="147"/>
      <c r="D613" s="147"/>
      <c r="E613" s="148"/>
      <c r="F613" s="147"/>
      <c r="G613" s="147"/>
      <c r="H613" s="147"/>
      <c r="I613" s="147"/>
      <c r="J613" s="147"/>
      <c r="K613" s="149"/>
      <c r="L613" s="149"/>
      <c r="M613" s="150"/>
      <c r="N613" s="150"/>
      <c r="O613" s="150"/>
      <c r="P613" s="150"/>
      <c r="Q613" s="150"/>
      <c r="R613" s="150"/>
      <c r="S613" s="151"/>
      <c r="T613" s="152"/>
      <c r="U613" s="116"/>
    </row>
    <row r="614" spans="1:21" ht="19.899999999999999" customHeight="1">
      <c r="B614" s="123"/>
      <c r="C614" s="10"/>
      <c r="D614" s="10"/>
      <c r="E614" s="124"/>
      <c r="F614" s="10"/>
      <c r="G614" s="10"/>
      <c r="H614" s="10"/>
      <c r="I614" s="10"/>
      <c r="J614" s="10"/>
      <c r="K614" s="124"/>
      <c r="L614" s="125"/>
      <c r="M614" s="140"/>
      <c r="N614" s="140"/>
      <c r="O614" s="140"/>
      <c r="P614" s="140"/>
      <c r="Q614" s="140"/>
      <c r="R614" s="140"/>
      <c r="S614" s="141"/>
      <c r="T614" s="143"/>
      <c r="U614" s="116"/>
    </row>
    <row r="615" spans="1:21" ht="19.899999999999999" customHeight="1">
      <c r="B615" s="583" t="s">
        <v>3</v>
      </c>
      <c r="C615" s="584"/>
      <c r="D615" s="585"/>
      <c r="E615" s="124"/>
      <c r="F615" s="10"/>
      <c r="G615" s="10"/>
      <c r="H615" s="10"/>
      <c r="I615" s="10"/>
      <c r="J615" s="10"/>
      <c r="K615" s="124"/>
      <c r="L615" s="125"/>
      <c r="M615" s="140"/>
      <c r="N615" s="140">
        <f>SUM(N580:N613)</f>
        <v>339030</v>
      </c>
      <c r="O615" s="140"/>
      <c r="P615" s="140">
        <f>SUM(P580:P613)</f>
        <v>421460</v>
      </c>
      <c r="Q615" s="140"/>
      <c r="R615" s="140">
        <f>SUM(R580:R613)</f>
        <v>338000</v>
      </c>
      <c r="S615" s="140"/>
      <c r="T615" s="153"/>
      <c r="U615" s="116"/>
    </row>
    <row r="616" spans="1:21" ht="19.899999999999999" customHeight="1" thickBot="1">
      <c r="B616" s="146"/>
      <c r="C616" s="147"/>
      <c r="D616" s="147"/>
      <c r="E616" s="148"/>
      <c r="F616" s="147"/>
      <c r="G616" s="147"/>
      <c r="H616" s="147"/>
      <c r="I616" s="147"/>
      <c r="J616" s="147"/>
      <c r="K616" s="148"/>
      <c r="L616" s="149"/>
      <c r="M616" s="150"/>
      <c r="N616" s="150"/>
      <c r="O616" s="150"/>
      <c r="P616" s="150"/>
      <c r="Q616" s="150"/>
      <c r="R616" s="150"/>
      <c r="S616" s="154"/>
      <c r="T616" s="152"/>
      <c r="U616" s="116"/>
    </row>
    <row r="618" spans="1:21">
      <c r="B618" s="23" t="e">
        <f>B574</f>
        <v>#REF!</v>
      </c>
      <c r="T618" s="41" t="s">
        <v>214</v>
      </c>
    </row>
    <row r="619" spans="1:21" ht="42">
      <c r="A619" s="104"/>
      <c r="M619" s="105" t="s">
        <v>16</v>
      </c>
    </row>
    <row r="620" spans="1:21" ht="21.75" thickBot="1">
      <c r="B620" s="106"/>
      <c r="C620" s="107"/>
      <c r="D620" s="107"/>
      <c r="E620" s="107"/>
      <c r="F620" s="107"/>
      <c r="G620" s="107"/>
      <c r="H620" s="107"/>
      <c r="I620" s="107"/>
      <c r="J620" s="107"/>
      <c r="K620" s="107"/>
      <c r="L620" s="108"/>
      <c r="M620" s="107"/>
      <c r="N620" s="107"/>
      <c r="O620" s="107"/>
      <c r="P620" s="107"/>
      <c r="Q620" s="107"/>
      <c r="R620" s="107"/>
      <c r="S620" s="109"/>
      <c r="T620" s="110"/>
    </row>
    <row r="621" spans="1:21" ht="19.899999999999999" customHeight="1">
      <c r="B621" s="111"/>
      <c r="C621" s="112"/>
      <c r="D621" s="112"/>
      <c r="E621" s="113"/>
      <c r="F621" s="112"/>
      <c r="G621" s="112"/>
      <c r="H621" s="112"/>
      <c r="I621" s="112"/>
      <c r="J621" s="112"/>
      <c r="K621" s="113"/>
      <c r="L621" s="114"/>
      <c r="M621" s="586" t="s">
        <v>17</v>
      </c>
      <c r="N621" s="587"/>
      <c r="O621" s="586" t="s">
        <v>17</v>
      </c>
      <c r="P621" s="587"/>
      <c r="Q621" s="586" t="s">
        <v>17</v>
      </c>
      <c r="R621" s="587"/>
      <c r="S621" s="114" t="s">
        <v>18</v>
      </c>
      <c r="T621" s="115"/>
      <c r="U621" s="116"/>
    </row>
    <row r="622" spans="1:21" ht="19.899999999999999" customHeight="1">
      <c r="B622" s="588" t="s">
        <v>19</v>
      </c>
      <c r="C622" s="589"/>
      <c r="D622" s="590"/>
      <c r="E622" s="591" t="s">
        <v>20</v>
      </c>
      <c r="F622" s="589"/>
      <c r="G622" s="589"/>
      <c r="H622" s="589"/>
      <c r="I622" s="589"/>
      <c r="J622" s="590"/>
      <c r="K622" s="117" t="s">
        <v>21</v>
      </c>
      <c r="L622" s="117" t="s">
        <v>5</v>
      </c>
      <c r="M622" s="592" t="s">
        <v>523</v>
      </c>
      <c r="N622" s="593"/>
      <c r="O622" s="592" t="s">
        <v>522</v>
      </c>
      <c r="P622" s="593"/>
      <c r="Q622" s="592" t="s">
        <v>513</v>
      </c>
      <c r="R622" s="593"/>
      <c r="S622" s="117" t="s">
        <v>22</v>
      </c>
      <c r="T622" s="118" t="s">
        <v>23</v>
      </c>
      <c r="U622" s="116"/>
    </row>
    <row r="623" spans="1:21" ht="19.899999999999999" customHeight="1" thickBot="1">
      <c r="B623" s="119"/>
      <c r="C623" s="109"/>
      <c r="D623" s="109"/>
      <c r="E623" s="120"/>
      <c r="F623" s="109"/>
      <c r="G623" s="109"/>
      <c r="H623" s="109"/>
      <c r="I623" s="109"/>
      <c r="J623" s="109"/>
      <c r="K623" s="120"/>
      <c r="L623" s="121"/>
      <c r="M623" s="121" t="s">
        <v>24</v>
      </c>
      <c r="N623" s="121" t="s">
        <v>25</v>
      </c>
      <c r="O623" s="121" t="s">
        <v>24</v>
      </c>
      <c r="P623" s="121" t="s">
        <v>25</v>
      </c>
      <c r="Q623" s="121" t="s">
        <v>24</v>
      </c>
      <c r="R623" s="121" t="s">
        <v>25</v>
      </c>
      <c r="S623" s="121"/>
      <c r="T623" s="122"/>
      <c r="U623" s="116"/>
    </row>
    <row r="624" spans="1:21" ht="21.95" customHeight="1">
      <c r="B624" s="123"/>
      <c r="C624" s="10"/>
      <c r="D624" s="10"/>
      <c r="E624" s="124"/>
      <c r="F624" s="10"/>
      <c r="G624" s="10"/>
      <c r="H624" s="10"/>
      <c r="I624" s="10"/>
      <c r="J624" s="10"/>
      <c r="K624" s="124"/>
      <c r="L624" s="125"/>
      <c r="M624" s="126"/>
      <c r="N624" s="124"/>
      <c r="O624" s="126"/>
      <c r="P624" s="124"/>
      <c r="Q624" s="126"/>
      <c r="R624" s="124"/>
      <c r="S624" s="127"/>
      <c r="T624" s="128"/>
      <c r="U624" s="116"/>
    </row>
    <row r="625" spans="2:21" ht="21.95" customHeight="1">
      <c r="B625" s="129"/>
      <c r="C625" s="130" t="s">
        <v>221</v>
      </c>
      <c r="D625" s="131"/>
      <c r="E625" s="132"/>
      <c r="F625" s="130" t="s">
        <v>226</v>
      </c>
      <c r="G625" s="131"/>
      <c r="H625" s="131"/>
      <c r="I625" s="131"/>
      <c r="J625" s="131"/>
      <c r="K625" s="133">
        <v>3</v>
      </c>
      <c r="L625" s="133" t="s">
        <v>123</v>
      </c>
      <c r="M625" s="136">
        <v>230000</v>
      </c>
      <c r="N625" s="135">
        <f>SUM(K625*M625)</f>
        <v>690000</v>
      </c>
      <c r="O625" s="136">
        <v>240000</v>
      </c>
      <c r="P625" s="135">
        <f>SUM(K625*O625)</f>
        <v>720000</v>
      </c>
      <c r="Q625" s="136">
        <v>204000</v>
      </c>
      <c r="R625" s="172">
        <f>SUM(K625*Q625)</f>
        <v>612000</v>
      </c>
      <c r="S625" s="137">
        <f>Q625</f>
        <v>204000</v>
      </c>
      <c r="T625" s="138" t="str">
        <f>Q622</f>
        <v>(有)ニット－産業</v>
      </c>
      <c r="U625" s="116"/>
    </row>
    <row r="626" spans="2:21" ht="21.95" customHeight="1">
      <c r="B626" s="123"/>
      <c r="C626" s="10"/>
      <c r="D626" s="10"/>
      <c r="E626" s="124"/>
      <c r="F626" s="10"/>
      <c r="G626" s="10"/>
      <c r="H626" s="10"/>
      <c r="I626" s="10"/>
      <c r="J626" s="10"/>
      <c r="K626" s="124"/>
      <c r="L626" s="125"/>
      <c r="M626" s="126"/>
      <c r="N626" s="124"/>
      <c r="O626" s="126"/>
      <c r="P626" s="124"/>
      <c r="Q626" s="126"/>
      <c r="R626" s="124"/>
      <c r="S626" s="127"/>
      <c r="T626" s="128"/>
      <c r="U626" s="116"/>
    </row>
    <row r="627" spans="2:21" ht="21.95" customHeight="1">
      <c r="B627" s="129"/>
      <c r="C627" s="130" t="s">
        <v>222</v>
      </c>
      <c r="D627" s="131"/>
      <c r="E627" s="132"/>
      <c r="F627" s="130" t="s">
        <v>227</v>
      </c>
      <c r="G627" s="131"/>
      <c r="H627" s="131"/>
      <c r="I627" s="131"/>
      <c r="J627" s="131"/>
      <c r="K627" s="133">
        <v>7</v>
      </c>
      <c r="L627" s="133" t="s">
        <v>123</v>
      </c>
      <c r="M627" s="136">
        <v>40000</v>
      </c>
      <c r="N627" s="135">
        <f>SUM(K627*M627)</f>
        <v>280000</v>
      </c>
      <c r="O627" s="136">
        <v>45000</v>
      </c>
      <c r="P627" s="135">
        <f>SUM(K627*O627)</f>
        <v>315000</v>
      </c>
      <c r="Q627" s="136">
        <v>34000</v>
      </c>
      <c r="R627" s="172">
        <f>SUM(K627*Q627)</f>
        <v>238000</v>
      </c>
      <c r="S627" s="137">
        <f>Q627</f>
        <v>34000</v>
      </c>
      <c r="T627" s="138" t="str">
        <f>T625</f>
        <v>(有)ニット－産業</v>
      </c>
      <c r="U627" s="116"/>
    </row>
    <row r="628" spans="2:21" ht="21.95" customHeight="1">
      <c r="B628" s="123"/>
      <c r="C628" s="10"/>
      <c r="D628" s="10"/>
      <c r="E628" s="124"/>
      <c r="F628" s="10"/>
      <c r="G628" s="10"/>
      <c r="H628" s="10"/>
      <c r="I628" s="10"/>
      <c r="J628" s="10"/>
      <c r="K628" s="124"/>
      <c r="L628" s="125"/>
      <c r="M628" s="126"/>
      <c r="N628" s="124"/>
      <c r="O628" s="126"/>
      <c r="P628" s="124"/>
      <c r="Q628" s="126"/>
      <c r="R628" s="124"/>
      <c r="S628" s="127"/>
      <c r="T628" s="128"/>
      <c r="U628" s="116"/>
    </row>
    <row r="629" spans="2:21" ht="21.95" customHeight="1">
      <c r="B629" s="129"/>
      <c r="C629" s="130" t="s">
        <v>223</v>
      </c>
      <c r="D629" s="131"/>
      <c r="E629" s="132"/>
      <c r="F629" s="130" t="s">
        <v>228</v>
      </c>
      <c r="G629" s="131"/>
      <c r="H629" s="131"/>
      <c r="I629" s="131"/>
      <c r="J629" s="131"/>
      <c r="K629" s="133">
        <v>2</v>
      </c>
      <c r="L629" s="133" t="s">
        <v>123</v>
      </c>
      <c r="M629" s="136">
        <v>124000</v>
      </c>
      <c r="N629" s="135">
        <f>SUM(K629*M629)</f>
        <v>248000</v>
      </c>
      <c r="O629" s="136">
        <v>130000</v>
      </c>
      <c r="P629" s="135">
        <f>SUM(K629*O629)</f>
        <v>260000</v>
      </c>
      <c r="Q629" s="136">
        <v>110000</v>
      </c>
      <c r="R629" s="172">
        <f>SUM(K629*Q629)</f>
        <v>220000</v>
      </c>
      <c r="S629" s="137">
        <f>Q629</f>
        <v>110000</v>
      </c>
      <c r="T629" s="138" t="str">
        <f>T627</f>
        <v>(有)ニット－産業</v>
      </c>
      <c r="U629" s="116"/>
    </row>
    <row r="630" spans="2:21" ht="21.95" customHeight="1">
      <c r="B630" s="123"/>
      <c r="C630" s="10"/>
      <c r="D630" s="10"/>
      <c r="E630" s="124"/>
      <c r="F630" s="10"/>
      <c r="G630" s="10"/>
      <c r="H630" s="10"/>
      <c r="I630" s="10"/>
      <c r="J630" s="10"/>
      <c r="K630" s="124"/>
      <c r="L630" s="125"/>
      <c r="M630" s="126"/>
      <c r="N630" s="124"/>
      <c r="O630" s="126"/>
      <c r="P630" s="124"/>
      <c r="Q630" s="126"/>
      <c r="R630" s="124"/>
      <c r="S630" s="127"/>
      <c r="T630" s="128"/>
      <c r="U630" s="116"/>
    </row>
    <row r="631" spans="2:21" ht="21.95" customHeight="1">
      <c r="B631" s="129"/>
      <c r="C631" s="130" t="s">
        <v>224</v>
      </c>
      <c r="D631" s="131"/>
      <c r="E631" s="132"/>
      <c r="F631" s="130" t="s">
        <v>229</v>
      </c>
      <c r="G631" s="131"/>
      <c r="H631" s="131"/>
      <c r="I631" s="131"/>
      <c r="J631" s="131"/>
      <c r="K631" s="133">
        <v>1</v>
      </c>
      <c r="L631" s="133" t="s">
        <v>123</v>
      </c>
      <c r="M631" s="136">
        <v>100000</v>
      </c>
      <c r="N631" s="135">
        <f>SUM(K631*M631)</f>
        <v>100000</v>
      </c>
      <c r="O631" s="136">
        <v>100000</v>
      </c>
      <c r="P631" s="135">
        <f>SUM(K631*O631)</f>
        <v>100000</v>
      </c>
      <c r="Q631" s="136">
        <v>85000</v>
      </c>
      <c r="R631" s="172">
        <f>SUM(K631*Q631)</f>
        <v>85000</v>
      </c>
      <c r="S631" s="137">
        <f>Q631</f>
        <v>85000</v>
      </c>
      <c r="T631" s="138" t="str">
        <f>T629</f>
        <v>(有)ニット－産業</v>
      </c>
      <c r="U631" s="116"/>
    </row>
    <row r="632" spans="2:21" ht="21.95" customHeight="1">
      <c r="B632" s="123"/>
      <c r="C632" s="10"/>
      <c r="D632" s="10"/>
      <c r="E632" s="124"/>
      <c r="F632" s="10" t="s">
        <v>226</v>
      </c>
      <c r="G632" s="10"/>
      <c r="H632" s="10"/>
      <c r="I632" s="10"/>
      <c r="J632" s="10"/>
      <c r="K632" s="124"/>
      <c r="L632" s="125"/>
      <c r="M632" s="126"/>
      <c r="N632" s="124"/>
      <c r="O632" s="126"/>
      <c r="P632" s="124"/>
      <c r="Q632" s="126"/>
      <c r="R632" s="124"/>
      <c r="S632" s="127"/>
      <c r="T632" s="128"/>
      <c r="U632" s="116"/>
    </row>
    <row r="633" spans="2:21" ht="21.95" customHeight="1">
      <c r="B633" s="129"/>
      <c r="C633" s="130" t="s">
        <v>225</v>
      </c>
      <c r="D633" s="131"/>
      <c r="E633" s="132"/>
      <c r="F633" s="130" t="s">
        <v>230</v>
      </c>
      <c r="G633" s="131"/>
      <c r="H633" s="131"/>
      <c r="I633" s="131"/>
      <c r="J633" s="131"/>
      <c r="K633" s="133">
        <v>1</v>
      </c>
      <c r="L633" s="133" t="s">
        <v>123</v>
      </c>
      <c r="M633" s="136">
        <f>SUM(152000+124000+190000)</f>
        <v>466000</v>
      </c>
      <c r="N633" s="135">
        <f>SUM(K633*M633)</f>
        <v>466000</v>
      </c>
      <c r="O633" s="136">
        <f>SUM(160000+130000+200000)</f>
        <v>490000</v>
      </c>
      <c r="P633" s="135">
        <f>SUM(K633*O633)</f>
        <v>490000</v>
      </c>
      <c r="Q633" s="136">
        <f>SUM(135000+110000+170000)</f>
        <v>415000</v>
      </c>
      <c r="R633" s="172">
        <f>SUM(K633*Q633)</f>
        <v>415000</v>
      </c>
      <c r="S633" s="137">
        <f>Q633</f>
        <v>415000</v>
      </c>
      <c r="T633" s="138" t="str">
        <f>T631</f>
        <v>(有)ニット－産業</v>
      </c>
      <c r="U633" s="116"/>
    </row>
    <row r="634" spans="2:21" ht="21.95" customHeight="1">
      <c r="B634" s="123"/>
      <c r="C634" s="10"/>
      <c r="D634" s="10"/>
      <c r="E634" s="124"/>
      <c r="F634" s="10"/>
      <c r="G634" s="10"/>
      <c r="H634" s="10"/>
      <c r="I634" s="10"/>
      <c r="J634" s="10"/>
      <c r="K634" s="124"/>
      <c r="L634" s="125"/>
      <c r="M634" s="126"/>
      <c r="N634" s="124"/>
      <c r="O634" s="126"/>
      <c r="P634" s="124"/>
      <c r="Q634" s="126"/>
      <c r="R634" s="124"/>
      <c r="S634" s="127"/>
      <c r="T634" s="128"/>
      <c r="U634" s="116"/>
    </row>
    <row r="635" spans="2:21" ht="21.95" customHeight="1">
      <c r="B635" s="129"/>
      <c r="C635" s="130" t="s">
        <v>215</v>
      </c>
      <c r="D635" s="131"/>
      <c r="E635" s="132"/>
      <c r="F635" s="130"/>
      <c r="G635" s="131"/>
      <c r="H635" s="131"/>
      <c r="I635" s="131"/>
      <c r="J635" s="131"/>
      <c r="K635" s="133">
        <v>1</v>
      </c>
      <c r="L635" s="133" t="s">
        <v>42</v>
      </c>
      <c r="M635" s="136">
        <v>90000</v>
      </c>
      <c r="N635" s="135">
        <f>SUM(K635*M635)</f>
        <v>90000</v>
      </c>
      <c r="O635" s="136">
        <v>100000</v>
      </c>
      <c r="P635" s="135">
        <f>SUM(K635*O635)</f>
        <v>100000</v>
      </c>
      <c r="Q635" s="136">
        <v>80000</v>
      </c>
      <c r="R635" s="172">
        <f>SUM(K635*Q635)</f>
        <v>80000</v>
      </c>
      <c r="S635" s="137">
        <f>Q635</f>
        <v>80000</v>
      </c>
      <c r="T635" s="138" t="str">
        <f>T633</f>
        <v>(有)ニット－産業</v>
      </c>
      <c r="U635" s="116"/>
    </row>
    <row r="636" spans="2:21" ht="21.95" customHeight="1">
      <c r="B636" s="123"/>
      <c r="C636" s="10"/>
      <c r="D636" s="10"/>
      <c r="E636" s="124"/>
      <c r="F636" s="10"/>
      <c r="G636" s="10"/>
      <c r="H636" s="10"/>
      <c r="I636" s="10"/>
      <c r="J636" s="10"/>
      <c r="K636" s="124"/>
      <c r="L636" s="125"/>
      <c r="M636" s="126"/>
      <c r="N636" s="124"/>
      <c r="O636" s="126"/>
      <c r="P636" s="124"/>
      <c r="Q636" s="126"/>
      <c r="R636" s="124"/>
      <c r="S636" s="127"/>
      <c r="T636" s="128"/>
      <c r="U636" s="116"/>
    </row>
    <row r="637" spans="2:21" ht="21.95" customHeight="1">
      <c r="B637" s="129"/>
      <c r="C637" s="130" t="s">
        <v>216</v>
      </c>
      <c r="D637" s="131"/>
      <c r="E637" s="132"/>
      <c r="F637" s="130"/>
      <c r="G637" s="131"/>
      <c r="H637" s="131"/>
      <c r="I637" s="131"/>
      <c r="J637" s="131"/>
      <c r="K637" s="133">
        <v>1</v>
      </c>
      <c r="L637" s="133" t="s">
        <v>42</v>
      </c>
      <c r="M637" s="136">
        <v>270000</v>
      </c>
      <c r="N637" s="135">
        <f>SUM(K637*M637)</f>
        <v>270000</v>
      </c>
      <c r="O637" s="136">
        <v>300000</v>
      </c>
      <c r="P637" s="135">
        <f>SUM(K637*O637)</f>
        <v>300000</v>
      </c>
      <c r="Q637" s="136">
        <v>250000</v>
      </c>
      <c r="R637" s="172">
        <f>SUM(K637*Q637)</f>
        <v>250000</v>
      </c>
      <c r="S637" s="137">
        <f>Q637</f>
        <v>250000</v>
      </c>
      <c r="T637" s="138" t="str">
        <f>T635</f>
        <v>(有)ニット－産業</v>
      </c>
      <c r="U637" s="116"/>
    </row>
    <row r="638" spans="2:21" ht="21.95" customHeight="1">
      <c r="B638" s="123"/>
      <c r="C638" s="10"/>
      <c r="D638" s="10"/>
      <c r="E638" s="124"/>
      <c r="F638" s="10"/>
      <c r="G638" s="10"/>
      <c r="H638" s="10"/>
      <c r="I638" s="10"/>
      <c r="J638" s="10"/>
      <c r="K638" s="124"/>
      <c r="L638" s="125"/>
      <c r="M638" s="139"/>
      <c r="N638" s="140"/>
      <c r="O638" s="139"/>
      <c r="P638" s="140"/>
      <c r="Q638" s="139"/>
      <c r="R638" s="140"/>
      <c r="S638" s="141"/>
      <c r="T638" s="128"/>
      <c r="U638" s="116"/>
    </row>
    <row r="639" spans="2:21" ht="21.95" customHeight="1">
      <c r="B639" s="129"/>
      <c r="C639" s="130"/>
      <c r="D639" s="131"/>
      <c r="E639" s="132"/>
      <c r="F639" s="130"/>
      <c r="G639" s="131"/>
      <c r="H639" s="131"/>
      <c r="I639" s="131"/>
      <c r="J639" s="131"/>
      <c r="K639" s="133"/>
      <c r="L639" s="133"/>
      <c r="M639" s="134"/>
      <c r="N639" s="135"/>
      <c r="O639" s="134"/>
      <c r="P639" s="135"/>
      <c r="Q639" s="136"/>
      <c r="R639" s="135"/>
      <c r="S639" s="137"/>
      <c r="T639" s="138"/>
      <c r="U639" s="116"/>
    </row>
    <row r="640" spans="2:21" ht="21.95" customHeight="1">
      <c r="B640" s="123"/>
      <c r="C640" s="10"/>
      <c r="D640" s="10"/>
      <c r="E640" s="124"/>
      <c r="F640" s="10"/>
      <c r="G640" s="10"/>
      <c r="H640" s="10"/>
      <c r="I640" s="10"/>
      <c r="J640" s="10"/>
      <c r="K640" s="124"/>
      <c r="L640" s="125"/>
      <c r="M640" s="139"/>
      <c r="N640" s="140"/>
      <c r="O640" s="139"/>
      <c r="P640" s="140"/>
      <c r="Q640" s="139"/>
      <c r="R640" s="140"/>
      <c r="S640" s="141"/>
      <c r="T640" s="128"/>
      <c r="U640" s="116"/>
    </row>
    <row r="641" spans="2:21" ht="21.95" customHeight="1">
      <c r="B641" s="129"/>
      <c r="C641" s="130"/>
      <c r="D641" s="131"/>
      <c r="E641" s="132"/>
      <c r="F641" s="130"/>
      <c r="G641" s="131"/>
      <c r="H641" s="131"/>
      <c r="I641" s="131"/>
      <c r="J641" s="131"/>
      <c r="K641" s="133"/>
      <c r="L641" s="133"/>
      <c r="M641" s="134"/>
      <c r="N641" s="135"/>
      <c r="O641" s="134"/>
      <c r="P641" s="135"/>
      <c r="Q641" s="136"/>
      <c r="R641" s="135"/>
      <c r="S641" s="137"/>
      <c r="T641" s="138"/>
      <c r="U641" s="116"/>
    </row>
    <row r="642" spans="2:21" ht="21.95" customHeight="1">
      <c r="B642" s="123"/>
      <c r="C642" s="10"/>
      <c r="D642" s="10"/>
      <c r="E642" s="124"/>
      <c r="F642" s="10"/>
      <c r="G642" s="10"/>
      <c r="H642" s="10"/>
      <c r="I642" s="10"/>
      <c r="J642" s="10"/>
      <c r="K642" s="124"/>
      <c r="L642" s="125"/>
      <c r="M642" s="139"/>
      <c r="N642" s="140"/>
      <c r="O642" s="139"/>
      <c r="P642" s="140"/>
      <c r="Q642" s="139"/>
      <c r="R642" s="140"/>
      <c r="S642" s="142"/>
      <c r="T642" s="128"/>
      <c r="U642" s="116"/>
    </row>
    <row r="643" spans="2:21" ht="21.95" customHeight="1">
      <c r="B643" s="129"/>
      <c r="C643" s="130"/>
      <c r="D643" s="131"/>
      <c r="E643" s="132"/>
      <c r="F643" s="130"/>
      <c r="G643" s="131"/>
      <c r="H643" s="131"/>
      <c r="I643" s="131"/>
      <c r="J643" s="131"/>
      <c r="K643" s="133"/>
      <c r="L643" s="133"/>
      <c r="M643" s="134"/>
      <c r="N643" s="135"/>
      <c r="O643" s="134"/>
      <c r="P643" s="135"/>
      <c r="Q643" s="136"/>
      <c r="R643" s="135"/>
      <c r="S643" s="137"/>
      <c r="T643" s="138"/>
      <c r="U643" s="116"/>
    </row>
    <row r="644" spans="2:21" ht="21.95" customHeight="1">
      <c r="B644" s="123"/>
      <c r="C644" s="10"/>
      <c r="D644" s="10"/>
      <c r="E644" s="124"/>
      <c r="F644" s="10"/>
      <c r="G644" s="10"/>
      <c r="H644" s="10"/>
      <c r="I644" s="10"/>
      <c r="J644" s="10"/>
      <c r="K644" s="124"/>
      <c r="L644" s="125"/>
      <c r="M644" s="139"/>
      <c r="N644" s="140"/>
      <c r="O644" s="139"/>
      <c r="P644" s="140"/>
      <c r="Q644" s="139"/>
      <c r="R644" s="140"/>
      <c r="S644" s="141"/>
      <c r="T644" s="128"/>
      <c r="U644" s="116"/>
    </row>
    <row r="645" spans="2:21" ht="21.75" customHeight="1">
      <c r="B645" s="129"/>
      <c r="C645" s="130"/>
      <c r="D645" s="131"/>
      <c r="E645" s="132"/>
      <c r="F645" s="130"/>
      <c r="G645" s="131"/>
      <c r="H645" s="131"/>
      <c r="I645" s="131"/>
      <c r="J645" s="131"/>
      <c r="K645" s="133"/>
      <c r="L645" s="133"/>
      <c r="M645" s="134"/>
      <c r="N645" s="135"/>
      <c r="O645" s="134"/>
      <c r="P645" s="135"/>
      <c r="Q645" s="136"/>
      <c r="R645" s="135"/>
      <c r="S645" s="137"/>
      <c r="T645" s="138"/>
      <c r="U645" s="116"/>
    </row>
    <row r="646" spans="2:21" ht="23.25" customHeight="1">
      <c r="B646" s="123"/>
      <c r="C646" s="10"/>
      <c r="D646" s="10"/>
      <c r="E646" s="124"/>
      <c r="F646" s="10"/>
      <c r="G646" s="10"/>
      <c r="H646" s="10"/>
      <c r="I646" s="10"/>
      <c r="J646" s="10"/>
      <c r="K646" s="124"/>
      <c r="L646" s="125"/>
      <c r="M646" s="139"/>
      <c r="N646" s="140"/>
      <c r="O646" s="139"/>
      <c r="P646" s="140"/>
      <c r="Q646" s="139"/>
      <c r="R646" s="140"/>
      <c r="S646" s="142"/>
      <c r="T646" s="128"/>
      <c r="U646" s="116"/>
    </row>
    <row r="647" spans="2:21" ht="21.95" customHeight="1">
      <c r="B647" s="129"/>
      <c r="C647" s="130"/>
      <c r="D647" s="131"/>
      <c r="E647" s="132"/>
      <c r="F647" s="130"/>
      <c r="G647" s="131"/>
      <c r="H647" s="131"/>
      <c r="I647" s="131"/>
      <c r="J647" s="131"/>
      <c r="K647" s="133"/>
      <c r="L647" s="133"/>
      <c r="M647" s="134"/>
      <c r="N647" s="135"/>
      <c r="O647" s="134"/>
      <c r="P647" s="135"/>
      <c r="Q647" s="136"/>
      <c r="R647" s="135"/>
      <c r="S647" s="137"/>
      <c r="T647" s="138"/>
      <c r="U647" s="116"/>
    </row>
    <row r="648" spans="2:21" ht="21.95" customHeight="1">
      <c r="B648" s="123"/>
      <c r="C648" s="10"/>
      <c r="D648" s="10"/>
      <c r="E648" s="124"/>
      <c r="F648" s="10"/>
      <c r="G648" s="10"/>
      <c r="H648" s="10"/>
      <c r="I648" s="10"/>
      <c r="J648" s="10"/>
      <c r="K648" s="124"/>
      <c r="L648" s="125"/>
      <c r="M648" s="140"/>
      <c r="N648" s="140"/>
      <c r="O648" s="140"/>
      <c r="P648" s="140"/>
      <c r="Q648" s="139"/>
      <c r="R648" s="140"/>
      <c r="S648" s="141"/>
      <c r="T648" s="143"/>
      <c r="U648" s="116"/>
    </row>
    <row r="649" spans="2:21" ht="21.95" customHeight="1">
      <c r="B649" s="129"/>
      <c r="C649" s="130"/>
      <c r="D649" s="131"/>
      <c r="E649" s="132"/>
      <c r="F649" s="130"/>
      <c r="G649" s="131"/>
      <c r="H649" s="131"/>
      <c r="I649" s="131"/>
      <c r="J649" s="131"/>
      <c r="K649" s="133"/>
      <c r="L649" s="133"/>
      <c r="M649" s="132"/>
      <c r="N649" s="135"/>
      <c r="O649" s="132"/>
      <c r="P649" s="135"/>
      <c r="Q649" s="144"/>
      <c r="R649" s="135"/>
      <c r="S649" s="137"/>
      <c r="T649" s="145"/>
      <c r="U649" s="116"/>
    </row>
    <row r="650" spans="2:21" ht="21.95" customHeight="1">
      <c r="B650" s="123"/>
      <c r="C650" s="10"/>
      <c r="D650" s="10"/>
      <c r="E650" s="124"/>
      <c r="F650" s="10"/>
      <c r="G650" s="10"/>
      <c r="H650" s="10"/>
      <c r="I650" s="10"/>
      <c r="J650" s="10"/>
      <c r="K650" s="124"/>
      <c r="L650" s="125"/>
      <c r="M650" s="140"/>
      <c r="N650" s="140"/>
      <c r="O650" s="140"/>
      <c r="P650" s="140"/>
      <c r="Q650" s="140"/>
      <c r="R650" s="140"/>
      <c r="S650" s="142"/>
      <c r="T650" s="143"/>
      <c r="U650" s="116"/>
    </row>
    <row r="651" spans="2:21" ht="21.95" customHeight="1">
      <c r="B651" s="129"/>
      <c r="C651" s="130"/>
      <c r="D651" s="131"/>
      <c r="E651" s="132"/>
      <c r="F651" s="130"/>
      <c r="G651" s="131"/>
      <c r="H651" s="131"/>
      <c r="I651" s="131"/>
      <c r="J651" s="131"/>
      <c r="K651" s="133"/>
      <c r="L651" s="133"/>
      <c r="M651" s="132"/>
      <c r="N651" s="135"/>
      <c r="O651" s="132"/>
      <c r="P651" s="135"/>
      <c r="Q651" s="144"/>
      <c r="R651" s="135"/>
      <c r="S651" s="137"/>
      <c r="T651" s="145"/>
      <c r="U651" s="116"/>
    </row>
    <row r="652" spans="2:21" ht="21.95" customHeight="1">
      <c r="B652" s="123"/>
      <c r="C652" s="10"/>
      <c r="D652" s="10"/>
      <c r="E652" s="124"/>
      <c r="F652" s="10"/>
      <c r="G652" s="10"/>
      <c r="H652" s="10"/>
      <c r="I652" s="10"/>
      <c r="J652" s="10"/>
      <c r="K652" s="124"/>
      <c r="L652" s="125"/>
      <c r="M652" s="140"/>
      <c r="N652" s="140"/>
      <c r="O652" s="140"/>
      <c r="P652" s="140"/>
      <c r="Q652" s="140"/>
      <c r="R652" s="140"/>
      <c r="S652" s="142"/>
      <c r="T652" s="143"/>
      <c r="U652" s="116"/>
    </row>
    <row r="653" spans="2:21" ht="21.95" customHeight="1">
      <c r="B653" s="129"/>
      <c r="C653" s="130"/>
      <c r="D653" s="131"/>
      <c r="E653" s="132"/>
      <c r="F653" s="130"/>
      <c r="G653" s="131"/>
      <c r="H653" s="131"/>
      <c r="I653" s="131"/>
      <c r="J653" s="131"/>
      <c r="K653" s="133"/>
      <c r="L653" s="133"/>
      <c r="M653" s="144"/>
      <c r="N653" s="144"/>
      <c r="O653" s="144"/>
      <c r="P653" s="144"/>
      <c r="Q653" s="144"/>
      <c r="R653" s="144"/>
      <c r="S653" s="137"/>
      <c r="T653" s="145"/>
      <c r="U653" s="116"/>
    </row>
    <row r="654" spans="2:21" ht="21.95" customHeight="1">
      <c r="B654" s="123"/>
      <c r="C654" s="10"/>
      <c r="D654" s="10"/>
      <c r="E654" s="124"/>
      <c r="F654" s="10"/>
      <c r="G654" s="10"/>
      <c r="H654" s="10"/>
      <c r="I654" s="10"/>
      <c r="J654" s="10"/>
      <c r="K654" s="124"/>
      <c r="L654" s="125"/>
      <c r="M654" s="140"/>
      <c r="N654" s="140"/>
      <c r="O654" s="140"/>
      <c r="P654" s="140"/>
      <c r="Q654" s="140"/>
      <c r="R654" s="140"/>
      <c r="S654" s="142"/>
      <c r="T654" s="143"/>
      <c r="U654" s="116"/>
    </row>
    <row r="655" spans="2:21" ht="21.95" customHeight="1">
      <c r="B655" s="129"/>
      <c r="C655" s="130"/>
      <c r="D655" s="131"/>
      <c r="E655" s="132"/>
      <c r="F655" s="130"/>
      <c r="G655" s="131"/>
      <c r="H655" s="131"/>
      <c r="I655" s="131"/>
      <c r="J655" s="131"/>
      <c r="K655" s="133"/>
      <c r="L655" s="133"/>
      <c r="M655" s="144"/>
      <c r="N655" s="144"/>
      <c r="O655" s="144"/>
      <c r="P655" s="144"/>
      <c r="Q655" s="144"/>
      <c r="R655" s="144"/>
      <c r="S655" s="137"/>
      <c r="T655" s="145"/>
      <c r="U655" s="116"/>
    </row>
    <row r="656" spans="2:21" ht="21.95" customHeight="1">
      <c r="B656" s="123"/>
      <c r="C656" s="10"/>
      <c r="D656" s="10"/>
      <c r="E656" s="124"/>
      <c r="F656" s="10"/>
      <c r="G656" s="10"/>
      <c r="H656" s="10"/>
      <c r="I656" s="10"/>
      <c r="J656" s="10"/>
      <c r="K656" s="124"/>
      <c r="L656" s="125"/>
      <c r="M656" s="140"/>
      <c r="N656" s="140"/>
      <c r="O656" s="140"/>
      <c r="P656" s="140"/>
      <c r="Q656" s="140"/>
      <c r="R656" s="140"/>
      <c r="S656" s="142"/>
      <c r="T656" s="143"/>
      <c r="U656" s="116"/>
    </row>
    <row r="657" spans="1:21" ht="21.95" customHeight="1" thickBot="1">
      <c r="B657" s="146"/>
      <c r="C657" s="147"/>
      <c r="D657" s="147"/>
      <c r="E657" s="148"/>
      <c r="F657" s="147"/>
      <c r="G657" s="147"/>
      <c r="H657" s="147"/>
      <c r="I657" s="147"/>
      <c r="J657" s="147"/>
      <c r="K657" s="149"/>
      <c r="L657" s="149"/>
      <c r="M657" s="150"/>
      <c r="N657" s="150"/>
      <c r="O657" s="150"/>
      <c r="P657" s="150"/>
      <c r="Q657" s="150"/>
      <c r="R657" s="150"/>
      <c r="S657" s="151"/>
      <c r="T657" s="152"/>
      <c r="U657" s="116"/>
    </row>
    <row r="658" spans="1:21" ht="19.899999999999999" customHeight="1">
      <c r="B658" s="123"/>
      <c r="C658" s="10"/>
      <c r="D658" s="10"/>
      <c r="E658" s="124"/>
      <c r="F658" s="10"/>
      <c r="G658" s="10"/>
      <c r="H658" s="10"/>
      <c r="I658" s="10"/>
      <c r="J658" s="10"/>
      <c r="K658" s="124"/>
      <c r="L658" s="125"/>
      <c r="M658" s="140"/>
      <c r="N658" s="140"/>
      <c r="O658" s="140"/>
      <c r="P658" s="140"/>
      <c r="Q658" s="140"/>
      <c r="R658" s="140"/>
      <c r="S658" s="141"/>
      <c r="T658" s="143"/>
      <c r="U658" s="116"/>
    </row>
    <row r="659" spans="1:21" ht="19.899999999999999" customHeight="1">
      <c r="B659" s="583" t="s">
        <v>3</v>
      </c>
      <c r="C659" s="584"/>
      <c r="D659" s="585"/>
      <c r="E659" s="124"/>
      <c r="F659" s="10"/>
      <c r="G659" s="10"/>
      <c r="H659" s="10"/>
      <c r="I659" s="10"/>
      <c r="J659" s="10"/>
      <c r="K659" s="124"/>
      <c r="L659" s="125"/>
      <c r="M659" s="140">
        <f t="shared" ref="M659:R659" si="6">SUM(M624:M657)</f>
        <v>1320000</v>
      </c>
      <c r="N659" s="140">
        <f t="shared" si="6"/>
        <v>2144000</v>
      </c>
      <c r="O659" s="140">
        <f t="shared" si="6"/>
        <v>1405000</v>
      </c>
      <c r="P659" s="140">
        <f t="shared" si="6"/>
        <v>2285000</v>
      </c>
      <c r="Q659" s="140">
        <f t="shared" si="6"/>
        <v>1178000</v>
      </c>
      <c r="R659" s="140">
        <f t="shared" si="6"/>
        <v>1900000</v>
      </c>
      <c r="S659" s="140"/>
      <c r="T659" s="153"/>
      <c r="U659" s="116"/>
    </row>
    <row r="660" spans="1:21" ht="19.899999999999999" customHeight="1" thickBot="1">
      <c r="B660" s="146"/>
      <c r="C660" s="147"/>
      <c r="D660" s="147"/>
      <c r="E660" s="148"/>
      <c r="F660" s="147"/>
      <c r="G660" s="147"/>
      <c r="H660" s="147"/>
      <c r="I660" s="147"/>
      <c r="J660" s="147"/>
      <c r="K660" s="148"/>
      <c r="L660" s="149"/>
      <c r="M660" s="150"/>
      <c r="N660" s="150"/>
      <c r="O660" s="150"/>
      <c r="P660" s="150"/>
      <c r="Q660" s="150"/>
      <c r="R660" s="150"/>
      <c r="S660" s="154"/>
      <c r="T660" s="152"/>
      <c r="U660" s="116"/>
    </row>
    <row r="662" spans="1:21">
      <c r="B662" s="23" t="e">
        <f>B618</f>
        <v>#REF!</v>
      </c>
      <c r="T662" s="41" t="s">
        <v>218</v>
      </c>
    </row>
    <row r="663" spans="1:21" ht="42">
      <c r="A663" s="104"/>
      <c r="M663" s="105" t="s">
        <v>16</v>
      </c>
    </row>
    <row r="664" spans="1:21" ht="21.75" thickBot="1">
      <c r="B664" s="106"/>
      <c r="C664" s="107"/>
      <c r="D664" s="107"/>
      <c r="E664" s="107"/>
      <c r="F664" s="107"/>
      <c r="G664" s="107"/>
      <c r="H664" s="107"/>
      <c r="I664" s="107"/>
      <c r="J664" s="107"/>
      <c r="K664" s="107"/>
      <c r="L664" s="108"/>
      <c r="M664" s="107"/>
      <c r="N664" s="107"/>
      <c r="O664" s="107"/>
      <c r="P664" s="107"/>
      <c r="Q664" s="107"/>
      <c r="R664" s="107"/>
      <c r="S664" s="109"/>
      <c r="T664" s="110"/>
    </row>
    <row r="665" spans="1:21" ht="19.899999999999999" customHeight="1">
      <c r="B665" s="111"/>
      <c r="C665" s="112"/>
      <c r="D665" s="112"/>
      <c r="E665" s="113"/>
      <c r="F665" s="112"/>
      <c r="G665" s="112"/>
      <c r="H665" s="112"/>
      <c r="I665" s="112"/>
      <c r="J665" s="112"/>
      <c r="K665" s="113"/>
      <c r="L665" s="114"/>
      <c r="M665" s="586" t="s">
        <v>17</v>
      </c>
      <c r="N665" s="587"/>
      <c r="O665" s="586" t="s">
        <v>17</v>
      </c>
      <c r="P665" s="587"/>
      <c r="Q665" s="586" t="s">
        <v>17</v>
      </c>
      <c r="R665" s="587"/>
      <c r="S665" s="114" t="s">
        <v>18</v>
      </c>
      <c r="T665" s="115"/>
      <c r="U665" s="116"/>
    </row>
    <row r="666" spans="1:21" ht="19.899999999999999" customHeight="1">
      <c r="B666" s="588" t="s">
        <v>19</v>
      </c>
      <c r="C666" s="589"/>
      <c r="D666" s="590"/>
      <c r="E666" s="591" t="s">
        <v>20</v>
      </c>
      <c r="F666" s="589"/>
      <c r="G666" s="589"/>
      <c r="H666" s="589"/>
      <c r="I666" s="589"/>
      <c r="J666" s="590"/>
      <c r="K666" s="117" t="s">
        <v>21</v>
      </c>
      <c r="L666" s="117" t="s">
        <v>5</v>
      </c>
      <c r="M666" s="592" t="s">
        <v>523</v>
      </c>
      <c r="N666" s="593"/>
      <c r="O666" s="592" t="s">
        <v>522</v>
      </c>
      <c r="P666" s="593"/>
      <c r="Q666" s="592" t="s">
        <v>513</v>
      </c>
      <c r="R666" s="593"/>
      <c r="S666" s="117" t="s">
        <v>22</v>
      </c>
      <c r="T666" s="118" t="s">
        <v>23</v>
      </c>
      <c r="U666" s="116"/>
    </row>
    <row r="667" spans="1:21" ht="19.899999999999999" customHeight="1" thickBot="1">
      <c r="B667" s="119"/>
      <c r="C667" s="109"/>
      <c r="D667" s="109"/>
      <c r="E667" s="120"/>
      <c r="F667" s="109"/>
      <c r="G667" s="109"/>
      <c r="H667" s="109"/>
      <c r="I667" s="109"/>
      <c r="J667" s="109"/>
      <c r="K667" s="120"/>
      <c r="L667" s="121"/>
      <c r="M667" s="121" t="s">
        <v>24</v>
      </c>
      <c r="N667" s="121" t="s">
        <v>25</v>
      </c>
      <c r="O667" s="121" t="s">
        <v>24</v>
      </c>
      <c r="P667" s="121" t="s">
        <v>25</v>
      </c>
      <c r="Q667" s="121" t="s">
        <v>24</v>
      </c>
      <c r="R667" s="121" t="s">
        <v>25</v>
      </c>
      <c r="S667" s="121"/>
      <c r="T667" s="122"/>
      <c r="U667" s="116"/>
    </row>
    <row r="668" spans="1:21" ht="21.95" customHeight="1">
      <c r="B668" s="123"/>
      <c r="C668" s="10"/>
      <c r="D668" s="10"/>
      <c r="E668" s="124"/>
      <c r="F668" s="10"/>
      <c r="G668" s="10"/>
      <c r="H668" s="10"/>
      <c r="I668" s="10"/>
      <c r="J668" s="10"/>
      <c r="K668" s="124"/>
      <c r="L668" s="125"/>
      <c r="M668" s="126"/>
      <c r="N668" s="124"/>
      <c r="O668" s="126"/>
      <c r="P668" s="124"/>
      <c r="Q668" s="126"/>
      <c r="R668" s="124"/>
      <c r="S668" s="127"/>
      <c r="T668" s="128"/>
      <c r="U668" s="116"/>
    </row>
    <row r="669" spans="1:21" ht="21.95" customHeight="1">
      <c r="B669" s="129"/>
      <c r="C669" s="130" t="s">
        <v>231</v>
      </c>
      <c r="D669" s="131"/>
      <c r="E669" s="132"/>
      <c r="F669" s="130" t="s">
        <v>235</v>
      </c>
      <c r="G669" s="131"/>
      <c r="H669" s="131"/>
      <c r="I669" s="131"/>
      <c r="J669" s="131"/>
      <c r="K669" s="133">
        <v>1</v>
      </c>
      <c r="L669" s="133" t="s">
        <v>123</v>
      </c>
      <c r="M669" s="136">
        <v>230000</v>
      </c>
      <c r="N669" s="135">
        <f>SUM(K669*M669)</f>
        <v>230000</v>
      </c>
      <c r="O669" s="136">
        <v>245000</v>
      </c>
      <c r="P669" s="135">
        <f>SUM(K669*O669)</f>
        <v>245000</v>
      </c>
      <c r="Q669" s="136">
        <v>210000</v>
      </c>
      <c r="R669" s="172">
        <f>SUM(K669*Q669)</f>
        <v>210000</v>
      </c>
      <c r="S669" s="137">
        <f>Q669</f>
        <v>210000</v>
      </c>
      <c r="T669" s="138" t="str">
        <f>Q666</f>
        <v>(有)ニット－産業</v>
      </c>
      <c r="U669" s="116"/>
    </row>
    <row r="670" spans="1:21" ht="21.95" customHeight="1">
      <c r="B670" s="123"/>
      <c r="C670" s="10"/>
      <c r="D670" s="10"/>
      <c r="E670" s="124"/>
      <c r="F670" s="10"/>
      <c r="G670" s="10"/>
      <c r="H670" s="10"/>
      <c r="I670" s="10"/>
      <c r="J670" s="10"/>
      <c r="K670" s="124"/>
      <c r="L670" s="125"/>
      <c r="M670" s="126"/>
      <c r="N670" s="124"/>
      <c r="O670" s="126"/>
      <c r="P670" s="124"/>
      <c r="Q670" s="126"/>
      <c r="R670" s="124"/>
      <c r="S670" s="127"/>
      <c r="T670" s="128"/>
      <c r="U670" s="116"/>
    </row>
    <row r="671" spans="1:21" ht="21.95" customHeight="1">
      <c r="B671" s="129"/>
      <c r="C671" s="130" t="s">
        <v>232</v>
      </c>
      <c r="D671" s="131"/>
      <c r="E671" s="132"/>
      <c r="F671" s="130" t="s">
        <v>236</v>
      </c>
      <c r="G671" s="131"/>
      <c r="H671" s="131"/>
      <c r="I671" s="131"/>
      <c r="J671" s="131"/>
      <c r="K671" s="133">
        <v>1</v>
      </c>
      <c r="L671" s="133" t="s">
        <v>123</v>
      </c>
      <c r="M671" s="136">
        <f>SUM(160000+230000)</f>
        <v>390000</v>
      </c>
      <c r="N671" s="135">
        <f>SUM(K671*M671)</f>
        <v>390000</v>
      </c>
      <c r="O671" s="136">
        <f>SUM(170000+245000)</f>
        <v>415000</v>
      </c>
      <c r="P671" s="135">
        <f>SUM(K671*O671)</f>
        <v>415000</v>
      </c>
      <c r="Q671" s="136">
        <f>SUM(144000+210000)</f>
        <v>354000</v>
      </c>
      <c r="R671" s="172">
        <f>SUM(K671*Q671)</f>
        <v>354000</v>
      </c>
      <c r="S671" s="137">
        <f>Q671</f>
        <v>354000</v>
      </c>
      <c r="T671" s="138" t="str">
        <f>T669</f>
        <v>(有)ニット－産業</v>
      </c>
      <c r="U671" s="116"/>
    </row>
    <row r="672" spans="1:21" ht="21.95" customHeight="1">
      <c r="B672" s="123"/>
      <c r="C672" s="10"/>
      <c r="D672" s="10"/>
      <c r="E672" s="124"/>
      <c r="F672" s="10"/>
      <c r="G672" s="10"/>
      <c r="H672" s="10"/>
      <c r="I672" s="10"/>
      <c r="J672" s="10"/>
      <c r="K672" s="124"/>
      <c r="L672" s="125"/>
      <c r="M672" s="126"/>
      <c r="N672" s="124"/>
      <c r="O672" s="126"/>
      <c r="P672" s="124"/>
      <c r="Q672" s="126"/>
      <c r="R672" s="124"/>
      <c r="S672" s="127"/>
      <c r="T672" s="128"/>
      <c r="U672" s="116"/>
    </row>
    <row r="673" spans="2:21" ht="21.95" customHeight="1">
      <c r="B673" s="129"/>
      <c r="C673" s="130" t="s">
        <v>233</v>
      </c>
      <c r="D673" s="131"/>
      <c r="E673" s="132"/>
      <c r="F673" s="130" t="s">
        <v>237</v>
      </c>
      <c r="G673" s="131"/>
      <c r="H673" s="131"/>
      <c r="I673" s="131"/>
      <c r="J673" s="131"/>
      <c r="K673" s="133">
        <v>1</v>
      </c>
      <c r="L673" s="133" t="s">
        <v>123</v>
      </c>
      <c r="M673" s="136">
        <v>130000</v>
      </c>
      <c r="N673" s="135">
        <f>SUM(K673*M673)</f>
        <v>130000</v>
      </c>
      <c r="O673" s="136">
        <v>140000</v>
      </c>
      <c r="P673" s="135">
        <f>SUM(K673*O673)</f>
        <v>140000</v>
      </c>
      <c r="Q673" s="136">
        <v>120000</v>
      </c>
      <c r="R673" s="172">
        <f>SUM(K673*Q673)</f>
        <v>120000</v>
      </c>
      <c r="S673" s="137">
        <f>Q673</f>
        <v>120000</v>
      </c>
      <c r="T673" s="138" t="str">
        <f>T671</f>
        <v>(有)ニット－産業</v>
      </c>
      <c r="U673" s="116"/>
    </row>
    <row r="674" spans="2:21" ht="21.95" customHeight="1">
      <c r="B674" s="123"/>
      <c r="C674" s="10"/>
      <c r="D674" s="10"/>
      <c r="E674" s="124"/>
      <c r="F674" s="10"/>
      <c r="G674" s="10"/>
      <c r="H674" s="10"/>
      <c r="I674" s="10"/>
      <c r="J674" s="10"/>
      <c r="K674" s="124"/>
      <c r="L674" s="125"/>
      <c r="M674" s="126"/>
      <c r="N674" s="124"/>
      <c r="O674" s="126"/>
      <c r="P674" s="124"/>
      <c r="Q674" s="126"/>
      <c r="R674" s="124"/>
      <c r="S674" s="127"/>
      <c r="T674" s="128"/>
      <c r="U674" s="116"/>
    </row>
    <row r="675" spans="2:21" ht="21.95" customHeight="1">
      <c r="B675" s="129"/>
      <c r="C675" s="130" t="s">
        <v>234</v>
      </c>
      <c r="D675" s="131"/>
      <c r="E675" s="132"/>
      <c r="F675" s="130" t="s">
        <v>238</v>
      </c>
      <c r="G675" s="131"/>
      <c r="H675" s="131"/>
      <c r="I675" s="131"/>
      <c r="J675" s="131"/>
      <c r="K675" s="133">
        <v>1</v>
      </c>
      <c r="L675" s="133" t="s">
        <v>123</v>
      </c>
      <c r="M675" s="136">
        <v>130000</v>
      </c>
      <c r="N675" s="135">
        <f>SUM(K675*M675)</f>
        <v>130000</v>
      </c>
      <c r="O675" s="136">
        <v>140000</v>
      </c>
      <c r="P675" s="135">
        <f>SUM(K675*O675)</f>
        <v>140000</v>
      </c>
      <c r="Q675" s="136">
        <v>120000</v>
      </c>
      <c r="R675" s="172">
        <f>SUM(K675*Q675)</f>
        <v>120000</v>
      </c>
      <c r="S675" s="137">
        <f>Q675</f>
        <v>120000</v>
      </c>
      <c r="T675" s="138" t="str">
        <f>T673</f>
        <v>(有)ニット－産業</v>
      </c>
      <c r="U675" s="116"/>
    </row>
    <row r="676" spans="2:21" ht="21.95" customHeight="1">
      <c r="B676" s="123"/>
      <c r="C676" s="10"/>
      <c r="D676" s="10"/>
      <c r="E676" s="124"/>
      <c r="F676" s="10"/>
      <c r="G676" s="10"/>
      <c r="H676" s="10"/>
      <c r="I676" s="10"/>
      <c r="J676" s="10"/>
      <c r="K676" s="124"/>
      <c r="L676" s="125"/>
      <c r="M676" s="126"/>
      <c r="N676" s="124"/>
      <c r="O676" s="126"/>
      <c r="P676" s="124"/>
      <c r="Q676" s="126"/>
      <c r="R676" s="124"/>
      <c r="S676" s="127"/>
      <c r="T676" s="128"/>
      <c r="U676" s="116"/>
    </row>
    <row r="677" spans="2:21" ht="21.95" customHeight="1">
      <c r="B677" s="129"/>
      <c r="C677" s="130" t="s">
        <v>215</v>
      </c>
      <c r="D677" s="131"/>
      <c r="E677" s="132"/>
      <c r="F677" s="130"/>
      <c r="G677" s="131"/>
      <c r="H677" s="131"/>
      <c r="I677" s="131"/>
      <c r="J677" s="131"/>
      <c r="K677" s="133">
        <v>1</v>
      </c>
      <c r="L677" s="133" t="s">
        <v>42</v>
      </c>
      <c r="M677" s="136">
        <v>60000</v>
      </c>
      <c r="N677" s="135">
        <f>SUM(K677*M677)</f>
        <v>60000</v>
      </c>
      <c r="O677" s="136">
        <v>50000</v>
      </c>
      <c r="P677" s="135">
        <f>SUM(K677*O677)</f>
        <v>50000</v>
      </c>
      <c r="Q677" s="136">
        <v>43000</v>
      </c>
      <c r="R677" s="172">
        <f>SUM(K677*Q677)</f>
        <v>43000</v>
      </c>
      <c r="S677" s="137">
        <f>Q677</f>
        <v>43000</v>
      </c>
      <c r="T677" s="138" t="str">
        <f>T675</f>
        <v>(有)ニット－産業</v>
      </c>
      <c r="U677" s="116"/>
    </row>
    <row r="678" spans="2:21" ht="21.95" customHeight="1">
      <c r="B678" s="123"/>
      <c r="C678" s="10"/>
      <c r="D678" s="10"/>
      <c r="E678" s="124"/>
      <c r="F678" s="10"/>
      <c r="G678" s="10"/>
      <c r="H678" s="10"/>
      <c r="I678" s="10"/>
      <c r="J678" s="10"/>
      <c r="K678" s="124"/>
      <c r="L678" s="125"/>
      <c r="M678" s="126"/>
      <c r="N678" s="124"/>
      <c r="O678" s="126"/>
      <c r="P678" s="124"/>
      <c r="Q678" s="126"/>
      <c r="R678" s="124"/>
      <c r="S678" s="127"/>
      <c r="T678" s="128"/>
      <c r="U678" s="116"/>
    </row>
    <row r="679" spans="2:21" ht="21.95" customHeight="1">
      <c r="B679" s="129"/>
      <c r="C679" s="130" t="s">
        <v>216</v>
      </c>
      <c r="D679" s="131"/>
      <c r="E679" s="132"/>
      <c r="F679" s="130"/>
      <c r="G679" s="131"/>
      <c r="H679" s="131"/>
      <c r="I679" s="131"/>
      <c r="J679" s="131"/>
      <c r="K679" s="133">
        <v>1</v>
      </c>
      <c r="L679" s="133" t="s">
        <v>42</v>
      </c>
      <c r="M679" s="136">
        <v>170000</v>
      </c>
      <c r="N679" s="135">
        <f>SUM(K679*M679)</f>
        <v>170000</v>
      </c>
      <c r="O679" s="136">
        <v>180000</v>
      </c>
      <c r="P679" s="135">
        <f>SUM(K679*O679)</f>
        <v>180000</v>
      </c>
      <c r="Q679" s="136">
        <v>153000</v>
      </c>
      <c r="R679" s="172">
        <f>SUM(K679*Q679)</f>
        <v>153000</v>
      </c>
      <c r="S679" s="137">
        <f>Q679</f>
        <v>153000</v>
      </c>
      <c r="T679" s="138" t="str">
        <f>T677</f>
        <v>(有)ニット－産業</v>
      </c>
      <c r="U679" s="116"/>
    </row>
    <row r="680" spans="2:21" ht="21.95" customHeight="1">
      <c r="B680" s="123"/>
      <c r="C680" s="10"/>
      <c r="D680" s="10"/>
      <c r="E680" s="124"/>
      <c r="F680" s="10"/>
      <c r="G680" s="10"/>
      <c r="H680" s="10"/>
      <c r="I680" s="10"/>
      <c r="J680" s="10"/>
      <c r="K680" s="124"/>
      <c r="L680" s="125"/>
      <c r="M680" s="139"/>
      <c r="N680" s="140"/>
      <c r="O680" s="139"/>
      <c r="P680" s="140"/>
      <c r="Q680" s="139"/>
      <c r="R680" s="140"/>
      <c r="S680" s="127"/>
      <c r="T680" s="128"/>
      <c r="U680" s="116"/>
    </row>
    <row r="681" spans="2:21" ht="21.95" customHeight="1">
      <c r="B681" s="129"/>
      <c r="C681" s="130"/>
      <c r="D681" s="131"/>
      <c r="E681" s="132"/>
      <c r="F681" s="130"/>
      <c r="G681" s="131"/>
      <c r="H681" s="131"/>
      <c r="I681" s="131"/>
      <c r="J681" s="131"/>
      <c r="K681" s="133"/>
      <c r="L681" s="133"/>
      <c r="M681" s="134"/>
      <c r="N681" s="135"/>
      <c r="O681" s="134"/>
      <c r="P681" s="135"/>
      <c r="Q681" s="136"/>
      <c r="R681" s="135"/>
      <c r="S681" s="137"/>
      <c r="T681" s="138"/>
      <c r="U681" s="116"/>
    </row>
    <row r="682" spans="2:21" ht="21.95" customHeight="1">
      <c r="B682" s="123"/>
      <c r="C682" s="10"/>
      <c r="D682" s="10"/>
      <c r="E682" s="124"/>
      <c r="F682" s="10"/>
      <c r="G682" s="10"/>
      <c r="H682" s="10"/>
      <c r="I682" s="10"/>
      <c r="J682" s="10"/>
      <c r="K682" s="124"/>
      <c r="L682" s="125"/>
      <c r="M682" s="139"/>
      <c r="N682" s="140"/>
      <c r="O682" s="139"/>
      <c r="P682" s="140"/>
      <c r="Q682" s="139"/>
      <c r="R682" s="140"/>
      <c r="S682" s="141"/>
      <c r="T682" s="128"/>
      <c r="U682" s="116"/>
    </row>
    <row r="683" spans="2:21" ht="21.95" customHeight="1">
      <c r="B683" s="129"/>
      <c r="C683" s="130"/>
      <c r="D683" s="131"/>
      <c r="E683" s="132"/>
      <c r="F683" s="130"/>
      <c r="G683" s="131"/>
      <c r="H683" s="131"/>
      <c r="I683" s="131"/>
      <c r="J683" s="131"/>
      <c r="K683" s="133"/>
      <c r="L683" s="133"/>
      <c r="M683" s="134"/>
      <c r="N683" s="135"/>
      <c r="O683" s="134"/>
      <c r="P683" s="135"/>
      <c r="Q683" s="136"/>
      <c r="R683" s="135"/>
      <c r="S683" s="137"/>
      <c r="T683" s="138"/>
      <c r="U683" s="116"/>
    </row>
    <row r="684" spans="2:21" ht="21.95" customHeight="1">
      <c r="B684" s="123"/>
      <c r="C684" s="10"/>
      <c r="D684" s="10"/>
      <c r="E684" s="124"/>
      <c r="F684" s="10"/>
      <c r="G684" s="10"/>
      <c r="H684" s="10"/>
      <c r="I684" s="10"/>
      <c r="J684" s="10"/>
      <c r="K684" s="124"/>
      <c r="L684" s="125"/>
      <c r="M684" s="139"/>
      <c r="N684" s="140"/>
      <c r="O684" s="139"/>
      <c r="P684" s="140"/>
      <c r="Q684" s="139"/>
      <c r="R684" s="140"/>
      <c r="S684" s="141"/>
      <c r="T684" s="128"/>
      <c r="U684" s="116"/>
    </row>
    <row r="685" spans="2:21" ht="21.95" customHeight="1">
      <c r="B685" s="129"/>
      <c r="C685" s="130"/>
      <c r="D685" s="131"/>
      <c r="E685" s="132"/>
      <c r="F685" s="130"/>
      <c r="G685" s="131"/>
      <c r="H685" s="131"/>
      <c r="I685" s="131"/>
      <c r="J685" s="131"/>
      <c r="K685" s="133"/>
      <c r="L685" s="133"/>
      <c r="M685" s="134"/>
      <c r="N685" s="135"/>
      <c r="O685" s="134"/>
      <c r="P685" s="135"/>
      <c r="Q685" s="136"/>
      <c r="R685" s="135"/>
      <c r="S685" s="137"/>
      <c r="T685" s="138"/>
      <c r="U685" s="116"/>
    </row>
    <row r="686" spans="2:21" ht="21.95" customHeight="1">
      <c r="B686" s="123"/>
      <c r="C686" s="10"/>
      <c r="D686" s="10"/>
      <c r="E686" s="124"/>
      <c r="F686" s="10"/>
      <c r="G686" s="10"/>
      <c r="H686" s="10"/>
      <c r="I686" s="10"/>
      <c r="J686" s="10"/>
      <c r="K686" s="124"/>
      <c r="L686" s="125"/>
      <c r="M686" s="139"/>
      <c r="N686" s="140"/>
      <c r="O686" s="139"/>
      <c r="P686" s="140"/>
      <c r="Q686" s="139"/>
      <c r="R686" s="140"/>
      <c r="S686" s="142"/>
      <c r="T686" s="128"/>
      <c r="U686" s="116"/>
    </row>
    <row r="687" spans="2:21" ht="21.95" customHeight="1">
      <c r="B687" s="129"/>
      <c r="C687" s="130"/>
      <c r="D687" s="131"/>
      <c r="E687" s="132"/>
      <c r="F687" s="130"/>
      <c r="G687" s="131"/>
      <c r="H687" s="131"/>
      <c r="I687" s="131"/>
      <c r="J687" s="131"/>
      <c r="K687" s="133"/>
      <c r="L687" s="133"/>
      <c r="M687" s="134"/>
      <c r="N687" s="135"/>
      <c r="O687" s="134"/>
      <c r="P687" s="135"/>
      <c r="Q687" s="136"/>
      <c r="R687" s="135"/>
      <c r="S687" s="137"/>
      <c r="T687" s="138"/>
      <c r="U687" s="116"/>
    </row>
    <row r="688" spans="2:21" ht="21.95" customHeight="1">
      <c r="B688" s="123"/>
      <c r="C688" s="10"/>
      <c r="D688" s="10"/>
      <c r="E688" s="124"/>
      <c r="F688" s="10"/>
      <c r="G688" s="10"/>
      <c r="H688" s="10"/>
      <c r="I688" s="10"/>
      <c r="J688" s="10"/>
      <c r="K688" s="124"/>
      <c r="L688" s="125"/>
      <c r="M688" s="139"/>
      <c r="N688" s="140"/>
      <c r="O688" s="139"/>
      <c r="P688" s="140"/>
      <c r="Q688" s="139"/>
      <c r="R688" s="140"/>
      <c r="S688" s="141"/>
      <c r="T688" s="128"/>
      <c r="U688" s="116"/>
    </row>
    <row r="689" spans="2:21" ht="21.75" customHeight="1">
      <c r="B689" s="129"/>
      <c r="C689" s="130"/>
      <c r="D689" s="131"/>
      <c r="E689" s="132"/>
      <c r="F689" s="130"/>
      <c r="G689" s="131"/>
      <c r="H689" s="131"/>
      <c r="I689" s="131"/>
      <c r="J689" s="131"/>
      <c r="K689" s="133"/>
      <c r="L689" s="133"/>
      <c r="M689" s="134"/>
      <c r="N689" s="135"/>
      <c r="O689" s="134"/>
      <c r="P689" s="135"/>
      <c r="Q689" s="136"/>
      <c r="R689" s="135"/>
      <c r="S689" s="137"/>
      <c r="T689" s="138"/>
      <c r="U689" s="116"/>
    </row>
    <row r="690" spans="2:21" ht="23.25" customHeight="1">
      <c r="B690" s="123"/>
      <c r="C690" s="10"/>
      <c r="D690" s="10"/>
      <c r="E690" s="124"/>
      <c r="F690" s="10"/>
      <c r="G690" s="10"/>
      <c r="H690" s="10"/>
      <c r="I690" s="10"/>
      <c r="J690" s="10"/>
      <c r="K690" s="124"/>
      <c r="L690" s="125"/>
      <c r="M690" s="139"/>
      <c r="N690" s="140"/>
      <c r="O690" s="139"/>
      <c r="P690" s="140"/>
      <c r="Q690" s="139"/>
      <c r="R690" s="140"/>
      <c r="S690" s="142"/>
      <c r="T690" s="128"/>
      <c r="U690" s="116"/>
    </row>
    <row r="691" spans="2:21" ht="21.95" customHeight="1">
      <c r="B691" s="129"/>
      <c r="C691" s="130"/>
      <c r="D691" s="131"/>
      <c r="E691" s="132"/>
      <c r="F691" s="130"/>
      <c r="G691" s="131"/>
      <c r="H691" s="131"/>
      <c r="I691" s="131"/>
      <c r="J691" s="131"/>
      <c r="K691" s="133"/>
      <c r="L691" s="133"/>
      <c r="M691" s="134"/>
      <c r="N691" s="135"/>
      <c r="O691" s="134"/>
      <c r="P691" s="135"/>
      <c r="Q691" s="136"/>
      <c r="R691" s="135"/>
      <c r="S691" s="137"/>
      <c r="T691" s="138"/>
      <c r="U691" s="116"/>
    </row>
    <row r="692" spans="2:21" ht="21.95" customHeight="1">
      <c r="B692" s="123"/>
      <c r="C692" s="10"/>
      <c r="D692" s="10"/>
      <c r="E692" s="124"/>
      <c r="F692" s="10"/>
      <c r="G692" s="10"/>
      <c r="H692" s="10"/>
      <c r="I692" s="10"/>
      <c r="J692" s="10"/>
      <c r="K692" s="124"/>
      <c r="L692" s="125"/>
      <c r="M692" s="140"/>
      <c r="N692" s="140"/>
      <c r="O692" s="140"/>
      <c r="P692" s="140"/>
      <c r="Q692" s="139"/>
      <c r="R692" s="140"/>
      <c r="S692" s="141"/>
      <c r="T692" s="143"/>
      <c r="U692" s="116"/>
    </row>
    <row r="693" spans="2:21" ht="21.95" customHeight="1">
      <c r="B693" s="129"/>
      <c r="C693" s="130"/>
      <c r="D693" s="131"/>
      <c r="E693" s="132"/>
      <c r="F693" s="130"/>
      <c r="G693" s="131"/>
      <c r="H693" s="131"/>
      <c r="I693" s="131"/>
      <c r="J693" s="131"/>
      <c r="K693" s="133"/>
      <c r="L693" s="133"/>
      <c r="M693" s="132"/>
      <c r="N693" s="135"/>
      <c r="O693" s="132"/>
      <c r="P693" s="135"/>
      <c r="Q693" s="144"/>
      <c r="R693" s="135"/>
      <c r="S693" s="137"/>
      <c r="T693" s="145"/>
      <c r="U693" s="116"/>
    </row>
    <row r="694" spans="2:21" ht="21.95" customHeight="1">
      <c r="B694" s="123"/>
      <c r="C694" s="10"/>
      <c r="D694" s="10"/>
      <c r="E694" s="124"/>
      <c r="F694" s="10"/>
      <c r="G694" s="10"/>
      <c r="H694" s="10"/>
      <c r="I694" s="10"/>
      <c r="J694" s="10"/>
      <c r="K694" s="124"/>
      <c r="L694" s="125"/>
      <c r="M694" s="140"/>
      <c r="N694" s="140"/>
      <c r="O694" s="140"/>
      <c r="P694" s="140"/>
      <c r="Q694" s="140"/>
      <c r="R694" s="140"/>
      <c r="S694" s="142"/>
      <c r="T694" s="143"/>
      <c r="U694" s="116"/>
    </row>
    <row r="695" spans="2:21" ht="21.95" customHeight="1">
      <c r="B695" s="129"/>
      <c r="C695" s="130"/>
      <c r="D695" s="131"/>
      <c r="E695" s="132"/>
      <c r="F695" s="130"/>
      <c r="G695" s="131"/>
      <c r="H695" s="131"/>
      <c r="I695" s="131"/>
      <c r="J695" s="131"/>
      <c r="K695" s="133"/>
      <c r="L695" s="133"/>
      <c r="M695" s="132"/>
      <c r="N695" s="135"/>
      <c r="O695" s="132"/>
      <c r="P695" s="135"/>
      <c r="Q695" s="144"/>
      <c r="R695" s="135"/>
      <c r="S695" s="137"/>
      <c r="T695" s="145"/>
      <c r="U695" s="116"/>
    </row>
    <row r="696" spans="2:21" ht="21.95" customHeight="1">
      <c r="B696" s="123"/>
      <c r="C696" s="10"/>
      <c r="D696" s="10"/>
      <c r="E696" s="124"/>
      <c r="F696" s="10"/>
      <c r="G696" s="10"/>
      <c r="H696" s="10"/>
      <c r="I696" s="10"/>
      <c r="J696" s="10"/>
      <c r="K696" s="124"/>
      <c r="L696" s="125"/>
      <c r="M696" s="140"/>
      <c r="N696" s="140"/>
      <c r="O696" s="140"/>
      <c r="P696" s="140"/>
      <c r="Q696" s="140"/>
      <c r="R696" s="140"/>
      <c r="S696" s="142"/>
      <c r="T696" s="143"/>
      <c r="U696" s="116"/>
    </row>
    <row r="697" spans="2:21" ht="21.95" customHeight="1">
      <c r="B697" s="129"/>
      <c r="C697" s="130"/>
      <c r="D697" s="131"/>
      <c r="E697" s="132"/>
      <c r="F697" s="130"/>
      <c r="G697" s="131"/>
      <c r="H697" s="131"/>
      <c r="I697" s="131"/>
      <c r="J697" s="131"/>
      <c r="K697" s="133"/>
      <c r="L697" s="133"/>
      <c r="M697" s="144"/>
      <c r="N697" s="144"/>
      <c r="O697" s="144"/>
      <c r="P697" s="144"/>
      <c r="Q697" s="144"/>
      <c r="R697" s="144"/>
      <c r="S697" s="137"/>
      <c r="T697" s="145"/>
      <c r="U697" s="116"/>
    </row>
    <row r="698" spans="2:21" ht="21.95" customHeight="1">
      <c r="B698" s="123"/>
      <c r="C698" s="10"/>
      <c r="D698" s="10"/>
      <c r="E698" s="124"/>
      <c r="F698" s="10"/>
      <c r="G698" s="10"/>
      <c r="H698" s="10"/>
      <c r="I698" s="10"/>
      <c r="J698" s="10"/>
      <c r="K698" s="124"/>
      <c r="L698" s="125"/>
      <c r="M698" s="140"/>
      <c r="N698" s="140"/>
      <c r="O698" s="140"/>
      <c r="P698" s="140"/>
      <c r="Q698" s="140"/>
      <c r="R698" s="140"/>
      <c r="S698" s="142"/>
      <c r="T698" s="143"/>
      <c r="U698" s="116"/>
    </row>
    <row r="699" spans="2:21" ht="21.95" customHeight="1">
      <c r="B699" s="129"/>
      <c r="C699" s="130"/>
      <c r="D699" s="131"/>
      <c r="E699" s="132"/>
      <c r="F699" s="130"/>
      <c r="G699" s="131"/>
      <c r="H699" s="131"/>
      <c r="I699" s="131"/>
      <c r="J699" s="131"/>
      <c r="K699" s="133"/>
      <c r="L699" s="133"/>
      <c r="M699" s="144"/>
      <c r="N699" s="144"/>
      <c r="O699" s="144"/>
      <c r="P699" s="144"/>
      <c r="Q699" s="144"/>
      <c r="R699" s="144"/>
      <c r="S699" s="137"/>
      <c r="T699" s="145"/>
      <c r="U699" s="116"/>
    </row>
    <row r="700" spans="2:21" ht="21.95" customHeight="1">
      <c r="B700" s="123"/>
      <c r="C700" s="10"/>
      <c r="D700" s="10"/>
      <c r="E700" s="124"/>
      <c r="F700" s="10"/>
      <c r="G700" s="10"/>
      <c r="H700" s="10"/>
      <c r="I700" s="10"/>
      <c r="J700" s="10"/>
      <c r="K700" s="124"/>
      <c r="L700" s="125"/>
      <c r="M700" s="140"/>
      <c r="N700" s="140"/>
      <c r="O700" s="140"/>
      <c r="P700" s="140"/>
      <c r="Q700" s="140"/>
      <c r="R700" s="140"/>
      <c r="S700" s="142"/>
      <c r="T700" s="143"/>
      <c r="U700" s="116"/>
    </row>
    <row r="701" spans="2:21" ht="21.95" customHeight="1" thickBot="1">
      <c r="B701" s="146"/>
      <c r="C701" s="147"/>
      <c r="D701" s="147"/>
      <c r="E701" s="148"/>
      <c r="F701" s="147"/>
      <c r="G701" s="147"/>
      <c r="H701" s="147"/>
      <c r="I701" s="147"/>
      <c r="J701" s="147"/>
      <c r="K701" s="149"/>
      <c r="L701" s="149"/>
      <c r="M701" s="150"/>
      <c r="N701" s="150"/>
      <c r="O701" s="150"/>
      <c r="P701" s="150"/>
      <c r="Q701" s="150"/>
      <c r="R701" s="150"/>
      <c r="S701" s="151"/>
      <c r="T701" s="152"/>
      <c r="U701" s="116"/>
    </row>
    <row r="702" spans="2:21" ht="19.899999999999999" customHeight="1">
      <c r="B702" s="123"/>
      <c r="C702" s="10"/>
      <c r="D702" s="10"/>
      <c r="E702" s="124"/>
      <c r="F702" s="10"/>
      <c r="G702" s="10"/>
      <c r="H702" s="10"/>
      <c r="I702" s="10"/>
      <c r="J702" s="10"/>
      <c r="K702" s="124"/>
      <c r="L702" s="125"/>
      <c r="M702" s="140"/>
      <c r="N702" s="140"/>
      <c r="O702" s="140"/>
      <c r="P702" s="140"/>
      <c r="Q702" s="140"/>
      <c r="R702" s="140"/>
      <c r="S702" s="141"/>
      <c r="T702" s="143"/>
      <c r="U702" s="116"/>
    </row>
    <row r="703" spans="2:21" ht="19.899999999999999" customHeight="1">
      <c r="B703" s="583" t="s">
        <v>3</v>
      </c>
      <c r="C703" s="584"/>
      <c r="D703" s="585"/>
      <c r="E703" s="124"/>
      <c r="F703" s="10"/>
      <c r="G703" s="10"/>
      <c r="H703" s="10"/>
      <c r="I703" s="10"/>
      <c r="J703" s="10"/>
      <c r="K703" s="124"/>
      <c r="L703" s="125"/>
      <c r="M703" s="140">
        <f t="shared" ref="M703:R703" si="7">SUM(M668:M701)</f>
        <v>1110000</v>
      </c>
      <c r="N703" s="140">
        <f t="shared" si="7"/>
        <v>1110000</v>
      </c>
      <c r="O703" s="140">
        <f t="shared" si="7"/>
        <v>1170000</v>
      </c>
      <c r="P703" s="140">
        <f t="shared" si="7"/>
        <v>1170000</v>
      </c>
      <c r="Q703" s="140">
        <f t="shared" si="7"/>
        <v>1000000</v>
      </c>
      <c r="R703" s="140">
        <f t="shared" si="7"/>
        <v>1000000</v>
      </c>
      <c r="S703" s="140"/>
      <c r="T703" s="153"/>
      <c r="U703" s="116"/>
    </row>
    <row r="704" spans="2:21" ht="19.899999999999999" customHeight="1" thickBot="1">
      <c r="B704" s="146"/>
      <c r="C704" s="147"/>
      <c r="D704" s="147"/>
      <c r="E704" s="148"/>
      <c r="F704" s="147"/>
      <c r="G704" s="147"/>
      <c r="H704" s="147"/>
      <c r="I704" s="147"/>
      <c r="J704" s="147"/>
      <c r="K704" s="148"/>
      <c r="L704" s="149"/>
      <c r="M704" s="150"/>
      <c r="N704" s="150"/>
      <c r="O704" s="150"/>
      <c r="P704" s="150"/>
      <c r="Q704" s="150"/>
      <c r="R704" s="150"/>
      <c r="S704" s="154"/>
      <c r="T704" s="152"/>
      <c r="U704" s="116"/>
    </row>
    <row r="706" spans="1:21">
      <c r="B706" s="23" t="e">
        <f>B662</f>
        <v>#REF!</v>
      </c>
      <c r="T706" s="41" t="s">
        <v>214</v>
      </c>
    </row>
    <row r="707" spans="1:21" ht="42">
      <c r="A707" s="104"/>
      <c r="M707" s="105" t="s">
        <v>16</v>
      </c>
    </row>
    <row r="708" spans="1:21" ht="21.75" thickBot="1">
      <c r="B708" s="106"/>
      <c r="C708" s="107"/>
      <c r="D708" s="107"/>
      <c r="E708" s="107"/>
      <c r="F708" s="107"/>
      <c r="G708" s="107"/>
      <c r="H708" s="107"/>
      <c r="I708" s="107"/>
      <c r="J708" s="107"/>
      <c r="K708" s="107"/>
      <c r="L708" s="108"/>
      <c r="M708" s="107"/>
      <c r="N708" s="107"/>
      <c r="O708" s="107"/>
      <c r="P708" s="107"/>
      <c r="Q708" s="107"/>
      <c r="R708" s="107"/>
      <c r="S708" s="109"/>
      <c r="T708" s="110"/>
    </row>
    <row r="709" spans="1:21" ht="19.899999999999999" customHeight="1">
      <c r="B709" s="111"/>
      <c r="C709" s="112"/>
      <c r="D709" s="112"/>
      <c r="E709" s="113"/>
      <c r="F709" s="112"/>
      <c r="G709" s="112"/>
      <c r="H709" s="112"/>
      <c r="I709" s="112"/>
      <c r="J709" s="112"/>
      <c r="K709" s="113"/>
      <c r="L709" s="114"/>
      <c r="M709" s="586" t="s">
        <v>17</v>
      </c>
      <c r="N709" s="587"/>
      <c r="O709" s="586" t="s">
        <v>17</v>
      </c>
      <c r="P709" s="587"/>
      <c r="Q709" s="586" t="s">
        <v>17</v>
      </c>
      <c r="R709" s="587"/>
      <c r="S709" s="114" t="s">
        <v>18</v>
      </c>
      <c r="T709" s="115"/>
      <c r="U709" s="116"/>
    </row>
    <row r="710" spans="1:21" ht="19.899999999999999" customHeight="1">
      <c r="B710" s="588" t="s">
        <v>19</v>
      </c>
      <c r="C710" s="589"/>
      <c r="D710" s="590"/>
      <c r="E710" s="591" t="s">
        <v>20</v>
      </c>
      <c r="F710" s="589"/>
      <c r="G710" s="589"/>
      <c r="H710" s="589"/>
      <c r="I710" s="589"/>
      <c r="J710" s="590"/>
      <c r="K710" s="117" t="s">
        <v>21</v>
      </c>
      <c r="L710" s="117" t="s">
        <v>5</v>
      </c>
      <c r="M710" s="592" t="s">
        <v>478</v>
      </c>
      <c r="N710" s="593"/>
      <c r="O710" s="592" t="s">
        <v>508</v>
      </c>
      <c r="P710" s="593"/>
      <c r="Q710" s="592" t="s">
        <v>514</v>
      </c>
      <c r="R710" s="593"/>
      <c r="S710" s="117" t="s">
        <v>22</v>
      </c>
      <c r="T710" s="118" t="s">
        <v>23</v>
      </c>
      <c r="U710" s="116"/>
    </row>
    <row r="711" spans="1:21" ht="19.899999999999999" customHeight="1" thickBot="1">
      <c r="B711" s="119"/>
      <c r="C711" s="109"/>
      <c r="D711" s="109"/>
      <c r="E711" s="120"/>
      <c r="F711" s="109"/>
      <c r="G711" s="109"/>
      <c r="H711" s="109"/>
      <c r="I711" s="109"/>
      <c r="J711" s="109"/>
      <c r="K711" s="120"/>
      <c r="L711" s="121"/>
      <c r="M711" s="121" t="s">
        <v>24</v>
      </c>
      <c r="N711" s="121" t="s">
        <v>25</v>
      </c>
      <c r="O711" s="121" t="s">
        <v>24</v>
      </c>
      <c r="P711" s="121" t="s">
        <v>25</v>
      </c>
      <c r="Q711" s="121" t="s">
        <v>24</v>
      </c>
      <c r="R711" s="121" t="s">
        <v>25</v>
      </c>
      <c r="S711" s="121"/>
      <c r="T711" s="122"/>
      <c r="U711" s="116"/>
    </row>
    <row r="712" spans="1:21" ht="21.95" customHeight="1">
      <c r="B712" s="123"/>
      <c r="C712" s="10"/>
      <c r="D712" s="10"/>
      <c r="E712" s="124"/>
      <c r="F712" s="10"/>
      <c r="G712" s="10"/>
      <c r="H712" s="10"/>
      <c r="I712" s="10"/>
      <c r="J712" s="10"/>
      <c r="K712" s="124"/>
      <c r="L712" s="125"/>
      <c r="M712" s="126"/>
      <c r="N712" s="124"/>
      <c r="O712" s="126"/>
      <c r="P712" s="124"/>
      <c r="Q712" s="126"/>
      <c r="R712" s="124"/>
      <c r="S712" s="127"/>
      <c r="T712" s="128"/>
      <c r="U712" s="116"/>
    </row>
    <row r="713" spans="1:21" ht="21.95" customHeight="1">
      <c r="B713" s="129"/>
      <c r="C713" s="130" t="s">
        <v>239</v>
      </c>
      <c r="D713" s="131"/>
      <c r="E713" s="132"/>
      <c r="F713" s="130" t="s">
        <v>251</v>
      </c>
      <c r="G713" s="131"/>
      <c r="H713" s="131"/>
      <c r="I713" s="131"/>
      <c r="J713" s="131"/>
      <c r="K713" s="133">
        <v>3</v>
      </c>
      <c r="L713" s="133" t="s">
        <v>123</v>
      </c>
      <c r="M713" s="134">
        <v>127480</v>
      </c>
      <c r="N713" s="135">
        <f>SUM(K713*M713)</f>
        <v>382440</v>
      </c>
      <c r="O713" s="134">
        <v>201380</v>
      </c>
      <c r="P713" s="135">
        <f>SUM(K713*O713)</f>
        <v>604140</v>
      </c>
      <c r="Q713" s="136">
        <v>203780</v>
      </c>
      <c r="R713" s="172">
        <f>SUM(K713*Q713)</f>
        <v>611340</v>
      </c>
      <c r="S713" s="137">
        <f>M713</f>
        <v>127480</v>
      </c>
      <c r="T713" s="138" t="str">
        <f>M710</f>
        <v>大里総合建材㈱</v>
      </c>
      <c r="U713" s="116"/>
    </row>
    <row r="714" spans="1:21" ht="21.95" customHeight="1">
      <c r="B714" s="123"/>
      <c r="C714" s="10"/>
      <c r="D714" s="10"/>
      <c r="E714" s="124"/>
      <c r="F714" s="10"/>
      <c r="G714" s="10"/>
      <c r="H714" s="10"/>
      <c r="I714" s="10"/>
      <c r="J714" s="10"/>
      <c r="K714" s="124"/>
      <c r="L714" s="125"/>
      <c r="M714" s="126"/>
      <c r="N714" s="124"/>
      <c r="O714" s="126"/>
      <c r="P714" s="124"/>
      <c r="Q714" s="126"/>
      <c r="R714" s="124"/>
      <c r="S714" s="127"/>
      <c r="T714" s="128"/>
      <c r="U714" s="116"/>
    </row>
    <row r="715" spans="1:21" ht="21.95" customHeight="1">
      <c r="B715" s="129"/>
      <c r="C715" s="130" t="s">
        <v>240</v>
      </c>
      <c r="D715" s="131"/>
      <c r="E715" s="132"/>
      <c r="F715" s="130" t="s">
        <v>252</v>
      </c>
      <c r="G715" s="131"/>
      <c r="H715" s="131"/>
      <c r="I715" s="131"/>
      <c r="J715" s="131"/>
      <c r="K715" s="133">
        <v>2</v>
      </c>
      <c r="L715" s="133" t="s">
        <v>123</v>
      </c>
      <c r="M715" s="134">
        <v>135950</v>
      </c>
      <c r="N715" s="135">
        <f>SUM(K715*M715)</f>
        <v>271900</v>
      </c>
      <c r="O715" s="134">
        <v>155790</v>
      </c>
      <c r="P715" s="135">
        <f>SUM(K715*O715)</f>
        <v>311580</v>
      </c>
      <c r="Q715" s="136">
        <v>156170</v>
      </c>
      <c r="R715" s="172">
        <f>SUM(K715*Q715)</f>
        <v>312340</v>
      </c>
      <c r="S715" s="137">
        <f>M715</f>
        <v>135950</v>
      </c>
      <c r="T715" s="138" t="str">
        <f>T713</f>
        <v>大里総合建材㈱</v>
      </c>
      <c r="U715" s="116"/>
    </row>
    <row r="716" spans="1:21" ht="21.95" customHeight="1">
      <c r="B716" s="123"/>
      <c r="C716" s="10"/>
      <c r="D716" s="10"/>
      <c r="E716" s="124"/>
      <c r="F716" s="10"/>
      <c r="G716" s="10"/>
      <c r="H716" s="10"/>
      <c r="I716" s="10"/>
      <c r="J716" s="10"/>
      <c r="K716" s="124"/>
      <c r="L716" s="125"/>
      <c r="M716" s="163"/>
      <c r="N716" s="164"/>
      <c r="O716" s="163"/>
      <c r="P716" s="164"/>
      <c r="Q716" s="126"/>
      <c r="R716" s="124"/>
      <c r="S716" s="171"/>
      <c r="T716" s="182"/>
      <c r="U716" s="116"/>
    </row>
    <row r="717" spans="1:21" ht="21.95" customHeight="1">
      <c r="B717" s="129"/>
      <c r="C717" s="130" t="s">
        <v>241</v>
      </c>
      <c r="D717" s="131"/>
      <c r="E717" s="132"/>
      <c r="F717" s="130" t="s">
        <v>253</v>
      </c>
      <c r="G717" s="131"/>
      <c r="H717" s="131"/>
      <c r="I717" s="131"/>
      <c r="J717" s="131"/>
      <c r="K717" s="133">
        <v>1</v>
      </c>
      <c r="L717" s="133" t="s">
        <v>123</v>
      </c>
      <c r="M717" s="134">
        <v>110740</v>
      </c>
      <c r="N717" s="135">
        <f>SUM(K717*M717)</f>
        <v>110740</v>
      </c>
      <c r="O717" s="134">
        <v>220930</v>
      </c>
      <c r="P717" s="135">
        <f>SUM(K717*O717)</f>
        <v>220930</v>
      </c>
      <c r="Q717" s="136">
        <v>223430</v>
      </c>
      <c r="R717" s="172">
        <f>SUM(K717*Q717)</f>
        <v>223430</v>
      </c>
      <c r="S717" s="137">
        <f>M717</f>
        <v>110740</v>
      </c>
      <c r="T717" s="138" t="str">
        <f>T715</f>
        <v>大里総合建材㈱</v>
      </c>
      <c r="U717" s="116"/>
    </row>
    <row r="718" spans="1:21" ht="21.95" customHeight="1">
      <c r="B718" s="123"/>
      <c r="C718" s="10"/>
      <c r="D718" s="10"/>
      <c r="E718" s="124"/>
      <c r="F718" s="10"/>
      <c r="G718" s="10"/>
      <c r="H718" s="10"/>
      <c r="I718" s="10"/>
      <c r="J718" s="10"/>
      <c r="K718" s="124"/>
      <c r="L718" s="125"/>
      <c r="M718" s="126"/>
      <c r="N718" s="124"/>
      <c r="O718" s="126"/>
      <c r="P718" s="124"/>
      <c r="Q718" s="126"/>
      <c r="R718" s="124"/>
      <c r="S718" s="127"/>
      <c r="T718" s="128"/>
      <c r="U718" s="116"/>
    </row>
    <row r="719" spans="1:21" ht="21.95" customHeight="1">
      <c r="B719" s="129"/>
      <c r="C719" s="130" t="s">
        <v>242</v>
      </c>
      <c r="D719" s="131"/>
      <c r="E719" s="132"/>
      <c r="F719" s="130" t="s">
        <v>254</v>
      </c>
      <c r="G719" s="131"/>
      <c r="H719" s="131"/>
      <c r="I719" s="131"/>
      <c r="J719" s="131"/>
      <c r="K719" s="133">
        <v>1</v>
      </c>
      <c r="L719" s="133" t="s">
        <v>123</v>
      </c>
      <c r="M719" s="134">
        <v>89010</v>
      </c>
      <c r="N719" s="135">
        <f>SUM(K719*M719)</f>
        <v>89010</v>
      </c>
      <c r="O719" s="134">
        <v>110110</v>
      </c>
      <c r="P719" s="135">
        <f>SUM(K719*O719)</f>
        <v>110110</v>
      </c>
      <c r="Q719" s="136">
        <v>111610</v>
      </c>
      <c r="R719" s="172">
        <f>SUM(K719*Q719)</f>
        <v>111610</v>
      </c>
      <c r="S719" s="137">
        <f>M719</f>
        <v>89010</v>
      </c>
      <c r="T719" s="138" t="str">
        <f>T717</f>
        <v>大里総合建材㈱</v>
      </c>
      <c r="U719" s="116"/>
    </row>
    <row r="720" spans="1:21" ht="21.95" customHeight="1">
      <c r="B720" s="123"/>
      <c r="C720" s="10"/>
      <c r="D720" s="10"/>
      <c r="E720" s="124"/>
      <c r="F720" s="10"/>
      <c r="G720" s="10"/>
      <c r="H720" s="10"/>
      <c r="I720" s="10"/>
      <c r="J720" s="10"/>
      <c r="K720" s="124"/>
      <c r="L720" s="125"/>
      <c r="M720" s="126"/>
      <c r="N720" s="124"/>
      <c r="O720" s="126"/>
      <c r="P720" s="124"/>
      <c r="Q720" s="126"/>
      <c r="R720" s="124"/>
      <c r="S720" s="127"/>
      <c r="T720" s="128"/>
      <c r="U720" s="116"/>
    </row>
    <row r="721" spans="2:21" ht="21.95" customHeight="1">
      <c r="B721" s="129"/>
      <c r="C721" s="130" t="s">
        <v>243</v>
      </c>
      <c r="D721" s="131"/>
      <c r="E721" s="132"/>
      <c r="F721" s="130" t="s">
        <v>255</v>
      </c>
      <c r="G721" s="131"/>
      <c r="H721" s="131"/>
      <c r="I721" s="131"/>
      <c r="J721" s="131"/>
      <c r="K721" s="133">
        <v>1</v>
      </c>
      <c r="L721" s="133" t="s">
        <v>123</v>
      </c>
      <c r="M721" s="134">
        <f>SUM(237130+251870)</f>
        <v>489000</v>
      </c>
      <c r="N721" s="135">
        <f>SUM(K721*M721)</f>
        <v>489000</v>
      </c>
      <c r="O721" s="134">
        <f>SUM(409660+302570)</f>
        <v>712230</v>
      </c>
      <c r="P721" s="135">
        <f>SUM(K721*O721)</f>
        <v>712230</v>
      </c>
      <c r="Q721" s="136">
        <f>SUM(414380,314550)</f>
        <v>728930</v>
      </c>
      <c r="R721" s="172">
        <f>SUM(K721*Q721)</f>
        <v>728930</v>
      </c>
      <c r="S721" s="137">
        <f>M721</f>
        <v>489000</v>
      </c>
      <c r="T721" s="138" t="str">
        <f>T719</f>
        <v>大里総合建材㈱</v>
      </c>
      <c r="U721" s="116"/>
    </row>
    <row r="722" spans="2:21" ht="21.95" customHeight="1">
      <c r="B722" s="123"/>
      <c r="C722" s="10"/>
      <c r="D722" s="10"/>
      <c r="E722" s="124"/>
      <c r="F722" s="10"/>
      <c r="G722" s="10"/>
      <c r="H722" s="10"/>
      <c r="I722" s="10"/>
      <c r="J722" s="10"/>
      <c r="K722" s="124"/>
      <c r="L722" s="125"/>
      <c r="M722" s="126"/>
      <c r="N722" s="124"/>
      <c r="O722" s="126"/>
      <c r="P722" s="124"/>
      <c r="Q722" s="126"/>
      <c r="R722" s="124"/>
      <c r="S722" s="127"/>
      <c r="T722" s="128"/>
      <c r="U722" s="116"/>
    </row>
    <row r="723" spans="2:21" ht="21.95" customHeight="1">
      <c r="B723" s="129"/>
      <c r="C723" s="130" t="s">
        <v>244</v>
      </c>
      <c r="D723" s="131"/>
      <c r="E723" s="132"/>
      <c r="F723" s="130" t="s">
        <v>256</v>
      </c>
      <c r="G723" s="131"/>
      <c r="H723" s="131"/>
      <c r="I723" s="131"/>
      <c r="J723" s="131"/>
      <c r="K723" s="133">
        <v>1</v>
      </c>
      <c r="L723" s="133" t="s">
        <v>123</v>
      </c>
      <c r="M723" s="134">
        <v>467050</v>
      </c>
      <c r="N723" s="135">
        <f>SUM(K723*M723)</f>
        <v>467050</v>
      </c>
      <c r="O723" s="134">
        <v>958420</v>
      </c>
      <c r="P723" s="135">
        <f>SUM(K723*O723)</f>
        <v>958420</v>
      </c>
      <c r="Q723" s="136">
        <v>966960</v>
      </c>
      <c r="R723" s="172">
        <f>SUM(K723*Q723)</f>
        <v>966960</v>
      </c>
      <c r="S723" s="137">
        <f>M723</f>
        <v>467050</v>
      </c>
      <c r="T723" s="138" t="str">
        <f>T721</f>
        <v>大里総合建材㈱</v>
      </c>
      <c r="U723" s="116"/>
    </row>
    <row r="724" spans="2:21" ht="21.95" customHeight="1">
      <c r="B724" s="123"/>
      <c r="C724" s="10"/>
      <c r="D724" s="10"/>
      <c r="E724" s="124"/>
      <c r="F724" s="10"/>
      <c r="G724" s="10"/>
      <c r="H724" s="10"/>
      <c r="I724" s="10"/>
      <c r="J724" s="10"/>
      <c r="K724" s="124"/>
      <c r="L724" s="125"/>
      <c r="M724" s="126"/>
      <c r="N724" s="124"/>
      <c r="O724" s="126"/>
      <c r="P724" s="124"/>
      <c r="Q724" s="126"/>
      <c r="R724" s="124"/>
      <c r="S724" s="127"/>
      <c r="T724" s="128"/>
      <c r="U724" s="116"/>
    </row>
    <row r="725" spans="2:21" ht="21.95" customHeight="1">
      <c r="B725" s="129"/>
      <c r="C725" s="130" t="s">
        <v>245</v>
      </c>
      <c r="D725" s="131"/>
      <c r="E725" s="132"/>
      <c r="F725" s="130" t="s">
        <v>257</v>
      </c>
      <c r="G725" s="131"/>
      <c r="H725" s="131"/>
      <c r="I725" s="131"/>
      <c r="J725" s="131"/>
      <c r="K725" s="133">
        <v>1</v>
      </c>
      <c r="L725" s="133" t="s">
        <v>123</v>
      </c>
      <c r="M725" s="134">
        <v>66040</v>
      </c>
      <c r="N725" s="135">
        <f>SUM(K725*M725)</f>
        <v>66040</v>
      </c>
      <c r="O725" s="134">
        <v>170460</v>
      </c>
      <c r="P725" s="135">
        <f>SUM(K725*O725)</f>
        <v>170460</v>
      </c>
      <c r="Q725" s="136">
        <v>161580</v>
      </c>
      <c r="R725" s="172">
        <f>SUM(K725*Q725)</f>
        <v>161580</v>
      </c>
      <c r="S725" s="137">
        <f>M725</f>
        <v>66040</v>
      </c>
      <c r="T725" s="138" t="str">
        <f>T723</f>
        <v>大里総合建材㈱</v>
      </c>
      <c r="U725" s="116"/>
    </row>
    <row r="726" spans="2:21" ht="21.95" customHeight="1">
      <c r="B726" s="123"/>
      <c r="C726" s="10"/>
      <c r="D726" s="10"/>
      <c r="E726" s="124"/>
      <c r="F726" s="10"/>
      <c r="G726" s="10"/>
      <c r="H726" s="10"/>
      <c r="I726" s="10"/>
      <c r="J726" s="10"/>
      <c r="K726" s="124"/>
      <c r="L726" s="125"/>
      <c r="M726" s="126"/>
      <c r="N726" s="124"/>
      <c r="O726" s="126"/>
      <c r="P726" s="124"/>
      <c r="Q726" s="126"/>
      <c r="R726" s="124"/>
      <c r="S726" s="127"/>
      <c r="T726" s="128"/>
      <c r="U726" s="116"/>
    </row>
    <row r="727" spans="2:21" ht="21.95" customHeight="1">
      <c r="B727" s="129"/>
      <c r="C727" s="130" t="s">
        <v>246</v>
      </c>
      <c r="D727" s="131"/>
      <c r="E727" s="132"/>
      <c r="F727" s="130" t="s">
        <v>258</v>
      </c>
      <c r="G727" s="131"/>
      <c r="H727" s="131"/>
      <c r="I727" s="131"/>
      <c r="J727" s="131"/>
      <c r="K727" s="133">
        <v>3</v>
      </c>
      <c r="L727" s="133" t="s">
        <v>123</v>
      </c>
      <c r="M727" s="134">
        <v>891480</v>
      </c>
      <c r="N727" s="135">
        <f>SUM(K727*M727)</f>
        <v>2674440</v>
      </c>
      <c r="O727" s="134">
        <v>759130</v>
      </c>
      <c r="P727" s="135">
        <f>SUM(K727*O727)</f>
        <v>2277390</v>
      </c>
      <c r="Q727" s="136">
        <v>758780</v>
      </c>
      <c r="R727" s="172">
        <f>SUM(K727*Q727)</f>
        <v>2276340</v>
      </c>
      <c r="S727" s="137">
        <f>M727</f>
        <v>891480</v>
      </c>
      <c r="T727" s="138" t="str">
        <f>T725</f>
        <v>大里総合建材㈱</v>
      </c>
      <c r="U727" s="116"/>
    </row>
    <row r="728" spans="2:21" ht="21.95" customHeight="1">
      <c r="B728" s="123"/>
      <c r="C728" s="10"/>
      <c r="D728" s="10"/>
      <c r="E728" s="124"/>
      <c r="F728" s="10"/>
      <c r="G728" s="10"/>
      <c r="H728" s="10"/>
      <c r="I728" s="10"/>
      <c r="J728" s="10"/>
      <c r="K728" s="124"/>
      <c r="L728" s="125"/>
      <c r="M728" s="126"/>
      <c r="N728" s="124"/>
      <c r="O728" s="126"/>
      <c r="P728" s="124"/>
      <c r="Q728" s="126"/>
      <c r="R728" s="124"/>
      <c r="S728" s="127"/>
      <c r="T728" s="128"/>
      <c r="U728" s="116"/>
    </row>
    <row r="729" spans="2:21" ht="21.95" customHeight="1">
      <c r="B729" s="129"/>
      <c r="C729" s="130" t="s">
        <v>247</v>
      </c>
      <c r="D729" s="131"/>
      <c r="E729" s="132"/>
      <c r="F729" s="130" t="s">
        <v>259</v>
      </c>
      <c r="G729" s="131"/>
      <c r="H729" s="131"/>
      <c r="I729" s="131"/>
      <c r="J729" s="131"/>
      <c r="K729" s="133">
        <v>1</v>
      </c>
      <c r="L729" s="133" t="s">
        <v>123</v>
      </c>
      <c r="M729" s="134">
        <v>69860</v>
      </c>
      <c r="N729" s="135">
        <f>SUM(K729*M729)</f>
        <v>69860</v>
      </c>
      <c r="O729" s="134">
        <v>105330</v>
      </c>
      <c r="P729" s="135">
        <f>SUM(K729*O729)</f>
        <v>105330</v>
      </c>
      <c r="Q729" s="136">
        <v>105330</v>
      </c>
      <c r="R729" s="172">
        <f>SUM(K729*Q729)</f>
        <v>105330</v>
      </c>
      <c r="S729" s="137">
        <f>M729</f>
        <v>69860</v>
      </c>
      <c r="T729" s="138" t="str">
        <f>T727</f>
        <v>大里総合建材㈱</v>
      </c>
      <c r="U729" s="116"/>
    </row>
    <row r="730" spans="2:21" ht="21.95" customHeight="1">
      <c r="B730" s="123"/>
      <c r="C730" s="10"/>
      <c r="D730" s="10"/>
      <c r="E730" s="124"/>
      <c r="F730" s="10"/>
      <c r="G730" s="10"/>
      <c r="H730" s="10"/>
      <c r="I730" s="10"/>
      <c r="J730" s="10"/>
      <c r="K730" s="124"/>
      <c r="L730" s="125"/>
      <c r="M730" s="126"/>
      <c r="N730" s="124"/>
      <c r="O730" s="126"/>
      <c r="P730" s="124"/>
      <c r="Q730" s="126"/>
      <c r="R730" s="124"/>
      <c r="S730" s="127"/>
      <c r="T730" s="128"/>
      <c r="U730" s="116"/>
    </row>
    <row r="731" spans="2:21" ht="21.95" customHeight="1">
      <c r="B731" s="129"/>
      <c r="C731" s="130" t="s">
        <v>248</v>
      </c>
      <c r="D731" s="131"/>
      <c r="E731" s="132"/>
      <c r="F731" s="130" t="s">
        <v>259</v>
      </c>
      <c r="G731" s="131"/>
      <c r="H731" s="131"/>
      <c r="I731" s="131"/>
      <c r="J731" s="131"/>
      <c r="K731" s="133">
        <v>1</v>
      </c>
      <c r="L731" s="133" t="s">
        <v>123</v>
      </c>
      <c r="M731" s="134">
        <v>69860</v>
      </c>
      <c r="N731" s="135">
        <f>SUM(K731*M731)</f>
        <v>69860</v>
      </c>
      <c r="O731" s="134">
        <v>160410</v>
      </c>
      <c r="P731" s="135">
        <f>SUM(K731*O731)</f>
        <v>160410</v>
      </c>
      <c r="Q731" s="136">
        <v>160410</v>
      </c>
      <c r="R731" s="172">
        <f>SUM(K731*Q731)</f>
        <v>160410</v>
      </c>
      <c r="S731" s="137">
        <f>M731</f>
        <v>69860</v>
      </c>
      <c r="T731" s="138" t="str">
        <f>T729</f>
        <v>大里総合建材㈱</v>
      </c>
      <c r="U731" s="116"/>
    </row>
    <row r="732" spans="2:21" ht="21.95" customHeight="1">
      <c r="B732" s="123"/>
      <c r="C732" s="10"/>
      <c r="D732" s="10"/>
      <c r="E732" s="124"/>
      <c r="F732" s="10"/>
      <c r="G732" s="10"/>
      <c r="H732" s="10"/>
      <c r="I732" s="10"/>
      <c r="J732" s="10"/>
      <c r="K732" s="124"/>
      <c r="L732" s="125"/>
      <c r="M732" s="126"/>
      <c r="N732" s="124"/>
      <c r="O732" s="126"/>
      <c r="P732" s="124"/>
      <c r="Q732" s="126"/>
      <c r="R732" s="124"/>
      <c r="S732" s="127"/>
      <c r="T732" s="128"/>
      <c r="U732" s="116"/>
    </row>
    <row r="733" spans="2:21" ht="21.75" customHeight="1">
      <c r="B733" s="129"/>
      <c r="C733" s="130" t="s">
        <v>249</v>
      </c>
      <c r="D733" s="131"/>
      <c r="E733" s="132"/>
      <c r="F733" s="130" t="s">
        <v>260</v>
      </c>
      <c r="G733" s="131"/>
      <c r="H733" s="131"/>
      <c r="I733" s="131"/>
      <c r="J733" s="131"/>
      <c r="K733" s="133">
        <v>1</v>
      </c>
      <c r="L733" s="133" t="s">
        <v>123</v>
      </c>
      <c r="M733" s="134">
        <v>67250</v>
      </c>
      <c r="N733" s="135">
        <f>SUM(K733*M733)</f>
        <v>67250</v>
      </c>
      <c r="O733" s="134">
        <v>103220</v>
      </c>
      <c r="P733" s="135">
        <f>SUM(K733*O733)</f>
        <v>103220</v>
      </c>
      <c r="Q733" s="136">
        <v>131490</v>
      </c>
      <c r="R733" s="172">
        <f>SUM(K733*Q733)</f>
        <v>131490</v>
      </c>
      <c r="S733" s="137">
        <f>M733</f>
        <v>67250</v>
      </c>
      <c r="T733" s="138" t="str">
        <f>T731</f>
        <v>大里総合建材㈱</v>
      </c>
      <c r="U733" s="116"/>
    </row>
    <row r="734" spans="2:21" ht="23.25" customHeight="1">
      <c r="B734" s="123"/>
      <c r="C734" s="10"/>
      <c r="D734" s="10"/>
      <c r="E734" s="124"/>
      <c r="F734" s="10"/>
      <c r="G734" s="10"/>
      <c r="H734" s="10"/>
      <c r="I734" s="10"/>
      <c r="J734" s="10"/>
      <c r="K734" s="124"/>
      <c r="L734" s="125"/>
      <c r="M734" s="126"/>
      <c r="N734" s="124"/>
      <c r="O734" s="126"/>
      <c r="P734" s="124"/>
      <c r="Q734" s="126"/>
      <c r="R734" s="124"/>
      <c r="S734" s="127"/>
      <c r="T734" s="128"/>
      <c r="U734" s="116"/>
    </row>
    <row r="735" spans="2:21" ht="21.95" customHeight="1">
      <c r="B735" s="129"/>
      <c r="C735" s="130" t="s">
        <v>250</v>
      </c>
      <c r="D735" s="131"/>
      <c r="E735" s="132"/>
      <c r="F735" s="130" t="s">
        <v>261</v>
      </c>
      <c r="G735" s="131"/>
      <c r="H735" s="131"/>
      <c r="I735" s="131"/>
      <c r="J735" s="131"/>
      <c r="K735" s="133">
        <v>1</v>
      </c>
      <c r="L735" s="133" t="s">
        <v>123</v>
      </c>
      <c r="M735" s="134">
        <v>65450</v>
      </c>
      <c r="N735" s="135">
        <f>SUM(K735*M735)</f>
        <v>65450</v>
      </c>
      <c r="O735" s="134">
        <v>150270</v>
      </c>
      <c r="P735" s="135">
        <f>SUM(K735*O735)</f>
        <v>150270</v>
      </c>
      <c r="Q735" s="136">
        <v>150270</v>
      </c>
      <c r="R735" s="172">
        <f>SUM(K735*Q735)</f>
        <v>150270</v>
      </c>
      <c r="S735" s="137">
        <f>M735</f>
        <v>65450</v>
      </c>
      <c r="T735" s="138" t="str">
        <f>T733</f>
        <v>大里総合建材㈱</v>
      </c>
      <c r="U735" s="116"/>
    </row>
    <row r="736" spans="2:21" ht="21.95" customHeight="1">
      <c r="B736" s="123"/>
      <c r="C736" s="10"/>
      <c r="D736" s="10"/>
      <c r="E736" s="124"/>
      <c r="F736" s="10"/>
      <c r="G736" s="10"/>
      <c r="H736" s="10"/>
      <c r="I736" s="10"/>
      <c r="J736" s="10"/>
      <c r="K736" s="124"/>
      <c r="L736" s="125"/>
      <c r="M736" s="126"/>
      <c r="N736" s="124"/>
      <c r="O736" s="126"/>
      <c r="P736" s="124"/>
      <c r="Q736" s="126"/>
      <c r="R736" s="124"/>
      <c r="S736" s="127"/>
      <c r="T736" s="128"/>
      <c r="U736" s="116"/>
    </row>
    <row r="737" spans="1:21" ht="21.95" customHeight="1">
      <c r="B737" s="129"/>
      <c r="C737" s="130" t="s">
        <v>262</v>
      </c>
      <c r="D737" s="131"/>
      <c r="E737" s="132"/>
      <c r="F737" s="130" t="s">
        <v>267</v>
      </c>
      <c r="G737" s="131"/>
      <c r="H737" s="131"/>
      <c r="I737" s="131"/>
      <c r="J737" s="131"/>
      <c r="K737" s="133">
        <v>1</v>
      </c>
      <c r="L737" s="133" t="s">
        <v>123</v>
      </c>
      <c r="M737" s="134">
        <v>25690</v>
      </c>
      <c r="N737" s="135">
        <f>SUM(K737*M737)</f>
        <v>25690</v>
      </c>
      <c r="O737" s="134">
        <v>46440</v>
      </c>
      <c r="P737" s="135">
        <f>SUM(K737*O737)</f>
        <v>46440</v>
      </c>
      <c r="Q737" s="136">
        <v>46440</v>
      </c>
      <c r="R737" s="172">
        <f>SUM(K737*Q737)</f>
        <v>46440</v>
      </c>
      <c r="S737" s="137">
        <f>M737</f>
        <v>25690</v>
      </c>
      <c r="T737" s="138" t="str">
        <f>T735</f>
        <v>大里総合建材㈱</v>
      </c>
      <c r="U737" s="116"/>
    </row>
    <row r="738" spans="1:21" ht="21.95" customHeight="1">
      <c r="B738" s="123"/>
      <c r="C738" s="10"/>
      <c r="D738" s="10"/>
      <c r="E738" s="124"/>
      <c r="F738" s="10"/>
      <c r="G738" s="10"/>
      <c r="H738" s="10"/>
      <c r="I738" s="10"/>
      <c r="J738" s="10"/>
      <c r="K738" s="124"/>
      <c r="L738" s="125"/>
      <c r="M738" s="126"/>
      <c r="N738" s="124"/>
      <c r="O738" s="126"/>
      <c r="P738" s="124"/>
      <c r="Q738" s="126"/>
      <c r="R738" s="124"/>
      <c r="S738" s="127"/>
      <c r="T738" s="128"/>
      <c r="U738" s="116"/>
    </row>
    <row r="739" spans="1:21" ht="21.95" customHeight="1">
      <c r="B739" s="129"/>
      <c r="C739" s="130" t="s">
        <v>263</v>
      </c>
      <c r="D739" s="131"/>
      <c r="E739" s="132"/>
      <c r="F739" s="130" t="s">
        <v>268</v>
      </c>
      <c r="G739" s="131"/>
      <c r="H739" s="131"/>
      <c r="I739" s="131"/>
      <c r="J739" s="131"/>
      <c r="K739" s="133">
        <v>1</v>
      </c>
      <c r="L739" s="133" t="s">
        <v>123</v>
      </c>
      <c r="M739" s="134">
        <v>104740</v>
      </c>
      <c r="N739" s="135">
        <f>SUM(K739*M739)</f>
        <v>104740</v>
      </c>
      <c r="O739" s="134">
        <v>154600</v>
      </c>
      <c r="P739" s="135">
        <f>SUM(K739*O739)</f>
        <v>154600</v>
      </c>
      <c r="Q739" s="136">
        <v>154600</v>
      </c>
      <c r="R739" s="172">
        <f>SUM(K739*Q739)</f>
        <v>154600</v>
      </c>
      <c r="S739" s="137">
        <f>M739</f>
        <v>104740</v>
      </c>
      <c r="T739" s="138" t="str">
        <f>T737</f>
        <v>大里総合建材㈱</v>
      </c>
      <c r="U739" s="116"/>
    </row>
    <row r="740" spans="1:21" ht="21.95" customHeight="1">
      <c r="B740" s="123"/>
      <c r="C740" s="10"/>
      <c r="D740" s="10"/>
      <c r="E740" s="124"/>
      <c r="F740" s="10"/>
      <c r="G740" s="10"/>
      <c r="H740" s="10"/>
      <c r="I740" s="10"/>
      <c r="J740" s="10"/>
      <c r="K740" s="124"/>
      <c r="L740" s="125"/>
      <c r="M740" s="126"/>
      <c r="N740" s="124"/>
      <c r="O740" s="126"/>
      <c r="P740" s="124"/>
      <c r="Q740" s="126"/>
      <c r="R740" s="124"/>
      <c r="S740" s="127"/>
      <c r="T740" s="128"/>
      <c r="U740" s="116"/>
    </row>
    <row r="741" spans="1:21" ht="21.95" customHeight="1">
      <c r="B741" s="129"/>
      <c r="C741" s="130" t="s">
        <v>264</v>
      </c>
      <c r="D741" s="131"/>
      <c r="E741" s="132"/>
      <c r="F741" s="130" t="s">
        <v>268</v>
      </c>
      <c r="G741" s="131"/>
      <c r="H741" s="131"/>
      <c r="I741" s="131"/>
      <c r="J741" s="131"/>
      <c r="K741" s="133">
        <v>1</v>
      </c>
      <c r="L741" s="133" t="s">
        <v>123</v>
      </c>
      <c r="M741" s="134">
        <v>617230</v>
      </c>
      <c r="N741" s="135">
        <f>SUM(K741*M741)</f>
        <v>617230</v>
      </c>
      <c r="O741" s="134">
        <v>504480</v>
      </c>
      <c r="P741" s="135">
        <f>SUM(K741*O741)</f>
        <v>504480</v>
      </c>
      <c r="Q741" s="136">
        <v>511880</v>
      </c>
      <c r="R741" s="172">
        <f>SUM(K741*Q741)</f>
        <v>511880</v>
      </c>
      <c r="S741" s="137">
        <f>M741</f>
        <v>617230</v>
      </c>
      <c r="T741" s="138" t="str">
        <f>T739</f>
        <v>大里総合建材㈱</v>
      </c>
      <c r="U741" s="116"/>
    </row>
    <row r="742" spans="1:21" ht="21.95" customHeight="1">
      <c r="B742" s="123"/>
      <c r="C742" s="10"/>
      <c r="D742" s="10"/>
      <c r="E742" s="124"/>
      <c r="F742" s="10"/>
      <c r="G742" s="10"/>
      <c r="H742" s="10"/>
      <c r="I742" s="10"/>
      <c r="J742" s="10"/>
      <c r="K742" s="124"/>
      <c r="L742" s="125"/>
      <c r="M742" s="126"/>
      <c r="N742" s="124"/>
      <c r="O742" s="126"/>
      <c r="P742" s="124"/>
      <c r="Q742" s="126"/>
      <c r="R742" s="124"/>
      <c r="S742" s="127"/>
      <c r="T742" s="128"/>
      <c r="U742" s="116"/>
    </row>
    <row r="743" spans="1:21" ht="21.95" customHeight="1">
      <c r="B743" s="129"/>
      <c r="C743" s="130" t="s">
        <v>265</v>
      </c>
      <c r="D743" s="131"/>
      <c r="E743" s="132"/>
      <c r="F743" s="130" t="s">
        <v>269</v>
      </c>
      <c r="G743" s="131"/>
      <c r="H743" s="131"/>
      <c r="I743" s="131"/>
      <c r="J743" s="131"/>
      <c r="K743" s="133">
        <v>1</v>
      </c>
      <c r="L743" s="133" t="s">
        <v>123</v>
      </c>
      <c r="M743" s="134">
        <v>49020</v>
      </c>
      <c r="N743" s="135">
        <f>SUM(K743*M743)</f>
        <v>49020</v>
      </c>
      <c r="O743" s="134">
        <v>73870</v>
      </c>
      <c r="P743" s="135">
        <f>SUM(K743*O743)</f>
        <v>73870</v>
      </c>
      <c r="Q743" s="136">
        <v>73870</v>
      </c>
      <c r="R743" s="172">
        <f>SUM(K743*Q743)</f>
        <v>73870</v>
      </c>
      <c r="S743" s="137">
        <f>M743</f>
        <v>49020</v>
      </c>
      <c r="T743" s="138" t="str">
        <f>T741</f>
        <v>大里総合建材㈱</v>
      </c>
      <c r="U743" s="116"/>
    </row>
    <row r="744" spans="1:21" ht="21.95" customHeight="1">
      <c r="B744" s="123"/>
      <c r="C744" s="10"/>
      <c r="D744" s="10"/>
      <c r="E744" s="124"/>
      <c r="F744" s="10"/>
      <c r="G744" s="10"/>
      <c r="H744" s="10"/>
      <c r="I744" s="10"/>
      <c r="J744" s="10"/>
      <c r="K744" s="124"/>
      <c r="L744" s="125"/>
      <c r="M744" s="126"/>
      <c r="N744" s="124"/>
      <c r="O744" s="126"/>
      <c r="P744" s="124"/>
      <c r="Q744" s="163"/>
      <c r="R744" s="165"/>
      <c r="S744" s="127"/>
      <c r="T744" s="128"/>
      <c r="U744" s="116"/>
    </row>
    <row r="745" spans="1:21" ht="21.95" customHeight="1" thickBot="1">
      <c r="B745" s="146"/>
      <c r="C745" s="147" t="s">
        <v>266</v>
      </c>
      <c r="D745" s="147"/>
      <c r="E745" s="148"/>
      <c r="F745" s="147" t="s">
        <v>270</v>
      </c>
      <c r="G745" s="147"/>
      <c r="H745" s="147"/>
      <c r="I745" s="147"/>
      <c r="J745" s="147"/>
      <c r="K745" s="149">
        <v>1</v>
      </c>
      <c r="L745" s="149" t="s">
        <v>123</v>
      </c>
      <c r="M745" s="166">
        <v>48340</v>
      </c>
      <c r="N745" s="154">
        <f>SUM(K745*M745)</f>
        <v>48340</v>
      </c>
      <c r="O745" s="166">
        <v>73960</v>
      </c>
      <c r="P745" s="154">
        <f>SUM(K745*O745)</f>
        <v>73960</v>
      </c>
      <c r="Q745" s="167">
        <v>73960</v>
      </c>
      <c r="R745" s="168">
        <f>SUM(K745*Q745)</f>
        <v>73960</v>
      </c>
      <c r="S745" s="151">
        <f>M745</f>
        <v>48340</v>
      </c>
      <c r="T745" s="169" t="str">
        <f>T743</f>
        <v>大里総合建材㈱</v>
      </c>
      <c r="U745" s="116"/>
    </row>
    <row r="746" spans="1:21" ht="19.899999999999999" customHeight="1">
      <c r="B746" s="123"/>
      <c r="C746" s="10"/>
      <c r="D746" s="10"/>
      <c r="E746" s="124"/>
      <c r="F746" s="10"/>
      <c r="G746" s="10"/>
      <c r="H746" s="10"/>
      <c r="I746" s="10"/>
      <c r="J746" s="10"/>
      <c r="K746" s="124"/>
      <c r="L746" s="125"/>
      <c r="M746" s="140"/>
      <c r="N746" s="140"/>
      <c r="O746" s="140"/>
      <c r="P746" s="140"/>
      <c r="Q746" s="140"/>
      <c r="R746" s="140"/>
      <c r="S746" s="141"/>
      <c r="T746" s="143"/>
      <c r="U746" s="116"/>
    </row>
    <row r="747" spans="1:21" ht="19.899999999999999" customHeight="1">
      <c r="B747" s="583" t="s">
        <v>217</v>
      </c>
      <c r="C747" s="584"/>
      <c r="D747" s="585"/>
      <c r="E747" s="124"/>
      <c r="F747" s="10"/>
      <c r="G747" s="10"/>
      <c r="H747" s="10"/>
      <c r="I747" s="10"/>
      <c r="J747" s="10"/>
      <c r="K747" s="124"/>
      <c r="L747" s="125"/>
      <c r="M747" s="140"/>
      <c r="N747" s="140">
        <f>SUM(N712:N745)</f>
        <v>5668060</v>
      </c>
      <c r="O747" s="140"/>
      <c r="P747" s="140">
        <f>SUM(P712:P745)</f>
        <v>6737840</v>
      </c>
      <c r="Q747" s="140"/>
      <c r="R747" s="140">
        <f>SUM(R712:R745)</f>
        <v>6800780</v>
      </c>
      <c r="S747" s="140"/>
      <c r="T747" s="153"/>
      <c r="U747" s="116"/>
    </row>
    <row r="748" spans="1:21" ht="19.899999999999999" customHeight="1" thickBot="1">
      <c r="B748" s="146"/>
      <c r="C748" s="147"/>
      <c r="D748" s="147"/>
      <c r="E748" s="148"/>
      <c r="F748" s="147"/>
      <c r="G748" s="147"/>
      <c r="H748" s="147"/>
      <c r="I748" s="147"/>
      <c r="J748" s="147"/>
      <c r="K748" s="148"/>
      <c r="L748" s="149"/>
      <c r="M748" s="150"/>
      <c r="N748" s="150"/>
      <c r="O748" s="150"/>
      <c r="P748" s="150"/>
      <c r="Q748" s="150"/>
      <c r="R748" s="150"/>
      <c r="S748" s="154"/>
      <c r="T748" s="152"/>
      <c r="U748" s="116"/>
    </row>
    <row r="750" spans="1:21">
      <c r="B750" s="23" t="e">
        <f>B706</f>
        <v>#REF!</v>
      </c>
      <c r="T750" s="41" t="s">
        <v>214</v>
      </c>
    </row>
    <row r="751" spans="1:21" ht="42">
      <c r="A751" s="104"/>
      <c r="M751" s="105" t="s">
        <v>16</v>
      </c>
    </row>
    <row r="752" spans="1:21" ht="21.75" thickBot="1">
      <c r="B752" s="106"/>
      <c r="C752" s="107"/>
      <c r="D752" s="107"/>
      <c r="E752" s="107"/>
      <c r="F752" s="107"/>
      <c r="G752" s="107"/>
      <c r="H752" s="107"/>
      <c r="I752" s="107"/>
      <c r="J752" s="107"/>
      <c r="K752" s="107"/>
      <c r="L752" s="108"/>
      <c r="M752" s="107"/>
      <c r="N752" s="107"/>
      <c r="O752" s="107"/>
      <c r="P752" s="107"/>
      <c r="Q752" s="107"/>
      <c r="R752" s="107"/>
      <c r="S752" s="109"/>
      <c r="T752" s="110"/>
    </row>
    <row r="753" spans="2:21" ht="19.899999999999999" customHeight="1">
      <c r="B753" s="111"/>
      <c r="C753" s="112"/>
      <c r="D753" s="112"/>
      <c r="E753" s="113"/>
      <c r="F753" s="112"/>
      <c r="G753" s="112"/>
      <c r="H753" s="112"/>
      <c r="I753" s="112"/>
      <c r="J753" s="112"/>
      <c r="K753" s="113"/>
      <c r="L753" s="114"/>
      <c r="M753" s="586" t="s">
        <v>17</v>
      </c>
      <c r="N753" s="587"/>
      <c r="O753" s="586" t="s">
        <v>17</v>
      </c>
      <c r="P753" s="587"/>
      <c r="Q753" s="586" t="s">
        <v>17</v>
      </c>
      <c r="R753" s="587"/>
      <c r="S753" s="114" t="s">
        <v>18</v>
      </c>
      <c r="T753" s="115"/>
      <c r="U753" s="116"/>
    </row>
    <row r="754" spans="2:21" ht="19.899999999999999" customHeight="1">
      <c r="B754" s="588" t="s">
        <v>19</v>
      </c>
      <c r="C754" s="589"/>
      <c r="D754" s="590"/>
      <c r="E754" s="591" t="s">
        <v>20</v>
      </c>
      <c r="F754" s="589"/>
      <c r="G754" s="589"/>
      <c r="H754" s="589"/>
      <c r="I754" s="589"/>
      <c r="J754" s="590"/>
      <c r="K754" s="117" t="s">
        <v>21</v>
      </c>
      <c r="L754" s="117" t="s">
        <v>5</v>
      </c>
      <c r="M754" s="592" t="s">
        <v>478</v>
      </c>
      <c r="N754" s="593"/>
      <c r="O754" s="592" t="s">
        <v>508</v>
      </c>
      <c r="P754" s="593"/>
      <c r="Q754" s="592" t="s">
        <v>514</v>
      </c>
      <c r="R754" s="593"/>
      <c r="S754" s="117" t="s">
        <v>22</v>
      </c>
      <c r="T754" s="118" t="s">
        <v>23</v>
      </c>
      <c r="U754" s="116"/>
    </row>
    <row r="755" spans="2:21" ht="19.899999999999999" customHeight="1" thickBot="1">
      <c r="B755" s="119"/>
      <c r="C755" s="109"/>
      <c r="D755" s="109"/>
      <c r="E755" s="120"/>
      <c r="F755" s="109"/>
      <c r="G755" s="109"/>
      <c r="H755" s="109"/>
      <c r="I755" s="109"/>
      <c r="J755" s="109"/>
      <c r="K755" s="120"/>
      <c r="L755" s="121"/>
      <c r="M755" s="121" t="s">
        <v>24</v>
      </c>
      <c r="N755" s="121" t="s">
        <v>25</v>
      </c>
      <c r="O755" s="121" t="s">
        <v>24</v>
      </c>
      <c r="P755" s="121" t="s">
        <v>25</v>
      </c>
      <c r="Q755" s="121" t="s">
        <v>24</v>
      </c>
      <c r="R755" s="121" t="s">
        <v>25</v>
      </c>
      <c r="S755" s="121"/>
      <c r="T755" s="122"/>
      <c r="U755" s="116"/>
    </row>
    <row r="756" spans="2:21" ht="21.95" customHeight="1">
      <c r="B756" s="123"/>
      <c r="C756" s="10"/>
      <c r="D756" s="10"/>
      <c r="E756" s="124"/>
      <c r="F756" s="10"/>
      <c r="G756" s="10"/>
      <c r="H756" s="10"/>
      <c r="I756" s="10"/>
      <c r="J756" s="10"/>
      <c r="K756" s="124"/>
      <c r="L756" s="125"/>
      <c r="M756" s="126"/>
      <c r="N756" s="124"/>
      <c r="O756" s="126"/>
      <c r="P756" s="124"/>
      <c r="Q756" s="126"/>
      <c r="R756" s="124"/>
      <c r="S756" s="127"/>
      <c r="T756" s="128"/>
      <c r="U756" s="116"/>
    </row>
    <row r="757" spans="2:21" ht="21.95" customHeight="1">
      <c r="B757" s="129"/>
      <c r="C757" s="130" t="s">
        <v>271</v>
      </c>
      <c r="D757" s="131"/>
      <c r="E757" s="132"/>
      <c r="F757" s="130" t="s">
        <v>278</v>
      </c>
      <c r="G757" s="131"/>
      <c r="H757" s="131"/>
      <c r="I757" s="131"/>
      <c r="J757" s="131"/>
      <c r="K757" s="133">
        <v>6</v>
      </c>
      <c r="L757" s="133" t="s">
        <v>123</v>
      </c>
      <c r="M757" s="134">
        <v>25830</v>
      </c>
      <c r="N757" s="135">
        <f>SUM(K757*M757)</f>
        <v>154980</v>
      </c>
      <c r="O757" s="134">
        <v>39190</v>
      </c>
      <c r="P757" s="135">
        <f>SUM(K757*O757)</f>
        <v>235140</v>
      </c>
      <c r="Q757" s="136">
        <v>39190</v>
      </c>
      <c r="R757" s="172">
        <f>SUM(K757*Q757)</f>
        <v>235140</v>
      </c>
      <c r="S757" s="137">
        <f>M757</f>
        <v>25830</v>
      </c>
      <c r="T757" s="138" t="str">
        <f>M754</f>
        <v>大里総合建材㈱</v>
      </c>
      <c r="U757" s="116"/>
    </row>
    <row r="758" spans="2:21" ht="21.95" customHeight="1">
      <c r="B758" s="123"/>
      <c r="C758" s="10"/>
      <c r="D758" s="10"/>
      <c r="E758" s="124"/>
      <c r="F758" s="10"/>
      <c r="G758" s="10"/>
      <c r="H758" s="10"/>
      <c r="I758" s="10"/>
      <c r="J758" s="10"/>
      <c r="K758" s="124"/>
      <c r="L758" s="125"/>
      <c r="M758" s="126"/>
      <c r="N758" s="124"/>
      <c r="O758" s="126"/>
      <c r="P758" s="124"/>
      <c r="Q758" s="126"/>
      <c r="R758" s="124"/>
      <c r="S758" s="127"/>
      <c r="T758" s="128"/>
      <c r="U758" s="116"/>
    </row>
    <row r="759" spans="2:21" ht="21.95" customHeight="1">
      <c r="B759" s="129"/>
      <c r="C759" s="130" t="s">
        <v>272</v>
      </c>
      <c r="D759" s="131"/>
      <c r="E759" s="132"/>
      <c r="F759" s="130" t="s">
        <v>279</v>
      </c>
      <c r="G759" s="131"/>
      <c r="H759" s="131"/>
      <c r="I759" s="131"/>
      <c r="J759" s="131"/>
      <c r="K759" s="133">
        <v>1</v>
      </c>
      <c r="L759" s="133" t="s">
        <v>123</v>
      </c>
      <c r="M759" s="134">
        <v>22930</v>
      </c>
      <c r="N759" s="135">
        <f>SUM(K759*M759)</f>
        <v>22930</v>
      </c>
      <c r="O759" s="134">
        <v>29970</v>
      </c>
      <c r="P759" s="135">
        <f>SUM(K759*O759)</f>
        <v>29970</v>
      </c>
      <c r="Q759" s="136">
        <v>40670</v>
      </c>
      <c r="R759" s="172">
        <f>SUM(K759*Q759)</f>
        <v>40670</v>
      </c>
      <c r="S759" s="137">
        <f>M759</f>
        <v>22930</v>
      </c>
      <c r="T759" s="138" t="str">
        <f>T757</f>
        <v>大里総合建材㈱</v>
      </c>
      <c r="U759" s="116"/>
    </row>
    <row r="760" spans="2:21" ht="21.95" customHeight="1">
      <c r="B760" s="123"/>
      <c r="C760" s="10"/>
      <c r="D760" s="10"/>
      <c r="E760" s="124"/>
      <c r="F760" s="10"/>
      <c r="G760" s="10"/>
      <c r="H760" s="10"/>
      <c r="I760" s="10"/>
      <c r="J760" s="10"/>
      <c r="K760" s="124"/>
      <c r="L760" s="125"/>
      <c r="M760" s="126"/>
      <c r="N760" s="124"/>
      <c r="O760" s="126"/>
      <c r="P760" s="124"/>
      <c r="Q760" s="163"/>
      <c r="R760" s="165"/>
      <c r="S760" s="171"/>
      <c r="T760" s="182"/>
      <c r="U760" s="116"/>
    </row>
    <row r="761" spans="2:21" ht="21.95" customHeight="1">
      <c r="B761" s="129"/>
      <c r="C761" s="130" t="s">
        <v>273</v>
      </c>
      <c r="D761" s="131"/>
      <c r="E761" s="132"/>
      <c r="F761" s="130" t="s">
        <v>280</v>
      </c>
      <c r="G761" s="131"/>
      <c r="H761" s="131"/>
      <c r="I761" s="131"/>
      <c r="J761" s="131"/>
      <c r="K761" s="133">
        <v>1</v>
      </c>
      <c r="L761" s="133" t="s">
        <v>123</v>
      </c>
      <c r="M761" s="134">
        <v>117110</v>
      </c>
      <c r="N761" s="135">
        <f>SUM(K761*M761)</f>
        <v>117110</v>
      </c>
      <c r="O761" s="134">
        <v>166320</v>
      </c>
      <c r="P761" s="135">
        <f>SUM(K761*O761)</f>
        <v>166320</v>
      </c>
      <c r="Q761" s="136">
        <v>166320</v>
      </c>
      <c r="R761" s="172">
        <f>SUM(K761*Q761)</f>
        <v>166320</v>
      </c>
      <c r="S761" s="137">
        <f>M761</f>
        <v>117110</v>
      </c>
      <c r="T761" s="138" t="str">
        <f>T759</f>
        <v>大里総合建材㈱</v>
      </c>
      <c r="U761" s="116"/>
    </row>
    <row r="762" spans="2:21" ht="21.95" customHeight="1">
      <c r="B762" s="123"/>
      <c r="C762" s="10"/>
      <c r="D762" s="10"/>
      <c r="E762" s="124"/>
      <c r="F762" s="10"/>
      <c r="G762" s="10"/>
      <c r="H762" s="10"/>
      <c r="I762" s="10"/>
      <c r="J762" s="10"/>
      <c r="K762" s="124"/>
      <c r="L762" s="125"/>
      <c r="M762" s="126"/>
      <c r="N762" s="124"/>
      <c r="O762" s="126"/>
      <c r="P762" s="124"/>
      <c r="Q762" s="126"/>
      <c r="R762" s="173"/>
      <c r="S762" s="127"/>
      <c r="T762" s="128"/>
      <c r="U762" s="116"/>
    </row>
    <row r="763" spans="2:21" ht="21.95" customHeight="1">
      <c r="B763" s="129"/>
      <c r="C763" s="130" t="s">
        <v>274</v>
      </c>
      <c r="D763" s="131"/>
      <c r="E763" s="132"/>
      <c r="F763" s="130" t="s">
        <v>281</v>
      </c>
      <c r="G763" s="131"/>
      <c r="H763" s="131"/>
      <c r="I763" s="131"/>
      <c r="J763" s="131"/>
      <c r="K763" s="133">
        <v>1</v>
      </c>
      <c r="L763" s="133" t="s">
        <v>123</v>
      </c>
      <c r="M763" s="134">
        <v>608730</v>
      </c>
      <c r="N763" s="135">
        <f>SUM(K763*M763)</f>
        <v>608730</v>
      </c>
      <c r="O763" s="134">
        <v>517250</v>
      </c>
      <c r="P763" s="135">
        <f>SUM(K763*O763)</f>
        <v>517250</v>
      </c>
      <c r="Q763" s="136">
        <v>523410</v>
      </c>
      <c r="R763" s="172">
        <f>SUM(K763*Q763)</f>
        <v>523410</v>
      </c>
      <c r="S763" s="137">
        <f>M763</f>
        <v>608730</v>
      </c>
      <c r="T763" s="138" t="str">
        <f>T761</f>
        <v>大里総合建材㈱</v>
      </c>
      <c r="U763" s="116"/>
    </row>
    <row r="764" spans="2:21" ht="21.95" customHeight="1">
      <c r="B764" s="123"/>
      <c r="C764" s="10"/>
      <c r="D764" s="10"/>
      <c r="E764" s="124"/>
      <c r="F764" s="10"/>
      <c r="G764" s="10"/>
      <c r="H764" s="10"/>
      <c r="I764" s="10"/>
      <c r="J764" s="10"/>
      <c r="K764" s="124"/>
      <c r="L764" s="125"/>
      <c r="M764" s="126"/>
      <c r="N764" s="124"/>
      <c r="O764" s="126"/>
      <c r="P764" s="124"/>
      <c r="Q764" s="126"/>
      <c r="R764" s="173"/>
      <c r="S764" s="127"/>
      <c r="T764" s="128"/>
      <c r="U764" s="116"/>
    </row>
    <row r="765" spans="2:21" ht="21.95" customHeight="1">
      <c r="B765" s="129"/>
      <c r="C765" s="130" t="s">
        <v>275</v>
      </c>
      <c r="D765" s="131"/>
      <c r="E765" s="132"/>
      <c r="F765" s="130" t="s">
        <v>282</v>
      </c>
      <c r="G765" s="131"/>
      <c r="H765" s="131"/>
      <c r="I765" s="131"/>
      <c r="J765" s="131"/>
      <c r="K765" s="133">
        <v>1</v>
      </c>
      <c r="L765" s="133" t="s">
        <v>123</v>
      </c>
      <c r="M765" s="134">
        <v>28630</v>
      </c>
      <c r="N765" s="135">
        <f>SUM(K765*M765)</f>
        <v>28630</v>
      </c>
      <c r="O765" s="134">
        <v>35750</v>
      </c>
      <c r="P765" s="135">
        <f>SUM(K765*O765)</f>
        <v>35750</v>
      </c>
      <c r="Q765" s="136">
        <v>35750</v>
      </c>
      <c r="R765" s="172">
        <f>SUM(K765*Q765)</f>
        <v>35750</v>
      </c>
      <c r="S765" s="137">
        <f>M765</f>
        <v>28630</v>
      </c>
      <c r="T765" s="138" t="str">
        <f>T763</f>
        <v>大里総合建材㈱</v>
      </c>
      <c r="U765" s="116"/>
    </row>
    <row r="766" spans="2:21" ht="21.95" customHeight="1">
      <c r="B766" s="123"/>
      <c r="C766" s="10"/>
      <c r="D766" s="10"/>
      <c r="E766" s="124"/>
      <c r="F766" s="10"/>
      <c r="G766" s="10"/>
      <c r="H766" s="10"/>
      <c r="I766" s="10"/>
      <c r="J766" s="10"/>
      <c r="K766" s="124"/>
      <c r="L766" s="125"/>
      <c r="M766" s="126"/>
      <c r="N766" s="124"/>
      <c r="O766" s="126"/>
      <c r="P766" s="124"/>
      <c r="Q766" s="126"/>
      <c r="R766" s="173"/>
      <c r="S766" s="127"/>
      <c r="T766" s="128"/>
      <c r="U766" s="116"/>
    </row>
    <row r="767" spans="2:21" ht="21.95" customHeight="1">
      <c r="B767" s="129"/>
      <c r="C767" s="130" t="s">
        <v>276</v>
      </c>
      <c r="D767" s="131"/>
      <c r="E767" s="132"/>
      <c r="F767" s="130" t="s">
        <v>283</v>
      </c>
      <c r="G767" s="131"/>
      <c r="H767" s="131"/>
      <c r="I767" s="131"/>
      <c r="J767" s="131"/>
      <c r="K767" s="133">
        <v>1</v>
      </c>
      <c r="L767" s="133" t="s">
        <v>123</v>
      </c>
      <c r="M767" s="134">
        <v>1193740</v>
      </c>
      <c r="N767" s="135">
        <f>SUM(K767*M767)</f>
        <v>1193740</v>
      </c>
      <c r="O767" s="134">
        <v>1036940</v>
      </c>
      <c r="P767" s="135">
        <f>SUM(K767*O767)</f>
        <v>1036940</v>
      </c>
      <c r="Q767" s="136">
        <v>1051020</v>
      </c>
      <c r="R767" s="172">
        <f>SUM(K767*Q767)</f>
        <v>1051020</v>
      </c>
      <c r="S767" s="137">
        <f>M767</f>
        <v>1193740</v>
      </c>
      <c r="T767" s="138" t="str">
        <f>T765</f>
        <v>大里総合建材㈱</v>
      </c>
      <c r="U767" s="116"/>
    </row>
    <row r="768" spans="2:21" ht="21.95" customHeight="1">
      <c r="B768" s="123"/>
      <c r="C768" s="10"/>
      <c r="D768" s="10"/>
      <c r="E768" s="124"/>
      <c r="F768" s="10"/>
      <c r="G768" s="10"/>
      <c r="H768" s="10"/>
      <c r="I768" s="10"/>
      <c r="J768" s="10"/>
      <c r="K768" s="124"/>
      <c r="L768" s="125"/>
      <c r="M768" s="126"/>
      <c r="N768" s="124"/>
      <c r="O768" s="126"/>
      <c r="P768" s="124"/>
      <c r="Q768" s="126"/>
      <c r="R768" s="173"/>
      <c r="S768" s="127"/>
      <c r="T768" s="128"/>
      <c r="U768" s="116"/>
    </row>
    <row r="769" spans="2:21" ht="21.95" customHeight="1">
      <c r="B769" s="129"/>
      <c r="C769" s="130" t="s">
        <v>277</v>
      </c>
      <c r="D769" s="131"/>
      <c r="E769" s="132"/>
      <c r="F769" s="130" t="s">
        <v>284</v>
      </c>
      <c r="G769" s="131"/>
      <c r="H769" s="131"/>
      <c r="I769" s="131"/>
      <c r="J769" s="131"/>
      <c r="K769" s="133">
        <v>1</v>
      </c>
      <c r="L769" s="133" t="s">
        <v>123</v>
      </c>
      <c r="M769" s="134">
        <v>179350</v>
      </c>
      <c r="N769" s="135">
        <f>SUM(K769*M769)</f>
        <v>179350</v>
      </c>
      <c r="O769" s="134">
        <v>321670</v>
      </c>
      <c r="P769" s="135">
        <f>SUM(K769*O769)</f>
        <v>321670</v>
      </c>
      <c r="Q769" s="136">
        <v>344430</v>
      </c>
      <c r="R769" s="172">
        <f>SUM(K769*Q769)</f>
        <v>344430</v>
      </c>
      <c r="S769" s="137">
        <f>M769</f>
        <v>179350</v>
      </c>
      <c r="T769" s="138" t="str">
        <f>T767</f>
        <v>大里総合建材㈱</v>
      </c>
      <c r="U769" s="116"/>
    </row>
    <row r="770" spans="2:21" ht="21.95" customHeight="1">
      <c r="B770" s="123"/>
      <c r="C770" s="10"/>
      <c r="D770" s="10"/>
      <c r="E770" s="124"/>
      <c r="F770" s="10"/>
      <c r="G770" s="10"/>
      <c r="H770" s="10"/>
      <c r="I770" s="10"/>
      <c r="J770" s="10"/>
      <c r="K770" s="124"/>
      <c r="L770" s="125"/>
      <c r="M770" s="126"/>
      <c r="N770" s="124"/>
      <c r="O770" s="126"/>
      <c r="P770" s="124"/>
      <c r="Q770" s="126"/>
      <c r="R770" s="173"/>
      <c r="S770" s="127"/>
      <c r="T770" s="128"/>
      <c r="U770" s="116"/>
    </row>
    <row r="771" spans="2:21" ht="21.95" customHeight="1">
      <c r="B771" s="129"/>
      <c r="C771" s="130" t="s">
        <v>285</v>
      </c>
      <c r="D771" s="131"/>
      <c r="E771" s="132"/>
      <c r="F771" s="130" t="s">
        <v>293</v>
      </c>
      <c r="G771" s="131"/>
      <c r="H771" s="131"/>
      <c r="I771" s="131"/>
      <c r="J771" s="131"/>
      <c r="K771" s="133">
        <v>1</v>
      </c>
      <c r="L771" s="133" t="s">
        <v>123</v>
      </c>
      <c r="M771" s="134">
        <v>874680</v>
      </c>
      <c r="N771" s="135">
        <f>SUM(K771*M771)</f>
        <v>874680</v>
      </c>
      <c r="O771" s="134">
        <v>505290</v>
      </c>
      <c r="P771" s="135">
        <f>SUM(K771*O771)</f>
        <v>505290</v>
      </c>
      <c r="Q771" s="136">
        <v>519120</v>
      </c>
      <c r="R771" s="172">
        <f>SUM(K771*Q771)</f>
        <v>519120</v>
      </c>
      <c r="S771" s="137">
        <f>M771</f>
        <v>874680</v>
      </c>
      <c r="T771" s="138" t="str">
        <f>T769</f>
        <v>大里総合建材㈱</v>
      </c>
      <c r="U771" s="116"/>
    </row>
    <row r="772" spans="2:21" ht="21.95" customHeight="1">
      <c r="B772" s="123"/>
      <c r="C772" s="10"/>
      <c r="D772" s="10"/>
      <c r="E772" s="124"/>
      <c r="F772" s="10"/>
      <c r="G772" s="10"/>
      <c r="H772" s="10"/>
      <c r="I772" s="10"/>
      <c r="J772" s="10"/>
      <c r="K772" s="124"/>
      <c r="L772" s="125"/>
      <c r="M772" s="126"/>
      <c r="N772" s="124"/>
      <c r="O772" s="126"/>
      <c r="P772" s="124"/>
      <c r="Q772" s="126"/>
      <c r="R772" s="173"/>
      <c r="S772" s="127"/>
      <c r="T772" s="128"/>
      <c r="U772" s="116"/>
    </row>
    <row r="773" spans="2:21" ht="21.95" customHeight="1">
      <c r="B773" s="129"/>
      <c r="C773" s="130" t="s">
        <v>286</v>
      </c>
      <c r="D773" s="131"/>
      <c r="E773" s="132"/>
      <c r="F773" s="130" t="s">
        <v>294</v>
      </c>
      <c r="G773" s="131"/>
      <c r="H773" s="131"/>
      <c r="I773" s="131"/>
      <c r="J773" s="131"/>
      <c r="K773" s="133">
        <v>1</v>
      </c>
      <c r="L773" s="133" t="s">
        <v>123</v>
      </c>
      <c r="M773" s="134">
        <v>47580</v>
      </c>
      <c r="N773" s="135">
        <f>SUM(K773*M773)</f>
        <v>47580</v>
      </c>
      <c r="O773" s="134">
        <v>71080</v>
      </c>
      <c r="P773" s="135">
        <f>SUM(K773*O773)</f>
        <v>71080</v>
      </c>
      <c r="Q773" s="136">
        <v>71080</v>
      </c>
      <c r="R773" s="172">
        <f>SUM(K773*Q773)</f>
        <v>71080</v>
      </c>
      <c r="S773" s="137">
        <f>M773</f>
        <v>47580</v>
      </c>
      <c r="T773" s="138" t="str">
        <f>T771</f>
        <v>大里総合建材㈱</v>
      </c>
      <c r="U773" s="116"/>
    </row>
    <row r="774" spans="2:21" ht="21.95" customHeight="1">
      <c r="B774" s="123"/>
      <c r="C774" s="10"/>
      <c r="D774" s="10"/>
      <c r="E774" s="124"/>
      <c r="F774" s="10"/>
      <c r="G774" s="10"/>
      <c r="H774" s="10"/>
      <c r="I774" s="10"/>
      <c r="J774" s="10"/>
      <c r="K774" s="124"/>
      <c r="L774" s="125"/>
      <c r="M774" s="126"/>
      <c r="N774" s="124"/>
      <c r="O774" s="126"/>
      <c r="P774" s="124"/>
      <c r="Q774" s="126"/>
      <c r="R774" s="173"/>
      <c r="S774" s="127"/>
      <c r="T774" s="128"/>
      <c r="U774" s="116"/>
    </row>
    <row r="775" spans="2:21" ht="21.95" customHeight="1">
      <c r="B775" s="129"/>
      <c r="C775" s="130" t="s">
        <v>287</v>
      </c>
      <c r="D775" s="131"/>
      <c r="E775" s="132"/>
      <c r="F775" s="130" t="s">
        <v>295</v>
      </c>
      <c r="G775" s="131"/>
      <c r="H775" s="131"/>
      <c r="I775" s="131"/>
      <c r="J775" s="131"/>
      <c r="K775" s="133">
        <v>1</v>
      </c>
      <c r="L775" s="133" t="s">
        <v>123</v>
      </c>
      <c r="M775" s="134">
        <v>25370</v>
      </c>
      <c r="N775" s="135">
        <f>SUM(K775*M775)</f>
        <v>25370</v>
      </c>
      <c r="O775" s="134">
        <v>32730</v>
      </c>
      <c r="P775" s="135">
        <f>SUM(K775*O775)</f>
        <v>32730</v>
      </c>
      <c r="Q775" s="136">
        <v>32730</v>
      </c>
      <c r="R775" s="172">
        <f>SUM(K775*Q775)</f>
        <v>32730</v>
      </c>
      <c r="S775" s="137">
        <f>M775</f>
        <v>25370</v>
      </c>
      <c r="T775" s="138" t="str">
        <f>T773</f>
        <v>大里総合建材㈱</v>
      </c>
      <c r="U775" s="116"/>
    </row>
    <row r="776" spans="2:21" ht="21.95" customHeight="1">
      <c r="B776" s="123"/>
      <c r="C776" s="10"/>
      <c r="D776" s="10"/>
      <c r="E776" s="124"/>
      <c r="F776" s="10"/>
      <c r="G776" s="10"/>
      <c r="H776" s="10"/>
      <c r="I776" s="10"/>
      <c r="J776" s="10"/>
      <c r="K776" s="124"/>
      <c r="L776" s="125"/>
      <c r="M776" s="126"/>
      <c r="N776" s="124"/>
      <c r="O776" s="126"/>
      <c r="P776" s="124"/>
      <c r="Q776" s="126"/>
      <c r="R776" s="173"/>
      <c r="S776" s="127"/>
      <c r="T776" s="128"/>
      <c r="U776" s="116"/>
    </row>
    <row r="777" spans="2:21" ht="21.75" customHeight="1">
      <c r="B777" s="129"/>
      <c r="C777" s="130" t="s">
        <v>288</v>
      </c>
      <c r="D777" s="131"/>
      <c r="E777" s="132"/>
      <c r="F777" s="130" t="s">
        <v>227</v>
      </c>
      <c r="G777" s="131"/>
      <c r="H777" s="131"/>
      <c r="I777" s="131"/>
      <c r="J777" s="131"/>
      <c r="K777" s="133">
        <v>1</v>
      </c>
      <c r="L777" s="133" t="s">
        <v>123</v>
      </c>
      <c r="M777" s="134">
        <v>95420</v>
      </c>
      <c r="N777" s="135">
        <f>SUM(K777*M777)</f>
        <v>95420</v>
      </c>
      <c r="O777" s="134">
        <v>112160</v>
      </c>
      <c r="P777" s="135">
        <f>SUM(K777*O777)</f>
        <v>112160</v>
      </c>
      <c r="Q777" s="136">
        <v>123400</v>
      </c>
      <c r="R777" s="172">
        <f>SUM(K777*Q777)</f>
        <v>123400</v>
      </c>
      <c r="S777" s="137">
        <f>M777</f>
        <v>95420</v>
      </c>
      <c r="T777" s="138" t="str">
        <f>T775</f>
        <v>大里総合建材㈱</v>
      </c>
      <c r="U777" s="116"/>
    </row>
    <row r="778" spans="2:21" ht="23.25" customHeight="1">
      <c r="B778" s="123"/>
      <c r="C778" s="10"/>
      <c r="D778" s="10"/>
      <c r="E778" s="124"/>
      <c r="F778" s="10"/>
      <c r="G778" s="10"/>
      <c r="H778" s="10"/>
      <c r="I778" s="10"/>
      <c r="J778" s="10"/>
      <c r="K778" s="124"/>
      <c r="L778" s="125"/>
      <c r="M778" s="126"/>
      <c r="N778" s="124"/>
      <c r="O778" s="126"/>
      <c r="P778" s="124"/>
      <c r="Q778" s="126"/>
      <c r="R778" s="173"/>
      <c r="S778" s="127"/>
      <c r="T778" s="128"/>
      <c r="U778" s="116"/>
    </row>
    <row r="779" spans="2:21" ht="21.95" customHeight="1">
      <c r="B779" s="129"/>
      <c r="C779" s="130" t="s">
        <v>289</v>
      </c>
      <c r="D779" s="131"/>
      <c r="E779" s="132"/>
      <c r="F779" s="130" t="s">
        <v>296</v>
      </c>
      <c r="G779" s="131"/>
      <c r="H779" s="131"/>
      <c r="I779" s="131"/>
      <c r="J779" s="131"/>
      <c r="K779" s="133">
        <v>1</v>
      </c>
      <c r="L779" s="133" t="s">
        <v>123</v>
      </c>
      <c r="M779" s="134">
        <v>24860</v>
      </c>
      <c r="N779" s="135">
        <f>SUM(K779*M779)</f>
        <v>24860</v>
      </c>
      <c r="O779" s="134">
        <v>52160</v>
      </c>
      <c r="P779" s="135">
        <f>SUM(K779*O779)</f>
        <v>52160</v>
      </c>
      <c r="Q779" s="136">
        <v>52160</v>
      </c>
      <c r="R779" s="172">
        <f>SUM(K779*Q779)</f>
        <v>52160</v>
      </c>
      <c r="S779" s="137">
        <f>M779</f>
        <v>24860</v>
      </c>
      <c r="T779" s="138" t="str">
        <f>T777</f>
        <v>大里総合建材㈱</v>
      </c>
      <c r="U779" s="116"/>
    </row>
    <row r="780" spans="2:21" ht="21.95" customHeight="1">
      <c r="B780" s="123"/>
      <c r="C780" s="10"/>
      <c r="D780" s="10"/>
      <c r="E780" s="124"/>
      <c r="F780" s="10"/>
      <c r="G780" s="10"/>
      <c r="H780" s="10"/>
      <c r="I780" s="10"/>
      <c r="J780" s="10"/>
      <c r="K780" s="124"/>
      <c r="L780" s="125"/>
      <c r="M780" s="126"/>
      <c r="N780" s="124"/>
      <c r="O780" s="126"/>
      <c r="P780" s="124"/>
      <c r="Q780" s="126"/>
      <c r="R780" s="173"/>
      <c r="S780" s="127"/>
      <c r="T780" s="128"/>
      <c r="U780" s="116"/>
    </row>
    <row r="781" spans="2:21" ht="21.95" customHeight="1">
      <c r="B781" s="129"/>
      <c r="C781" s="130" t="s">
        <v>290</v>
      </c>
      <c r="D781" s="131"/>
      <c r="E781" s="132"/>
      <c r="F781" s="130" t="s">
        <v>227</v>
      </c>
      <c r="G781" s="131"/>
      <c r="H781" s="131"/>
      <c r="I781" s="131"/>
      <c r="J781" s="131"/>
      <c r="K781" s="133">
        <v>1</v>
      </c>
      <c r="L781" s="133" t="s">
        <v>123</v>
      </c>
      <c r="M781" s="134">
        <v>95420</v>
      </c>
      <c r="N781" s="135">
        <f>SUM(K781*M781)</f>
        <v>95420</v>
      </c>
      <c r="O781" s="134">
        <v>112160</v>
      </c>
      <c r="P781" s="135">
        <f>SUM(K781*O781)</f>
        <v>112160</v>
      </c>
      <c r="Q781" s="136">
        <v>123400</v>
      </c>
      <c r="R781" s="172">
        <f>SUM(K781*Q781)</f>
        <v>123400</v>
      </c>
      <c r="S781" s="137">
        <f>M781</f>
        <v>95420</v>
      </c>
      <c r="T781" s="138" t="str">
        <f>T779</f>
        <v>大里総合建材㈱</v>
      </c>
      <c r="U781" s="116"/>
    </row>
    <row r="782" spans="2:21" ht="21.95" customHeight="1">
      <c r="B782" s="123"/>
      <c r="C782" s="10"/>
      <c r="D782" s="10"/>
      <c r="E782" s="124"/>
      <c r="F782" s="10"/>
      <c r="G782" s="10"/>
      <c r="H782" s="10"/>
      <c r="I782" s="10"/>
      <c r="J782" s="10"/>
      <c r="K782" s="124"/>
      <c r="L782" s="125"/>
      <c r="M782" s="126"/>
      <c r="N782" s="124"/>
      <c r="O782" s="126"/>
      <c r="P782" s="124"/>
      <c r="Q782" s="126"/>
      <c r="R782" s="173"/>
      <c r="S782" s="127"/>
      <c r="T782" s="128"/>
      <c r="U782" s="116"/>
    </row>
    <row r="783" spans="2:21" ht="21.95" customHeight="1">
      <c r="B783" s="129"/>
      <c r="C783" s="130" t="s">
        <v>291</v>
      </c>
      <c r="D783" s="131"/>
      <c r="E783" s="132"/>
      <c r="F783" s="130" t="s">
        <v>227</v>
      </c>
      <c r="G783" s="131"/>
      <c r="H783" s="131"/>
      <c r="I783" s="131"/>
      <c r="J783" s="131"/>
      <c r="K783" s="133">
        <v>1</v>
      </c>
      <c r="L783" s="133" t="s">
        <v>123</v>
      </c>
      <c r="M783" s="134">
        <v>95420</v>
      </c>
      <c r="N783" s="135">
        <f>SUM(K783*M783)</f>
        <v>95420</v>
      </c>
      <c r="O783" s="134">
        <v>112160</v>
      </c>
      <c r="P783" s="135">
        <f>SUM(K783*O783)</f>
        <v>112160</v>
      </c>
      <c r="Q783" s="136">
        <v>123400</v>
      </c>
      <c r="R783" s="172">
        <f>SUM(K783*Q783)</f>
        <v>123400</v>
      </c>
      <c r="S783" s="137">
        <f>M783</f>
        <v>95420</v>
      </c>
      <c r="T783" s="138" t="str">
        <f>T781</f>
        <v>大里総合建材㈱</v>
      </c>
      <c r="U783" s="116"/>
    </row>
    <row r="784" spans="2:21" ht="21.95" customHeight="1">
      <c r="B784" s="123"/>
      <c r="C784" s="10"/>
      <c r="D784" s="10"/>
      <c r="E784" s="124"/>
      <c r="F784" s="10"/>
      <c r="G784" s="10"/>
      <c r="H784" s="10"/>
      <c r="I784" s="10"/>
      <c r="J784" s="10"/>
      <c r="K784" s="124"/>
      <c r="L784" s="125"/>
      <c r="M784" s="126"/>
      <c r="N784" s="124"/>
      <c r="O784" s="126"/>
      <c r="P784" s="124"/>
      <c r="Q784" s="126"/>
      <c r="R784" s="173"/>
      <c r="S784" s="127"/>
      <c r="T784" s="128"/>
      <c r="U784" s="116"/>
    </row>
    <row r="785" spans="1:21" ht="21.95" customHeight="1">
      <c r="B785" s="129"/>
      <c r="C785" s="130" t="s">
        <v>215</v>
      </c>
      <c r="D785" s="131"/>
      <c r="E785" s="132"/>
      <c r="F785" s="130"/>
      <c r="G785" s="131"/>
      <c r="H785" s="131"/>
      <c r="I785" s="131"/>
      <c r="J785" s="131"/>
      <c r="K785" s="133">
        <v>1</v>
      </c>
      <c r="L785" s="133" t="s">
        <v>42</v>
      </c>
      <c r="M785" s="134">
        <v>276970</v>
      </c>
      <c r="N785" s="135">
        <f>SUM(K785*M785)</f>
        <v>276970</v>
      </c>
      <c r="O785" s="134">
        <v>431970</v>
      </c>
      <c r="P785" s="135">
        <f>SUM(K785*O785)</f>
        <v>431970</v>
      </c>
      <c r="Q785" s="136">
        <v>432920</v>
      </c>
      <c r="R785" s="172">
        <f>SUM(K785*Q785)</f>
        <v>432920</v>
      </c>
      <c r="S785" s="137">
        <f>M785</f>
        <v>276970</v>
      </c>
      <c r="T785" s="138" t="str">
        <f>T783</f>
        <v>大里総合建材㈱</v>
      </c>
      <c r="U785" s="116"/>
    </row>
    <row r="786" spans="1:21" ht="21.95" customHeight="1">
      <c r="B786" s="123"/>
      <c r="C786" s="10"/>
      <c r="D786" s="10"/>
      <c r="E786" s="124"/>
      <c r="F786" s="10"/>
      <c r="G786" s="10"/>
      <c r="H786" s="10"/>
      <c r="I786" s="10"/>
      <c r="J786" s="10"/>
      <c r="K786" s="124"/>
      <c r="L786" s="125"/>
      <c r="M786" s="126"/>
      <c r="N786" s="124"/>
      <c r="O786" s="126"/>
      <c r="P786" s="124"/>
      <c r="Q786" s="126"/>
      <c r="R786" s="173"/>
      <c r="S786" s="127"/>
      <c r="T786" s="128"/>
      <c r="U786" s="116"/>
    </row>
    <row r="787" spans="1:21" ht="21.95" customHeight="1" thickBot="1">
      <c r="B787" s="123"/>
      <c r="C787" s="174" t="s">
        <v>292</v>
      </c>
      <c r="D787" s="10"/>
      <c r="E787" s="124"/>
      <c r="F787" s="174"/>
      <c r="G787" s="10"/>
      <c r="H787" s="10"/>
      <c r="I787" s="10"/>
      <c r="J787" s="10"/>
      <c r="K787" s="125">
        <v>1</v>
      </c>
      <c r="L787" s="125" t="s">
        <v>42</v>
      </c>
      <c r="M787" s="126">
        <v>676220</v>
      </c>
      <c r="N787" s="141">
        <f>SUM(K787*M787)</f>
        <v>676220</v>
      </c>
      <c r="O787" s="126">
        <v>732520</v>
      </c>
      <c r="P787" s="141">
        <f>SUM(K787*O787)</f>
        <v>732520</v>
      </c>
      <c r="Q787" s="167">
        <v>732520</v>
      </c>
      <c r="R787" s="168">
        <f>SUM(K787*Q787)</f>
        <v>732520</v>
      </c>
      <c r="S787" s="151">
        <f>M787</f>
        <v>676220</v>
      </c>
      <c r="T787" s="169" t="str">
        <f>T785</f>
        <v>大里総合建材㈱</v>
      </c>
      <c r="U787" s="116"/>
    </row>
    <row r="788" spans="1:21" ht="20.100000000000001" customHeight="1">
      <c r="B788" s="175"/>
      <c r="C788" s="176"/>
      <c r="D788" s="176"/>
      <c r="E788" s="177"/>
      <c r="F788" s="176"/>
      <c r="G788" s="176"/>
      <c r="H788" s="176"/>
      <c r="I788" s="176"/>
      <c r="J788" s="176"/>
      <c r="K788" s="177"/>
      <c r="L788" s="178"/>
      <c r="M788" s="179"/>
      <c r="N788" s="179"/>
      <c r="O788" s="179"/>
      <c r="P788" s="179"/>
      <c r="Q788" s="179"/>
      <c r="R788" s="179"/>
      <c r="S788" s="180"/>
      <c r="T788" s="181"/>
      <c r="U788" s="116"/>
    </row>
    <row r="789" spans="1:21" ht="20.100000000000001" customHeight="1">
      <c r="B789" s="583" t="s">
        <v>479</v>
      </c>
      <c r="C789" s="584"/>
      <c r="D789" s="585"/>
      <c r="E789" s="124"/>
      <c r="F789" s="10"/>
      <c r="G789" s="10"/>
      <c r="H789" s="10"/>
      <c r="I789" s="10"/>
      <c r="J789" s="10"/>
      <c r="K789" s="125"/>
      <c r="L789" s="125"/>
      <c r="M789" s="140"/>
      <c r="N789" s="140">
        <f>SUM(N756:N787)</f>
        <v>4517410</v>
      </c>
      <c r="O789" s="140"/>
      <c r="P789" s="140">
        <f>SUM(P756:P787)</f>
        <v>4505270</v>
      </c>
      <c r="Q789" s="140"/>
      <c r="R789" s="140">
        <f>SUM(R756:R787)</f>
        <v>4607470</v>
      </c>
      <c r="S789" s="142"/>
      <c r="T789" s="143"/>
      <c r="U789" s="116"/>
    </row>
    <row r="790" spans="1:21" ht="20.100000000000001" customHeight="1" thickBot="1">
      <c r="B790" s="146"/>
      <c r="C790" s="147"/>
      <c r="D790" s="147"/>
      <c r="E790" s="148"/>
      <c r="F790" s="147"/>
      <c r="G790" s="147"/>
      <c r="H790" s="147"/>
      <c r="I790" s="147"/>
      <c r="J790" s="147"/>
      <c r="K790" s="149"/>
      <c r="L790" s="149"/>
      <c r="M790" s="150"/>
      <c r="N790" s="150"/>
      <c r="O790" s="150"/>
      <c r="P790" s="150"/>
      <c r="Q790" s="150"/>
      <c r="R790" s="150"/>
      <c r="S790" s="151"/>
      <c r="T790" s="152"/>
      <c r="U790" s="116"/>
    </row>
    <row r="791" spans="1:21" ht="20.100000000000001" customHeight="1">
      <c r="B791" s="123"/>
      <c r="C791" s="10"/>
      <c r="D791" s="10"/>
      <c r="E791" s="124"/>
      <c r="F791" s="10"/>
      <c r="G791" s="10"/>
      <c r="H791" s="10"/>
      <c r="I791" s="10"/>
      <c r="J791" s="10"/>
      <c r="K791" s="124"/>
      <c r="L791" s="125"/>
      <c r="M791" s="140"/>
      <c r="N791" s="140"/>
      <c r="O791" s="140"/>
      <c r="P791" s="140"/>
      <c r="Q791" s="140"/>
      <c r="R791" s="140"/>
      <c r="S791" s="141"/>
      <c r="T791" s="143"/>
      <c r="U791" s="116"/>
    </row>
    <row r="792" spans="1:21" ht="19.899999999999999" customHeight="1">
      <c r="B792" s="583" t="s">
        <v>3</v>
      </c>
      <c r="C792" s="584"/>
      <c r="D792" s="585"/>
      <c r="E792" s="124"/>
      <c r="F792" s="10"/>
      <c r="G792" s="10"/>
      <c r="H792" s="10"/>
      <c r="I792" s="10"/>
      <c r="J792" s="10"/>
      <c r="K792" s="124"/>
      <c r="L792" s="125"/>
      <c r="M792" s="140"/>
      <c r="N792" s="140">
        <f>SUM(N747,N789)</f>
        <v>10185470</v>
      </c>
      <c r="O792" s="140"/>
      <c r="P792" s="140">
        <f>SUM(P747,P789)</f>
        <v>11243110</v>
      </c>
      <c r="Q792" s="140"/>
      <c r="R792" s="140">
        <f>SUM(R747,R789)</f>
        <v>11408250</v>
      </c>
      <c r="S792" s="140"/>
      <c r="T792" s="153"/>
      <c r="U792" s="116"/>
    </row>
    <row r="793" spans="1:21" ht="19.899999999999999" customHeight="1" thickBot="1">
      <c r="B793" s="146"/>
      <c r="C793" s="147"/>
      <c r="D793" s="147"/>
      <c r="E793" s="148"/>
      <c r="F793" s="147"/>
      <c r="G793" s="147"/>
      <c r="H793" s="147"/>
      <c r="I793" s="147"/>
      <c r="J793" s="147"/>
      <c r="K793" s="148"/>
      <c r="L793" s="149"/>
      <c r="M793" s="150"/>
      <c r="N793" s="150"/>
      <c r="O793" s="150"/>
      <c r="P793" s="150"/>
      <c r="Q793" s="150"/>
      <c r="R793" s="150"/>
      <c r="S793" s="154"/>
      <c r="T793" s="152"/>
      <c r="U793" s="116"/>
    </row>
    <row r="795" spans="1:21">
      <c r="B795" s="23" t="e">
        <f>B750</f>
        <v>#REF!</v>
      </c>
      <c r="T795" s="41" t="s">
        <v>214</v>
      </c>
    </row>
    <row r="796" spans="1:21" ht="42">
      <c r="A796" s="104"/>
      <c r="M796" s="105" t="s">
        <v>16</v>
      </c>
    </row>
    <row r="797" spans="1:21" ht="21.75" thickBot="1">
      <c r="B797" s="106"/>
      <c r="C797" s="107"/>
      <c r="D797" s="107"/>
      <c r="E797" s="107"/>
      <c r="F797" s="107"/>
      <c r="G797" s="107"/>
      <c r="H797" s="107"/>
      <c r="I797" s="107"/>
      <c r="J797" s="107"/>
      <c r="K797" s="107"/>
      <c r="L797" s="108"/>
      <c r="M797" s="107"/>
      <c r="N797" s="107"/>
      <c r="O797" s="107"/>
      <c r="P797" s="107"/>
      <c r="Q797" s="107"/>
      <c r="R797" s="107"/>
      <c r="S797" s="109"/>
      <c r="T797" s="110"/>
    </row>
    <row r="798" spans="1:21" ht="19.899999999999999" customHeight="1">
      <c r="B798" s="111"/>
      <c r="C798" s="112"/>
      <c r="D798" s="112"/>
      <c r="E798" s="113"/>
      <c r="F798" s="112"/>
      <c r="G798" s="112"/>
      <c r="H798" s="112"/>
      <c r="I798" s="112"/>
      <c r="J798" s="112"/>
      <c r="K798" s="113"/>
      <c r="L798" s="114"/>
      <c r="M798" s="586" t="s">
        <v>17</v>
      </c>
      <c r="N798" s="587"/>
      <c r="O798" s="586" t="s">
        <v>17</v>
      </c>
      <c r="P798" s="587"/>
      <c r="Q798" s="586" t="s">
        <v>17</v>
      </c>
      <c r="R798" s="587"/>
      <c r="S798" s="114" t="s">
        <v>18</v>
      </c>
      <c r="T798" s="115"/>
      <c r="U798" s="116"/>
    </row>
    <row r="799" spans="1:21" ht="19.899999999999999" customHeight="1">
      <c r="B799" s="588" t="s">
        <v>19</v>
      </c>
      <c r="C799" s="589"/>
      <c r="D799" s="590"/>
      <c r="E799" s="591" t="s">
        <v>20</v>
      </c>
      <c r="F799" s="589"/>
      <c r="G799" s="589"/>
      <c r="H799" s="589"/>
      <c r="I799" s="589"/>
      <c r="J799" s="590"/>
      <c r="K799" s="117" t="s">
        <v>21</v>
      </c>
      <c r="L799" s="117" t="s">
        <v>5</v>
      </c>
      <c r="M799" s="592" t="s">
        <v>478</v>
      </c>
      <c r="N799" s="593"/>
      <c r="O799" s="592" t="s">
        <v>508</v>
      </c>
      <c r="P799" s="593"/>
      <c r="Q799" s="592" t="s">
        <v>514</v>
      </c>
      <c r="R799" s="593"/>
      <c r="S799" s="117" t="s">
        <v>22</v>
      </c>
      <c r="T799" s="118" t="s">
        <v>23</v>
      </c>
      <c r="U799" s="116"/>
    </row>
    <row r="800" spans="1:21" ht="19.899999999999999" customHeight="1" thickBot="1">
      <c r="B800" s="119"/>
      <c r="C800" s="109"/>
      <c r="D800" s="109"/>
      <c r="E800" s="120"/>
      <c r="F800" s="109"/>
      <c r="G800" s="109"/>
      <c r="H800" s="109"/>
      <c r="I800" s="109"/>
      <c r="J800" s="109"/>
      <c r="K800" s="120"/>
      <c r="L800" s="121"/>
      <c r="M800" s="121" t="s">
        <v>24</v>
      </c>
      <c r="N800" s="121" t="s">
        <v>25</v>
      </c>
      <c r="O800" s="121" t="s">
        <v>24</v>
      </c>
      <c r="P800" s="121" t="s">
        <v>25</v>
      </c>
      <c r="Q800" s="121" t="s">
        <v>24</v>
      </c>
      <c r="R800" s="121" t="s">
        <v>25</v>
      </c>
      <c r="S800" s="121"/>
      <c r="T800" s="122"/>
      <c r="U800" s="116"/>
    </row>
    <row r="801" spans="2:21" ht="21.95" customHeight="1">
      <c r="B801" s="123"/>
      <c r="C801" s="10"/>
      <c r="D801" s="10"/>
      <c r="E801" s="124"/>
      <c r="F801" s="10"/>
      <c r="G801" s="10"/>
      <c r="H801" s="10"/>
      <c r="I801" s="10"/>
      <c r="J801" s="10"/>
      <c r="K801" s="124"/>
      <c r="L801" s="125"/>
      <c r="M801" s="126"/>
      <c r="N801" s="124"/>
      <c r="O801" s="126"/>
      <c r="P801" s="124"/>
      <c r="Q801" s="126"/>
      <c r="R801" s="124"/>
      <c r="S801" s="127"/>
      <c r="T801" s="128"/>
      <c r="U801" s="116"/>
    </row>
    <row r="802" spans="2:21" ht="21.95" customHeight="1">
      <c r="B802" s="129"/>
      <c r="C802" s="130" t="s">
        <v>297</v>
      </c>
      <c r="D802" s="131"/>
      <c r="E802" s="132"/>
      <c r="F802" s="130" t="s">
        <v>298</v>
      </c>
      <c r="G802" s="131"/>
      <c r="H802" s="131"/>
      <c r="I802" s="131"/>
      <c r="J802" s="131"/>
      <c r="K802" s="133">
        <v>1</v>
      </c>
      <c r="L802" s="133" t="s">
        <v>123</v>
      </c>
      <c r="M802" s="134">
        <v>450000</v>
      </c>
      <c r="N802" s="135">
        <f>SUM(K802*M802)</f>
        <v>450000</v>
      </c>
      <c r="O802" s="134">
        <v>415540</v>
      </c>
      <c r="P802" s="135">
        <f>SUM(K802*O802)</f>
        <v>415540</v>
      </c>
      <c r="Q802" s="136">
        <f>SUM(404000,20200,33200)</f>
        <v>457400</v>
      </c>
      <c r="R802" s="172">
        <f>SUM(K802*Q802)</f>
        <v>457400</v>
      </c>
      <c r="S802" s="137">
        <f>O802</f>
        <v>415540</v>
      </c>
      <c r="T802" s="138" t="str">
        <f>O799</f>
        <v>金秀アルミ工業㈱</v>
      </c>
      <c r="U802" s="116"/>
    </row>
    <row r="803" spans="2:21" ht="21.95" customHeight="1">
      <c r="B803" s="123"/>
      <c r="C803" s="10"/>
      <c r="D803" s="10"/>
      <c r="E803" s="124"/>
      <c r="F803" s="10"/>
      <c r="G803" s="10"/>
      <c r="H803" s="10"/>
      <c r="I803" s="10"/>
      <c r="J803" s="10"/>
      <c r="K803" s="124"/>
      <c r="L803" s="125"/>
      <c r="M803" s="126"/>
      <c r="N803" s="124"/>
      <c r="O803" s="126"/>
      <c r="P803" s="124"/>
      <c r="Q803" s="126"/>
      <c r="R803" s="124"/>
      <c r="S803" s="127"/>
      <c r="T803" s="128"/>
      <c r="U803" s="116"/>
    </row>
    <row r="804" spans="2:21" ht="21.95" customHeight="1">
      <c r="B804" s="129"/>
      <c r="C804" s="130" t="s">
        <v>215</v>
      </c>
      <c r="D804" s="131"/>
      <c r="E804" s="132"/>
      <c r="F804" s="130"/>
      <c r="G804" s="131"/>
      <c r="H804" s="131"/>
      <c r="I804" s="131"/>
      <c r="J804" s="131"/>
      <c r="K804" s="133">
        <v>1</v>
      </c>
      <c r="L804" s="133" t="s">
        <v>42</v>
      </c>
      <c r="M804" s="134"/>
      <c r="N804" s="183" t="s">
        <v>480</v>
      </c>
      <c r="O804" s="134"/>
      <c r="P804" s="183" t="s">
        <v>480</v>
      </c>
      <c r="Q804" s="136"/>
      <c r="R804" s="183" t="s">
        <v>480</v>
      </c>
      <c r="S804" s="137"/>
      <c r="T804" s="138"/>
      <c r="U804" s="116"/>
    </row>
    <row r="805" spans="2:21" ht="21.95" customHeight="1">
      <c r="B805" s="123"/>
      <c r="C805" s="10"/>
      <c r="D805" s="10"/>
      <c r="E805" s="124"/>
      <c r="F805" s="10"/>
      <c r="G805" s="10"/>
      <c r="H805" s="10"/>
      <c r="I805" s="10"/>
      <c r="J805" s="10"/>
      <c r="K805" s="124"/>
      <c r="L805" s="125"/>
      <c r="M805" s="139"/>
      <c r="N805" s="140"/>
      <c r="O805" s="139"/>
      <c r="P805" s="140"/>
      <c r="Q805" s="139"/>
      <c r="R805" s="140"/>
      <c r="S805" s="127"/>
      <c r="T805" s="128"/>
      <c r="U805" s="116"/>
    </row>
    <row r="806" spans="2:21" ht="21.95" customHeight="1">
      <c r="B806" s="129"/>
      <c r="C806" s="130" t="s">
        <v>292</v>
      </c>
      <c r="D806" s="131"/>
      <c r="E806" s="132"/>
      <c r="F806" s="130"/>
      <c r="G806" s="131"/>
      <c r="H806" s="131"/>
      <c r="I806" s="131"/>
      <c r="J806" s="131"/>
      <c r="K806" s="133">
        <v>1</v>
      </c>
      <c r="L806" s="133" t="s">
        <v>42</v>
      </c>
      <c r="M806" s="134"/>
      <c r="N806" s="183" t="s">
        <v>480</v>
      </c>
      <c r="O806" s="134"/>
      <c r="P806" s="183" t="s">
        <v>480</v>
      </c>
      <c r="Q806" s="136"/>
      <c r="R806" s="183" t="s">
        <v>480</v>
      </c>
      <c r="S806" s="137"/>
      <c r="T806" s="138"/>
      <c r="U806" s="116"/>
    </row>
    <row r="807" spans="2:21" ht="21.95" customHeight="1">
      <c r="B807" s="123"/>
      <c r="C807" s="10"/>
      <c r="D807" s="10"/>
      <c r="E807" s="124"/>
      <c r="F807" s="10"/>
      <c r="G807" s="10"/>
      <c r="H807" s="10"/>
      <c r="I807" s="10"/>
      <c r="J807" s="10"/>
      <c r="K807" s="124"/>
      <c r="L807" s="125"/>
      <c r="M807" s="139"/>
      <c r="N807" s="140"/>
      <c r="O807" s="139"/>
      <c r="P807" s="140"/>
      <c r="Q807" s="139"/>
      <c r="R807" s="140"/>
      <c r="S807" s="127"/>
      <c r="T807" s="128"/>
      <c r="U807" s="116"/>
    </row>
    <row r="808" spans="2:21" ht="21.95" customHeight="1">
      <c r="B808" s="129"/>
      <c r="C808" s="130"/>
      <c r="D808" s="131"/>
      <c r="E808" s="132"/>
      <c r="F808" s="130"/>
      <c r="G808" s="131"/>
      <c r="H808" s="131"/>
      <c r="I808" s="131"/>
      <c r="J808" s="131"/>
      <c r="K808" s="133"/>
      <c r="L808" s="133"/>
      <c r="M808" s="134"/>
      <c r="N808" s="135"/>
      <c r="O808" s="134"/>
      <c r="P808" s="135"/>
      <c r="Q808" s="136"/>
      <c r="R808" s="135"/>
      <c r="S808" s="137"/>
      <c r="T808" s="138"/>
      <c r="U808" s="116"/>
    </row>
    <row r="809" spans="2:21" ht="21.95" customHeight="1">
      <c r="B809" s="123"/>
      <c r="C809" s="10"/>
      <c r="D809" s="10"/>
      <c r="E809" s="124"/>
      <c r="F809" s="10"/>
      <c r="G809" s="10"/>
      <c r="H809" s="10"/>
      <c r="I809" s="10"/>
      <c r="J809" s="10"/>
      <c r="K809" s="124"/>
      <c r="L809" s="125"/>
      <c r="M809" s="139"/>
      <c r="N809" s="140"/>
      <c r="O809" s="139"/>
      <c r="P809" s="140"/>
      <c r="Q809" s="139"/>
      <c r="R809" s="140"/>
      <c r="S809" s="127"/>
      <c r="T809" s="128"/>
      <c r="U809" s="116"/>
    </row>
    <row r="810" spans="2:21" ht="21.95" customHeight="1">
      <c r="B810" s="129"/>
      <c r="C810" s="130"/>
      <c r="D810" s="131"/>
      <c r="E810" s="132"/>
      <c r="F810" s="130"/>
      <c r="G810" s="131"/>
      <c r="H810" s="131"/>
      <c r="I810" s="131"/>
      <c r="J810" s="131"/>
      <c r="K810" s="133"/>
      <c r="L810" s="133"/>
      <c r="M810" s="134"/>
      <c r="N810" s="135"/>
      <c r="O810" s="134"/>
      <c r="P810" s="135"/>
      <c r="Q810" s="136"/>
      <c r="R810" s="135"/>
      <c r="S810" s="137"/>
      <c r="T810" s="138"/>
      <c r="U810" s="116"/>
    </row>
    <row r="811" spans="2:21" ht="21.95" customHeight="1">
      <c r="B811" s="123"/>
      <c r="C811" s="10"/>
      <c r="D811" s="10"/>
      <c r="E811" s="124"/>
      <c r="F811" s="10"/>
      <c r="G811" s="10"/>
      <c r="H811" s="10"/>
      <c r="I811" s="10"/>
      <c r="J811" s="10"/>
      <c r="K811" s="124"/>
      <c r="L811" s="125"/>
      <c r="M811" s="139"/>
      <c r="N811" s="140"/>
      <c r="O811" s="139"/>
      <c r="P811" s="140"/>
      <c r="Q811" s="139"/>
      <c r="R811" s="140"/>
      <c r="S811" s="127"/>
      <c r="T811" s="128"/>
      <c r="U811" s="116"/>
    </row>
    <row r="812" spans="2:21" ht="21.95" customHeight="1">
      <c r="B812" s="129"/>
      <c r="C812" s="130"/>
      <c r="D812" s="131"/>
      <c r="E812" s="132"/>
      <c r="F812" s="130"/>
      <c r="G812" s="131"/>
      <c r="H812" s="131"/>
      <c r="I812" s="131"/>
      <c r="J812" s="131"/>
      <c r="K812" s="133"/>
      <c r="L812" s="133"/>
      <c r="M812" s="134"/>
      <c r="N812" s="135"/>
      <c r="O812" s="134"/>
      <c r="P812" s="135"/>
      <c r="Q812" s="136"/>
      <c r="R812" s="135"/>
      <c r="S812" s="137"/>
      <c r="T812" s="138"/>
      <c r="U812" s="116"/>
    </row>
    <row r="813" spans="2:21" ht="21.95" customHeight="1">
      <c r="B813" s="123"/>
      <c r="C813" s="10"/>
      <c r="D813" s="10"/>
      <c r="E813" s="124"/>
      <c r="F813" s="10"/>
      <c r="G813" s="10"/>
      <c r="H813" s="10"/>
      <c r="I813" s="10"/>
      <c r="J813" s="10"/>
      <c r="K813" s="124"/>
      <c r="L813" s="125"/>
      <c r="M813" s="139"/>
      <c r="N813" s="140"/>
      <c r="O813" s="139"/>
      <c r="P813" s="140"/>
      <c r="Q813" s="139"/>
      <c r="R813" s="140"/>
      <c r="S813" s="127"/>
      <c r="T813" s="128"/>
      <c r="U813" s="116"/>
    </row>
    <row r="814" spans="2:21" ht="21.95" customHeight="1">
      <c r="B814" s="129"/>
      <c r="C814" s="130"/>
      <c r="D814" s="131"/>
      <c r="E814" s="132"/>
      <c r="F814" s="130"/>
      <c r="G814" s="131"/>
      <c r="H814" s="131"/>
      <c r="I814" s="131"/>
      <c r="J814" s="131"/>
      <c r="K814" s="133"/>
      <c r="L814" s="133"/>
      <c r="M814" s="134"/>
      <c r="N814" s="135"/>
      <c r="O814" s="134"/>
      <c r="P814" s="135"/>
      <c r="Q814" s="136"/>
      <c r="R814" s="135"/>
      <c r="S814" s="137"/>
      <c r="T814" s="138"/>
      <c r="U814" s="116"/>
    </row>
    <row r="815" spans="2:21" ht="21.95" customHeight="1">
      <c r="B815" s="123"/>
      <c r="C815" s="10"/>
      <c r="D815" s="10"/>
      <c r="E815" s="124"/>
      <c r="F815" s="10"/>
      <c r="G815" s="10"/>
      <c r="H815" s="10"/>
      <c r="I815" s="10"/>
      <c r="J815" s="10"/>
      <c r="K815" s="124"/>
      <c r="L815" s="125"/>
      <c r="M815" s="139"/>
      <c r="N815" s="140"/>
      <c r="O815" s="139"/>
      <c r="P815" s="140"/>
      <c r="Q815" s="139"/>
      <c r="R815" s="140"/>
      <c r="S815" s="141"/>
      <c r="T815" s="128"/>
      <c r="U815" s="116"/>
    </row>
    <row r="816" spans="2:21" ht="21.95" customHeight="1">
      <c r="B816" s="129"/>
      <c r="C816" s="130"/>
      <c r="D816" s="131"/>
      <c r="E816" s="132"/>
      <c r="F816" s="130"/>
      <c r="G816" s="131"/>
      <c r="H816" s="131"/>
      <c r="I816" s="131"/>
      <c r="J816" s="131"/>
      <c r="K816" s="133"/>
      <c r="L816" s="133"/>
      <c r="M816" s="134"/>
      <c r="N816" s="135"/>
      <c r="O816" s="134"/>
      <c r="P816" s="135"/>
      <c r="Q816" s="136"/>
      <c r="R816" s="135"/>
      <c r="S816" s="137"/>
      <c r="T816" s="138"/>
      <c r="U816" s="116"/>
    </row>
    <row r="817" spans="2:21" ht="21.95" customHeight="1">
      <c r="B817" s="123"/>
      <c r="C817" s="10"/>
      <c r="D817" s="10"/>
      <c r="E817" s="124"/>
      <c r="F817" s="10"/>
      <c r="G817" s="10"/>
      <c r="H817" s="10"/>
      <c r="I817" s="10"/>
      <c r="J817" s="10"/>
      <c r="K817" s="124"/>
      <c r="L817" s="125"/>
      <c r="M817" s="139"/>
      <c r="N817" s="140"/>
      <c r="O817" s="139"/>
      <c r="P817" s="140"/>
      <c r="Q817" s="139"/>
      <c r="R817" s="140"/>
      <c r="S817" s="141"/>
      <c r="T817" s="128"/>
      <c r="U817" s="116"/>
    </row>
    <row r="818" spans="2:21" ht="21.95" customHeight="1">
      <c r="B818" s="129"/>
      <c r="C818" s="130"/>
      <c r="D818" s="131"/>
      <c r="E818" s="132"/>
      <c r="F818" s="130"/>
      <c r="G818" s="131"/>
      <c r="H818" s="131"/>
      <c r="I818" s="131"/>
      <c r="J818" s="131"/>
      <c r="K818" s="133"/>
      <c r="L818" s="133"/>
      <c r="M818" s="134"/>
      <c r="N818" s="135"/>
      <c r="O818" s="134"/>
      <c r="P818" s="135"/>
      <c r="Q818" s="136"/>
      <c r="R818" s="135"/>
      <c r="S818" s="137"/>
      <c r="T818" s="138"/>
      <c r="U818" s="116"/>
    </row>
    <row r="819" spans="2:21" ht="21.95" customHeight="1">
      <c r="B819" s="123"/>
      <c r="C819" s="10"/>
      <c r="D819" s="10"/>
      <c r="E819" s="124"/>
      <c r="F819" s="10"/>
      <c r="G819" s="10"/>
      <c r="H819" s="10"/>
      <c r="I819" s="10"/>
      <c r="J819" s="10"/>
      <c r="K819" s="124"/>
      <c r="L819" s="125"/>
      <c r="M819" s="139"/>
      <c r="N819" s="140"/>
      <c r="O819" s="139"/>
      <c r="P819" s="140"/>
      <c r="Q819" s="139"/>
      <c r="R819" s="140"/>
      <c r="S819" s="142"/>
      <c r="T819" s="128"/>
      <c r="U819" s="116"/>
    </row>
    <row r="820" spans="2:21" ht="21.95" customHeight="1">
      <c r="B820" s="129"/>
      <c r="C820" s="130"/>
      <c r="D820" s="131"/>
      <c r="E820" s="132"/>
      <c r="F820" s="130"/>
      <c r="G820" s="131"/>
      <c r="H820" s="131"/>
      <c r="I820" s="131"/>
      <c r="J820" s="131"/>
      <c r="K820" s="133"/>
      <c r="L820" s="133"/>
      <c r="M820" s="134"/>
      <c r="N820" s="135"/>
      <c r="O820" s="134"/>
      <c r="P820" s="135"/>
      <c r="Q820" s="136"/>
      <c r="R820" s="135"/>
      <c r="S820" s="137"/>
      <c r="T820" s="138"/>
      <c r="U820" s="116"/>
    </row>
    <row r="821" spans="2:21" ht="21.95" customHeight="1">
      <c r="B821" s="123"/>
      <c r="C821" s="10"/>
      <c r="D821" s="10"/>
      <c r="E821" s="124"/>
      <c r="F821" s="10"/>
      <c r="G821" s="10"/>
      <c r="H821" s="10"/>
      <c r="I821" s="10"/>
      <c r="J821" s="10"/>
      <c r="K821" s="124"/>
      <c r="L821" s="125"/>
      <c r="M821" s="139"/>
      <c r="N821" s="140"/>
      <c r="O821" s="139"/>
      <c r="P821" s="140"/>
      <c r="Q821" s="139"/>
      <c r="R821" s="140"/>
      <c r="S821" s="141"/>
      <c r="T821" s="128"/>
      <c r="U821" s="116"/>
    </row>
    <row r="822" spans="2:21" ht="21.75" customHeight="1">
      <c r="B822" s="129"/>
      <c r="C822" s="130"/>
      <c r="D822" s="131"/>
      <c r="E822" s="132"/>
      <c r="F822" s="130"/>
      <c r="G822" s="131"/>
      <c r="H822" s="131"/>
      <c r="I822" s="131"/>
      <c r="J822" s="131"/>
      <c r="K822" s="133"/>
      <c r="L822" s="133"/>
      <c r="M822" s="134"/>
      <c r="N822" s="135"/>
      <c r="O822" s="134"/>
      <c r="P822" s="135"/>
      <c r="Q822" s="136"/>
      <c r="R822" s="135"/>
      <c r="S822" s="137"/>
      <c r="T822" s="138"/>
      <c r="U822" s="116"/>
    </row>
    <row r="823" spans="2:21" ht="23.25" customHeight="1">
      <c r="B823" s="123"/>
      <c r="C823" s="10"/>
      <c r="D823" s="10"/>
      <c r="E823" s="124"/>
      <c r="F823" s="10"/>
      <c r="G823" s="10"/>
      <c r="H823" s="10"/>
      <c r="I823" s="10"/>
      <c r="J823" s="10"/>
      <c r="K823" s="124"/>
      <c r="L823" s="125"/>
      <c r="M823" s="139"/>
      <c r="N823" s="140"/>
      <c r="O823" s="139"/>
      <c r="P823" s="140"/>
      <c r="Q823" s="139"/>
      <c r="R823" s="140"/>
      <c r="S823" s="142"/>
      <c r="T823" s="128"/>
      <c r="U823" s="116"/>
    </row>
    <row r="824" spans="2:21" ht="21.95" customHeight="1">
      <c r="B824" s="129"/>
      <c r="C824" s="130"/>
      <c r="D824" s="131"/>
      <c r="E824" s="132"/>
      <c r="F824" s="130"/>
      <c r="G824" s="131"/>
      <c r="H824" s="131"/>
      <c r="I824" s="131"/>
      <c r="J824" s="131"/>
      <c r="K824" s="133"/>
      <c r="L824" s="133"/>
      <c r="M824" s="134"/>
      <c r="N824" s="135"/>
      <c r="O824" s="134"/>
      <c r="P824" s="135"/>
      <c r="Q824" s="136"/>
      <c r="R824" s="135"/>
      <c r="S824" s="137"/>
      <c r="T824" s="138"/>
      <c r="U824" s="116"/>
    </row>
    <row r="825" spans="2:21" ht="21.95" customHeight="1">
      <c r="B825" s="123"/>
      <c r="C825" s="10"/>
      <c r="D825" s="10"/>
      <c r="E825" s="124"/>
      <c r="F825" s="10"/>
      <c r="G825" s="10"/>
      <c r="H825" s="10"/>
      <c r="I825" s="10"/>
      <c r="J825" s="10"/>
      <c r="K825" s="124"/>
      <c r="L825" s="125"/>
      <c r="M825" s="140"/>
      <c r="N825" s="140"/>
      <c r="O825" s="140"/>
      <c r="P825" s="140"/>
      <c r="Q825" s="139"/>
      <c r="R825" s="140"/>
      <c r="S825" s="141"/>
      <c r="T825" s="143"/>
      <c r="U825" s="116"/>
    </row>
    <row r="826" spans="2:21" ht="21.95" customHeight="1">
      <c r="B826" s="129"/>
      <c r="C826" s="130"/>
      <c r="D826" s="131"/>
      <c r="E826" s="132"/>
      <c r="F826" s="130"/>
      <c r="G826" s="131"/>
      <c r="H826" s="131"/>
      <c r="I826" s="131"/>
      <c r="J826" s="131"/>
      <c r="K826" s="133"/>
      <c r="L826" s="133"/>
      <c r="M826" s="132"/>
      <c r="N826" s="135"/>
      <c r="O826" s="132"/>
      <c r="P826" s="135"/>
      <c r="Q826" s="144"/>
      <c r="R826" s="135"/>
      <c r="S826" s="137"/>
      <c r="T826" s="145"/>
      <c r="U826" s="116"/>
    </row>
    <row r="827" spans="2:21" ht="21.95" customHeight="1">
      <c r="B827" s="123"/>
      <c r="C827" s="10"/>
      <c r="D827" s="10"/>
      <c r="E827" s="124"/>
      <c r="F827" s="10"/>
      <c r="G827" s="10"/>
      <c r="H827" s="10"/>
      <c r="I827" s="10"/>
      <c r="J827" s="10"/>
      <c r="K827" s="124"/>
      <c r="L827" s="125"/>
      <c r="M827" s="140"/>
      <c r="N827" s="140"/>
      <c r="O827" s="140"/>
      <c r="P827" s="140"/>
      <c r="Q827" s="140"/>
      <c r="R827" s="140"/>
      <c r="S827" s="142"/>
      <c r="T827" s="143"/>
      <c r="U827" s="116"/>
    </row>
    <row r="828" spans="2:21" ht="21.95" customHeight="1">
      <c r="B828" s="129"/>
      <c r="C828" s="130"/>
      <c r="D828" s="131"/>
      <c r="E828" s="132"/>
      <c r="F828" s="130"/>
      <c r="G828" s="131"/>
      <c r="H828" s="131"/>
      <c r="I828" s="131"/>
      <c r="J828" s="131"/>
      <c r="K828" s="133"/>
      <c r="L828" s="133"/>
      <c r="M828" s="132"/>
      <c r="N828" s="135"/>
      <c r="O828" s="132"/>
      <c r="P828" s="135"/>
      <c r="Q828" s="144"/>
      <c r="R828" s="135"/>
      <c r="S828" s="137"/>
      <c r="T828" s="145"/>
      <c r="U828" s="116"/>
    </row>
    <row r="829" spans="2:21" ht="21.95" customHeight="1">
      <c r="B829" s="123"/>
      <c r="C829" s="10"/>
      <c r="D829" s="10"/>
      <c r="E829" s="124"/>
      <c r="F829" s="10"/>
      <c r="G829" s="10"/>
      <c r="H829" s="10"/>
      <c r="I829" s="10"/>
      <c r="J829" s="10"/>
      <c r="K829" s="124"/>
      <c r="L829" s="125"/>
      <c r="M829" s="140"/>
      <c r="N829" s="140"/>
      <c r="O829" s="140"/>
      <c r="P829" s="140"/>
      <c r="Q829" s="140"/>
      <c r="R829" s="140"/>
      <c r="S829" s="142"/>
      <c r="T829" s="143"/>
      <c r="U829" s="116"/>
    </row>
    <row r="830" spans="2:21" ht="21.95" customHeight="1">
      <c r="B830" s="129"/>
      <c r="C830" s="130"/>
      <c r="D830" s="131"/>
      <c r="E830" s="132"/>
      <c r="F830" s="130"/>
      <c r="G830" s="131"/>
      <c r="H830" s="131"/>
      <c r="I830" s="131"/>
      <c r="J830" s="131"/>
      <c r="K830" s="133"/>
      <c r="L830" s="133"/>
      <c r="M830" s="144"/>
      <c r="N830" s="144"/>
      <c r="O830" s="144"/>
      <c r="P830" s="144"/>
      <c r="Q830" s="144"/>
      <c r="R830" s="144"/>
      <c r="S830" s="137"/>
      <c r="T830" s="145"/>
      <c r="U830" s="116"/>
    </row>
    <row r="831" spans="2:21" ht="21.95" customHeight="1">
      <c r="B831" s="123"/>
      <c r="C831" s="10"/>
      <c r="D831" s="10"/>
      <c r="E831" s="124"/>
      <c r="F831" s="10"/>
      <c r="G831" s="10"/>
      <c r="H831" s="10"/>
      <c r="I831" s="10"/>
      <c r="J831" s="10"/>
      <c r="K831" s="124"/>
      <c r="L831" s="125"/>
      <c r="M831" s="140"/>
      <c r="N831" s="140"/>
      <c r="O831" s="140"/>
      <c r="P831" s="140"/>
      <c r="Q831" s="140"/>
      <c r="R831" s="140"/>
      <c r="S831" s="142"/>
      <c r="T831" s="143"/>
      <c r="U831" s="116"/>
    </row>
    <row r="832" spans="2:21" ht="21.95" customHeight="1">
      <c r="B832" s="129"/>
      <c r="C832" s="130"/>
      <c r="D832" s="131"/>
      <c r="E832" s="132"/>
      <c r="F832" s="130"/>
      <c r="G832" s="131"/>
      <c r="H832" s="131"/>
      <c r="I832" s="131"/>
      <c r="J832" s="131"/>
      <c r="K832" s="133"/>
      <c r="L832" s="133"/>
      <c r="M832" s="144"/>
      <c r="N832" s="144"/>
      <c r="O832" s="144"/>
      <c r="P832" s="144"/>
      <c r="Q832" s="144"/>
      <c r="R832" s="144"/>
      <c r="S832" s="137"/>
      <c r="T832" s="145"/>
      <c r="U832" s="116"/>
    </row>
    <row r="833" spans="1:21" ht="21.95" customHeight="1">
      <c r="B833" s="123"/>
      <c r="C833" s="10"/>
      <c r="D833" s="10"/>
      <c r="E833" s="124"/>
      <c r="F833" s="10"/>
      <c r="G833" s="10"/>
      <c r="H833" s="10"/>
      <c r="I833" s="10"/>
      <c r="J833" s="10"/>
      <c r="K833" s="124"/>
      <c r="L833" s="125"/>
      <c r="M833" s="140"/>
      <c r="N833" s="140"/>
      <c r="O833" s="140"/>
      <c r="P833" s="140"/>
      <c r="Q833" s="140"/>
      <c r="R833" s="140"/>
      <c r="S833" s="142"/>
      <c r="T833" s="143"/>
      <c r="U833" s="116"/>
    </row>
    <row r="834" spans="1:21" ht="21.95" customHeight="1" thickBot="1">
      <c r="B834" s="146"/>
      <c r="C834" s="147"/>
      <c r="D834" s="147"/>
      <c r="E834" s="148"/>
      <c r="F834" s="147"/>
      <c r="G834" s="147"/>
      <c r="H834" s="147"/>
      <c r="I834" s="147"/>
      <c r="J834" s="147"/>
      <c r="K834" s="149"/>
      <c r="L834" s="149"/>
      <c r="M834" s="150"/>
      <c r="N834" s="150"/>
      <c r="O834" s="150"/>
      <c r="P834" s="150"/>
      <c r="Q834" s="150"/>
      <c r="R834" s="150"/>
      <c r="S834" s="151"/>
      <c r="T834" s="152"/>
      <c r="U834" s="116"/>
    </row>
    <row r="835" spans="1:21" ht="19.899999999999999" customHeight="1">
      <c r="B835" s="123"/>
      <c r="C835" s="10"/>
      <c r="D835" s="10"/>
      <c r="E835" s="124"/>
      <c r="F835" s="10"/>
      <c r="G835" s="10"/>
      <c r="H835" s="10"/>
      <c r="I835" s="10"/>
      <c r="J835" s="10"/>
      <c r="K835" s="124"/>
      <c r="L835" s="125"/>
      <c r="M835" s="140"/>
      <c r="N835" s="140"/>
      <c r="O835" s="140"/>
      <c r="P835" s="140"/>
      <c r="Q835" s="140"/>
      <c r="R835" s="140"/>
      <c r="S835" s="141"/>
      <c r="T835" s="143"/>
      <c r="U835" s="116"/>
    </row>
    <row r="836" spans="1:21" ht="19.899999999999999" customHeight="1">
      <c r="B836" s="583" t="s">
        <v>3</v>
      </c>
      <c r="C836" s="584"/>
      <c r="D836" s="585"/>
      <c r="E836" s="124"/>
      <c r="F836" s="10"/>
      <c r="G836" s="10"/>
      <c r="H836" s="10"/>
      <c r="I836" s="10"/>
      <c r="J836" s="10"/>
      <c r="K836" s="124"/>
      <c r="L836" s="125"/>
      <c r="M836" s="140"/>
      <c r="N836" s="140">
        <f>SUM(N802)</f>
        <v>450000</v>
      </c>
      <c r="O836" s="140"/>
      <c r="P836" s="140">
        <f>SUM(P801:P834)</f>
        <v>415540</v>
      </c>
      <c r="Q836" s="140"/>
      <c r="R836" s="140">
        <f>SUM(R801:R834)</f>
        <v>457400</v>
      </c>
      <c r="S836" s="140"/>
      <c r="T836" s="153"/>
      <c r="U836" s="116"/>
    </row>
    <row r="837" spans="1:21" ht="19.899999999999999" customHeight="1" thickBot="1">
      <c r="B837" s="146"/>
      <c r="C837" s="147"/>
      <c r="D837" s="147"/>
      <c r="E837" s="148"/>
      <c r="F837" s="147"/>
      <c r="G837" s="147"/>
      <c r="H837" s="147"/>
      <c r="I837" s="147"/>
      <c r="J837" s="147"/>
      <c r="K837" s="148"/>
      <c r="L837" s="149"/>
      <c r="M837" s="150"/>
      <c r="N837" s="150"/>
      <c r="O837" s="150"/>
      <c r="P837" s="150"/>
      <c r="Q837" s="150"/>
      <c r="R837" s="150"/>
      <c r="S837" s="154"/>
      <c r="T837" s="152"/>
      <c r="U837" s="116"/>
    </row>
    <row r="839" spans="1:21">
      <c r="B839" s="23" t="e">
        <f>B795</f>
        <v>#REF!</v>
      </c>
      <c r="T839" s="41" t="s">
        <v>218</v>
      </c>
    </row>
    <row r="840" spans="1:21" ht="42">
      <c r="A840" s="104"/>
      <c r="M840" s="105" t="s">
        <v>16</v>
      </c>
    </row>
    <row r="841" spans="1:21" ht="21.75" thickBot="1">
      <c r="B841" s="106"/>
      <c r="C841" s="107"/>
      <c r="D841" s="107"/>
      <c r="E841" s="107"/>
      <c r="F841" s="107"/>
      <c r="G841" s="107"/>
      <c r="H841" s="107"/>
      <c r="I841" s="107"/>
      <c r="J841" s="107"/>
      <c r="K841" s="107"/>
      <c r="L841" s="108"/>
      <c r="M841" s="107"/>
      <c r="N841" s="107"/>
      <c r="O841" s="107"/>
      <c r="P841" s="107"/>
      <c r="Q841" s="107"/>
      <c r="R841" s="107"/>
      <c r="S841" s="109"/>
      <c r="T841" s="110"/>
    </row>
    <row r="842" spans="1:21" ht="19.899999999999999" customHeight="1">
      <c r="B842" s="111"/>
      <c r="C842" s="112"/>
      <c r="D842" s="112"/>
      <c r="E842" s="113"/>
      <c r="F842" s="112"/>
      <c r="G842" s="112"/>
      <c r="H842" s="112"/>
      <c r="I842" s="112"/>
      <c r="J842" s="112"/>
      <c r="K842" s="113"/>
      <c r="L842" s="114"/>
      <c r="M842" s="586" t="s">
        <v>17</v>
      </c>
      <c r="N842" s="587"/>
      <c r="O842" s="586" t="s">
        <v>17</v>
      </c>
      <c r="P842" s="587"/>
      <c r="Q842" s="586" t="s">
        <v>17</v>
      </c>
      <c r="R842" s="587"/>
      <c r="S842" s="114" t="s">
        <v>18</v>
      </c>
      <c r="T842" s="115"/>
      <c r="U842" s="116"/>
    </row>
    <row r="843" spans="1:21" ht="19.899999999999999" customHeight="1">
      <c r="B843" s="588" t="s">
        <v>19</v>
      </c>
      <c r="C843" s="589"/>
      <c r="D843" s="590"/>
      <c r="E843" s="591" t="s">
        <v>20</v>
      </c>
      <c r="F843" s="589"/>
      <c r="G843" s="589"/>
      <c r="H843" s="589"/>
      <c r="I843" s="589"/>
      <c r="J843" s="590"/>
      <c r="K843" s="117" t="s">
        <v>21</v>
      </c>
      <c r="L843" s="117" t="s">
        <v>5</v>
      </c>
      <c r="M843" s="592" t="s">
        <v>478</v>
      </c>
      <c r="N843" s="593"/>
      <c r="O843" s="592" t="s">
        <v>508</v>
      </c>
      <c r="P843" s="593"/>
      <c r="Q843" s="592" t="s">
        <v>514</v>
      </c>
      <c r="R843" s="593"/>
      <c r="S843" s="117" t="s">
        <v>22</v>
      </c>
      <c r="T843" s="118" t="s">
        <v>23</v>
      </c>
      <c r="U843" s="116"/>
    </row>
    <row r="844" spans="1:21" ht="19.899999999999999" customHeight="1" thickBot="1">
      <c r="B844" s="119"/>
      <c r="C844" s="109"/>
      <c r="D844" s="109"/>
      <c r="E844" s="120"/>
      <c r="F844" s="109"/>
      <c r="G844" s="109"/>
      <c r="H844" s="109"/>
      <c r="I844" s="109"/>
      <c r="J844" s="109"/>
      <c r="K844" s="120"/>
      <c r="L844" s="121"/>
      <c r="M844" s="121" t="s">
        <v>24</v>
      </c>
      <c r="N844" s="121" t="s">
        <v>25</v>
      </c>
      <c r="O844" s="121" t="s">
        <v>24</v>
      </c>
      <c r="P844" s="121" t="s">
        <v>25</v>
      </c>
      <c r="Q844" s="121" t="s">
        <v>24</v>
      </c>
      <c r="R844" s="121" t="s">
        <v>25</v>
      </c>
      <c r="S844" s="121"/>
      <c r="T844" s="122"/>
      <c r="U844" s="116"/>
    </row>
    <row r="845" spans="1:21" ht="21.95" customHeight="1">
      <c r="B845" s="123"/>
      <c r="C845" s="10"/>
      <c r="D845" s="10"/>
      <c r="E845" s="124"/>
      <c r="F845" s="10"/>
      <c r="G845" s="10"/>
      <c r="H845" s="10"/>
      <c r="I845" s="10"/>
      <c r="J845" s="10"/>
      <c r="K845" s="124"/>
      <c r="L845" s="125"/>
      <c r="M845" s="126"/>
      <c r="N845" s="124"/>
      <c r="O845" s="126"/>
      <c r="P845" s="124"/>
      <c r="Q845" s="126"/>
      <c r="R845" s="124"/>
      <c r="S845" s="127"/>
      <c r="T845" s="128"/>
      <c r="U845" s="116"/>
    </row>
    <row r="846" spans="1:21" ht="21.95" customHeight="1">
      <c r="B846" s="129"/>
      <c r="C846" s="130" t="s">
        <v>299</v>
      </c>
      <c r="D846" s="131"/>
      <c r="E846" s="132"/>
      <c r="F846" s="130" t="s">
        <v>191</v>
      </c>
      <c r="G846" s="131"/>
      <c r="H846" s="131"/>
      <c r="I846" s="131"/>
      <c r="J846" s="131"/>
      <c r="K846" s="133">
        <v>1</v>
      </c>
      <c r="L846" s="133" t="s">
        <v>123</v>
      </c>
      <c r="M846" s="134">
        <v>238270</v>
      </c>
      <c r="N846" s="135">
        <f>SUM(K846*M846)</f>
        <v>238270</v>
      </c>
      <c r="O846" s="134">
        <v>407050</v>
      </c>
      <c r="P846" s="135">
        <f>SUM(K846*O846)</f>
        <v>407050</v>
      </c>
      <c r="Q846" s="136">
        <v>410430</v>
      </c>
      <c r="R846" s="172">
        <f>SUM(K846*Q846)</f>
        <v>410430</v>
      </c>
      <c r="S846" s="137">
        <f>M846</f>
        <v>238270</v>
      </c>
      <c r="T846" s="138" t="str">
        <f>M843</f>
        <v>大里総合建材㈱</v>
      </c>
      <c r="U846" s="116"/>
    </row>
    <row r="847" spans="1:21" ht="21.95" customHeight="1">
      <c r="B847" s="123"/>
      <c r="C847" s="10"/>
      <c r="D847" s="10"/>
      <c r="E847" s="124"/>
      <c r="F847" s="10"/>
      <c r="G847" s="10"/>
      <c r="H847" s="10"/>
      <c r="I847" s="10"/>
      <c r="J847" s="10"/>
      <c r="K847" s="124"/>
      <c r="L847" s="125"/>
      <c r="M847" s="126"/>
      <c r="N847" s="124"/>
      <c r="O847" s="126"/>
      <c r="P847" s="124"/>
      <c r="Q847" s="126"/>
      <c r="R847" s="124"/>
      <c r="S847" s="127"/>
      <c r="T847" s="128"/>
      <c r="U847" s="116"/>
    </row>
    <row r="848" spans="1:21" ht="21.95" customHeight="1">
      <c r="B848" s="129"/>
      <c r="C848" s="130" t="s">
        <v>300</v>
      </c>
      <c r="D848" s="131"/>
      <c r="E848" s="132"/>
      <c r="F848" s="130" t="s">
        <v>311</v>
      </c>
      <c r="G848" s="131"/>
      <c r="H848" s="131"/>
      <c r="I848" s="131"/>
      <c r="J848" s="131"/>
      <c r="K848" s="133">
        <v>2</v>
      </c>
      <c r="L848" s="133" t="s">
        <v>123</v>
      </c>
      <c r="M848" s="134">
        <v>115770</v>
      </c>
      <c r="N848" s="135">
        <f>SUM(K848*M848)</f>
        <v>231540</v>
      </c>
      <c r="O848" s="134">
        <v>212250</v>
      </c>
      <c r="P848" s="135">
        <f>SUM(K848*O848)</f>
        <v>424500</v>
      </c>
      <c r="Q848" s="136">
        <v>212380</v>
      </c>
      <c r="R848" s="172">
        <f>SUM(K848*Q848)</f>
        <v>424760</v>
      </c>
      <c r="S848" s="137">
        <f>M848</f>
        <v>115770</v>
      </c>
      <c r="T848" s="138" t="str">
        <f>T846</f>
        <v>大里総合建材㈱</v>
      </c>
      <c r="U848" s="116"/>
    </row>
    <row r="849" spans="2:21" ht="21.95" customHeight="1">
      <c r="B849" s="123"/>
      <c r="C849" s="10"/>
      <c r="D849" s="10"/>
      <c r="E849" s="124"/>
      <c r="F849" s="10"/>
      <c r="G849" s="10"/>
      <c r="H849" s="10"/>
      <c r="I849" s="10"/>
      <c r="J849" s="10"/>
      <c r="K849" s="124"/>
      <c r="L849" s="125"/>
      <c r="M849" s="126"/>
      <c r="N849" s="124"/>
      <c r="O849" s="126"/>
      <c r="P849" s="124"/>
      <c r="Q849" s="126"/>
      <c r="R849" s="124"/>
      <c r="S849" s="127"/>
      <c r="T849" s="128"/>
      <c r="U849" s="116"/>
    </row>
    <row r="850" spans="2:21" ht="21.95" customHeight="1">
      <c r="B850" s="129"/>
      <c r="C850" s="130" t="s">
        <v>301</v>
      </c>
      <c r="D850" s="131"/>
      <c r="E850" s="132"/>
      <c r="F850" s="130" t="s">
        <v>312</v>
      </c>
      <c r="G850" s="131"/>
      <c r="H850" s="131"/>
      <c r="I850" s="131"/>
      <c r="J850" s="131"/>
      <c r="K850" s="133">
        <v>1</v>
      </c>
      <c r="L850" s="133" t="s">
        <v>123</v>
      </c>
      <c r="M850" s="134">
        <v>145040</v>
      </c>
      <c r="N850" s="135">
        <f>SUM(K850*M850)</f>
        <v>145040</v>
      </c>
      <c r="O850" s="134">
        <v>159910</v>
      </c>
      <c r="P850" s="135">
        <f>SUM(K850*O850)</f>
        <v>159910</v>
      </c>
      <c r="Q850" s="136">
        <v>162110</v>
      </c>
      <c r="R850" s="172">
        <f>SUM(K850*Q850)</f>
        <v>162110</v>
      </c>
      <c r="S850" s="137">
        <f>M850</f>
        <v>145040</v>
      </c>
      <c r="T850" s="138" t="str">
        <f>T848</f>
        <v>大里総合建材㈱</v>
      </c>
      <c r="U850" s="116"/>
    </row>
    <row r="851" spans="2:21" ht="21.95" customHeight="1">
      <c r="B851" s="123"/>
      <c r="C851" s="10"/>
      <c r="D851" s="10"/>
      <c r="E851" s="124"/>
      <c r="F851" s="10"/>
      <c r="G851" s="10"/>
      <c r="H851" s="10"/>
      <c r="I851" s="10"/>
      <c r="J851" s="10"/>
      <c r="K851" s="124"/>
      <c r="L851" s="125"/>
      <c r="M851" s="126"/>
      <c r="N851" s="124"/>
      <c r="O851" s="126"/>
      <c r="P851" s="124"/>
      <c r="Q851" s="126"/>
      <c r="R851" s="124"/>
      <c r="S851" s="127"/>
      <c r="T851" s="128"/>
      <c r="U851" s="116"/>
    </row>
    <row r="852" spans="2:21" ht="21.95" customHeight="1">
      <c r="B852" s="129"/>
      <c r="C852" s="130" t="s">
        <v>302</v>
      </c>
      <c r="D852" s="131"/>
      <c r="E852" s="132"/>
      <c r="F852" s="130" t="s">
        <v>313</v>
      </c>
      <c r="G852" s="131"/>
      <c r="H852" s="131"/>
      <c r="I852" s="131"/>
      <c r="J852" s="131"/>
      <c r="K852" s="133">
        <v>1</v>
      </c>
      <c r="L852" s="133" t="s">
        <v>123</v>
      </c>
      <c r="M852" s="134">
        <v>90290</v>
      </c>
      <c r="N852" s="135">
        <f>SUM(K852*M852)</f>
        <v>90290</v>
      </c>
      <c r="O852" s="134">
        <v>154650</v>
      </c>
      <c r="P852" s="135">
        <f>SUM(K852*O852)</f>
        <v>154650</v>
      </c>
      <c r="Q852" s="136">
        <v>157020</v>
      </c>
      <c r="R852" s="172">
        <f>SUM(K852*Q852)</f>
        <v>157020</v>
      </c>
      <c r="S852" s="137">
        <f>M852</f>
        <v>90290</v>
      </c>
      <c r="T852" s="138" t="str">
        <f>T850</f>
        <v>大里総合建材㈱</v>
      </c>
      <c r="U852" s="116"/>
    </row>
    <row r="853" spans="2:21" ht="21.95" customHeight="1">
      <c r="B853" s="123"/>
      <c r="C853" s="10"/>
      <c r="D853" s="10"/>
      <c r="E853" s="124"/>
      <c r="F853" s="10"/>
      <c r="G853" s="10"/>
      <c r="H853" s="10"/>
      <c r="I853" s="10"/>
      <c r="J853" s="10"/>
      <c r="K853" s="124"/>
      <c r="L853" s="125"/>
      <c r="M853" s="126"/>
      <c r="N853" s="124"/>
      <c r="O853" s="126"/>
      <c r="P853" s="124"/>
      <c r="Q853" s="126"/>
      <c r="R853" s="124"/>
      <c r="S853" s="127"/>
      <c r="T853" s="128"/>
      <c r="U853" s="116"/>
    </row>
    <row r="854" spans="2:21" ht="21.95" customHeight="1">
      <c r="B854" s="129"/>
      <c r="C854" s="130" t="s">
        <v>303</v>
      </c>
      <c r="D854" s="131"/>
      <c r="E854" s="132"/>
      <c r="F854" s="130" t="s">
        <v>314</v>
      </c>
      <c r="G854" s="131"/>
      <c r="H854" s="131"/>
      <c r="I854" s="131"/>
      <c r="J854" s="131"/>
      <c r="K854" s="133">
        <v>1</v>
      </c>
      <c r="L854" s="133" t="s">
        <v>123</v>
      </c>
      <c r="M854" s="134">
        <v>144270</v>
      </c>
      <c r="N854" s="135">
        <f>SUM(K854*M854)</f>
        <v>144270</v>
      </c>
      <c r="O854" s="134">
        <v>239330</v>
      </c>
      <c r="P854" s="135">
        <f>SUM(K854*O854)</f>
        <v>239330</v>
      </c>
      <c r="Q854" s="136">
        <v>241930</v>
      </c>
      <c r="R854" s="172">
        <f>SUM(K854*Q854)</f>
        <v>241930</v>
      </c>
      <c r="S854" s="137">
        <f>M854</f>
        <v>144270</v>
      </c>
      <c r="T854" s="138" t="str">
        <f>T852</f>
        <v>大里総合建材㈱</v>
      </c>
      <c r="U854" s="116"/>
    </row>
    <row r="855" spans="2:21" ht="21.95" customHeight="1">
      <c r="B855" s="123"/>
      <c r="C855" s="10"/>
      <c r="D855" s="10"/>
      <c r="E855" s="124"/>
      <c r="F855" s="10"/>
      <c r="G855" s="10"/>
      <c r="H855" s="10"/>
      <c r="I855" s="10"/>
      <c r="J855" s="10"/>
      <c r="K855" s="124"/>
      <c r="L855" s="125"/>
      <c r="M855" s="126"/>
      <c r="N855" s="124"/>
      <c r="O855" s="126"/>
      <c r="P855" s="124"/>
      <c r="Q855" s="126"/>
      <c r="R855" s="124"/>
      <c r="S855" s="127"/>
      <c r="T855" s="128"/>
      <c r="U855" s="116"/>
    </row>
    <row r="856" spans="2:21" ht="21.95" customHeight="1">
      <c r="B856" s="129"/>
      <c r="C856" s="130" t="s">
        <v>304</v>
      </c>
      <c r="D856" s="131"/>
      <c r="E856" s="132"/>
      <c r="F856" s="130" t="s">
        <v>197</v>
      </c>
      <c r="G856" s="131"/>
      <c r="H856" s="131"/>
      <c r="I856" s="131"/>
      <c r="J856" s="131"/>
      <c r="K856" s="133">
        <v>2</v>
      </c>
      <c r="L856" s="133" t="s">
        <v>123</v>
      </c>
      <c r="M856" s="134">
        <v>140360</v>
      </c>
      <c r="N856" s="135">
        <f>SUM(K856*M856)</f>
        <v>280720</v>
      </c>
      <c r="O856" s="134">
        <v>171400</v>
      </c>
      <c r="P856" s="135">
        <f>SUM(K856*O856)</f>
        <v>342800</v>
      </c>
      <c r="Q856" s="136">
        <v>171860</v>
      </c>
      <c r="R856" s="172">
        <f>SUM(K856*Q856)</f>
        <v>343720</v>
      </c>
      <c r="S856" s="137">
        <f>M856</f>
        <v>140360</v>
      </c>
      <c r="T856" s="138" t="str">
        <f>T854</f>
        <v>大里総合建材㈱</v>
      </c>
      <c r="U856" s="116"/>
    </row>
    <row r="857" spans="2:21" ht="21.95" customHeight="1">
      <c r="B857" s="123"/>
      <c r="C857" s="10"/>
      <c r="D857" s="10"/>
      <c r="E857" s="124"/>
      <c r="F857" s="10"/>
      <c r="G857" s="10"/>
      <c r="H857" s="10"/>
      <c r="I857" s="10"/>
      <c r="J857" s="10"/>
      <c r="K857" s="124"/>
      <c r="L857" s="125"/>
      <c r="M857" s="126"/>
      <c r="N857" s="124"/>
      <c r="O857" s="126"/>
      <c r="P857" s="124"/>
      <c r="Q857" s="126"/>
      <c r="R857" s="124"/>
      <c r="S857" s="127"/>
      <c r="T857" s="128"/>
      <c r="U857" s="116"/>
    </row>
    <row r="858" spans="2:21" ht="21.95" customHeight="1">
      <c r="B858" s="129"/>
      <c r="C858" s="130" t="s">
        <v>305</v>
      </c>
      <c r="D858" s="131"/>
      <c r="E858" s="132"/>
      <c r="F858" s="130" t="s">
        <v>315</v>
      </c>
      <c r="G858" s="131"/>
      <c r="H858" s="131"/>
      <c r="I858" s="131"/>
      <c r="J858" s="131"/>
      <c r="K858" s="133">
        <v>1</v>
      </c>
      <c r="L858" s="133" t="s">
        <v>123</v>
      </c>
      <c r="M858" s="134">
        <v>143690</v>
      </c>
      <c r="N858" s="135">
        <f>SUM(K858*M858)</f>
        <v>143690</v>
      </c>
      <c r="O858" s="134">
        <v>228970</v>
      </c>
      <c r="P858" s="135">
        <f>SUM(K858*O858)</f>
        <v>228970</v>
      </c>
      <c r="Q858" s="136">
        <v>223570</v>
      </c>
      <c r="R858" s="172">
        <f>SUM(K858*Q858)</f>
        <v>223570</v>
      </c>
      <c r="S858" s="137">
        <f>M858</f>
        <v>143690</v>
      </c>
      <c r="T858" s="138" t="str">
        <f>T856</f>
        <v>大里総合建材㈱</v>
      </c>
      <c r="U858" s="116"/>
    </row>
    <row r="859" spans="2:21" ht="21.95" customHeight="1">
      <c r="B859" s="123"/>
      <c r="C859" s="10"/>
      <c r="D859" s="10"/>
      <c r="E859" s="124"/>
      <c r="F859" s="10" t="s">
        <v>316</v>
      </c>
      <c r="G859" s="10"/>
      <c r="H859" s="10"/>
      <c r="I859" s="10"/>
      <c r="J859" s="10"/>
      <c r="K859" s="124"/>
      <c r="L859" s="125"/>
      <c r="M859" s="126"/>
      <c r="N859" s="124"/>
      <c r="O859" s="126"/>
      <c r="P859" s="124"/>
      <c r="Q859" s="126"/>
      <c r="R859" s="124"/>
      <c r="S859" s="127"/>
      <c r="T859" s="128"/>
      <c r="U859" s="116"/>
    </row>
    <row r="860" spans="2:21" ht="21.95" customHeight="1">
      <c r="B860" s="129"/>
      <c r="C860" s="130" t="s">
        <v>306</v>
      </c>
      <c r="D860" s="131"/>
      <c r="E860" s="132"/>
      <c r="F860" s="130" t="s">
        <v>191</v>
      </c>
      <c r="G860" s="131"/>
      <c r="H860" s="131"/>
      <c r="I860" s="131"/>
      <c r="J860" s="131"/>
      <c r="K860" s="133">
        <v>1</v>
      </c>
      <c r="L860" s="133" t="s">
        <v>123</v>
      </c>
      <c r="M860" s="134">
        <v>140350</v>
      </c>
      <c r="N860" s="135">
        <f>SUM(K860*M860)</f>
        <v>140350</v>
      </c>
      <c r="O860" s="134">
        <v>201710</v>
      </c>
      <c r="P860" s="135">
        <f>SUM(K860*O860)</f>
        <v>201710</v>
      </c>
      <c r="Q860" s="136">
        <v>193610</v>
      </c>
      <c r="R860" s="172">
        <f>SUM(K860*Q860)</f>
        <v>193610</v>
      </c>
      <c r="S860" s="137">
        <f>M860</f>
        <v>140350</v>
      </c>
      <c r="T860" s="138" t="str">
        <f>T858</f>
        <v>大里総合建材㈱</v>
      </c>
      <c r="U860" s="116"/>
    </row>
    <row r="861" spans="2:21" ht="21.95" customHeight="1">
      <c r="B861" s="123"/>
      <c r="C861" s="10"/>
      <c r="D861" s="10"/>
      <c r="E861" s="124"/>
      <c r="F861" s="10"/>
      <c r="G861" s="10"/>
      <c r="H861" s="10"/>
      <c r="I861" s="10"/>
      <c r="J861" s="10"/>
      <c r="K861" s="124"/>
      <c r="L861" s="125"/>
      <c r="M861" s="126"/>
      <c r="N861" s="124"/>
      <c r="O861" s="126"/>
      <c r="P861" s="124"/>
      <c r="Q861" s="126"/>
      <c r="R861" s="124"/>
      <c r="S861" s="127"/>
      <c r="T861" s="128"/>
      <c r="U861" s="116"/>
    </row>
    <row r="862" spans="2:21" ht="21.95" customHeight="1">
      <c r="B862" s="129"/>
      <c r="C862" s="130" t="s">
        <v>307</v>
      </c>
      <c r="D862" s="131"/>
      <c r="E862" s="132"/>
      <c r="F862" s="130" t="s">
        <v>317</v>
      </c>
      <c r="G862" s="131"/>
      <c r="H862" s="131"/>
      <c r="I862" s="131"/>
      <c r="J862" s="131"/>
      <c r="K862" s="133">
        <v>2</v>
      </c>
      <c r="L862" s="133" t="s">
        <v>123</v>
      </c>
      <c r="M862" s="134">
        <v>39610</v>
      </c>
      <c r="N862" s="135">
        <f>SUM(K862*M862)</f>
        <v>79220</v>
      </c>
      <c r="O862" s="134">
        <v>34560</v>
      </c>
      <c r="P862" s="135">
        <f>SUM(K862*O862)</f>
        <v>69120</v>
      </c>
      <c r="Q862" s="136">
        <v>34560</v>
      </c>
      <c r="R862" s="172">
        <f>SUM(K862*Q862)</f>
        <v>69120</v>
      </c>
      <c r="S862" s="137">
        <f>M862</f>
        <v>39610</v>
      </c>
      <c r="T862" s="138" t="str">
        <f>T860</f>
        <v>大里総合建材㈱</v>
      </c>
      <c r="U862" s="116"/>
    </row>
    <row r="863" spans="2:21" ht="21.95" customHeight="1">
      <c r="B863" s="123"/>
      <c r="C863" s="10"/>
      <c r="D863" s="10"/>
      <c r="E863" s="124"/>
      <c r="F863" s="10"/>
      <c r="G863" s="10"/>
      <c r="H863" s="10"/>
      <c r="I863" s="10"/>
      <c r="J863" s="10"/>
      <c r="K863" s="124"/>
      <c r="L863" s="125"/>
      <c r="M863" s="126"/>
      <c r="N863" s="124"/>
      <c r="O863" s="126"/>
      <c r="P863" s="124"/>
      <c r="Q863" s="126"/>
      <c r="R863" s="124"/>
      <c r="S863" s="127"/>
      <c r="T863" s="128"/>
      <c r="U863" s="116"/>
    </row>
    <row r="864" spans="2:21" ht="21.95" customHeight="1">
      <c r="B864" s="129"/>
      <c r="C864" s="130" t="s">
        <v>308</v>
      </c>
      <c r="D864" s="131"/>
      <c r="E864" s="132"/>
      <c r="F864" s="130" t="s">
        <v>318</v>
      </c>
      <c r="G864" s="131"/>
      <c r="H864" s="131"/>
      <c r="I864" s="131"/>
      <c r="J864" s="131"/>
      <c r="K864" s="133">
        <v>2</v>
      </c>
      <c r="L864" s="133" t="s">
        <v>123</v>
      </c>
      <c r="M864" s="134">
        <v>86280</v>
      </c>
      <c r="N864" s="135">
        <f>SUM(K864*M864)</f>
        <v>172560</v>
      </c>
      <c r="O864" s="134">
        <v>137710</v>
      </c>
      <c r="P864" s="135">
        <f>SUM(K864*O864)</f>
        <v>275420</v>
      </c>
      <c r="Q864" s="136">
        <v>148650</v>
      </c>
      <c r="R864" s="172">
        <f>SUM(K864*Q864)</f>
        <v>297300</v>
      </c>
      <c r="S864" s="137">
        <f>M864</f>
        <v>86280</v>
      </c>
      <c r="T864" s="138" t="str">
        <f>T862</f>
        <v>大里総合建材㈱</v>
      </c>
      <c r="U864" s="116"/>
    </row>
    <row r="865" spans="2:21" ht="21.95" customHeight="1">
      <c r="B865" s="123"/>
      <c r="C865" s="10"/>
      <c r="D865" s="10"/>
      <c r="E865" s="124"/>
      <c r="F865" s="10"/>
      <c r="G865" s="10"/>
      <c r="H865" s="10"/>
      <c r="I865" s="10"/>
      <c r="J865" s="10"/>
      <c r="K865" s="124"/>
      <c r="L865" s="125"/>
      <c r="M865" s="126"/>
      <c r="N865" s="124"/>
      <c r="O865" s="126"/>
      <c r="P865" s="124"/>
      <c r="Q865" s="126"/>
      <c r="R865" s="124"/>
      <c r="S865" s="127"/>
      <c r="T865" s="128"/>
      <c r="U865" s="116"/>
    </row>
    <row r="866" spans="2:21" ht="21.75" customHeight="1">
      <c r="B866" s="129"/>
      <c r="C866" s="130" t="s">
        <v>309</v>
      </c>
      <c r="D866" s="131"/>
      <c r="E866" s="132"/>
      <c r="F866" s="130" t="s">
        <v>319</v>
      </c>
      <c r="G866" s="131"/>
      <c r="H866" s="131"/>
      <c r="I866" s="131"/>
      <c r="J866" s="131"/>
      <c r="K866" s="133">
        <v>1</v>
      </c>
      <c r="L866" s="133" t="s">
        <v>123</v>
      </c>
      <c r="M866" s="134">
        <v>41150</v>
      </c>
      <c r="N866" s="135">
        <f>SUM(K866*M866)</f>
        <v>41150</v>
      </c>
      <c r="O866" s="134">
        <v>60330</v>
      </c>
      <c r="P866" s="135">
        <f>SUM(K866*O866)</f>
        <v>60330</v>
      </c>
      <c r="Q866" s="136">
        <v>60330</v>
      </c>
      <c r="R866" s="172">
        <f>SUM(K866*Q866)</f>
        <v>60330</v>
      </c>
      <c r="S866" s="137">
        <f>M866</f>
        <v>41150</v>
      </c>
      <c r="T866" s="138" t="str">
        <f>T864</f>
        <v>大里総合建材㈱</v>
      </c>
      <c r="U866" s="116"/>
    </row>
    <row r="867" spans="2:21" ht="23.25" customHeight="1">
      <c r="B867" s="123"/>
      <c r="C867" s="10"/>
      <c r="D867" s="10"/>
      <c r="E867" s="124"/>
      <c r="F867" s="10"/>
      <c r="G867" s="10"/>
      <c r="H867" s="10"/>
      <c r="I867" s="10"/>
      <c r="J867" s="10"/>
      <c r="K867" s="124"/>
      <c r="L867" s="125"/>
      <c r="M867" s="126"/>
      <c r="N867" s="124"/>
      <c r="O867" s="126"/>
      <c r="P867" s="124"/>
      <c r="Q867" s="126"/>
      <c r="R867" s="124"/>
      <c r="S867" s="127"/>
      <c r="T867" s="128"/>
      <c r="U867" s="116"/>
    </row>
    <row r="868" spans="2:21" ht="21.95" customHeight="1">
      <c r="B868" s="129"/>
      <c r="C868" s="130" t="s">
        <v>310</v>
      </c>
      <c r="D868" s="131"/>
      <c r="E868" s="132"/>
      <c r="F868" s="130" t="s">
        <v>320</v>
      </c>
      <c r="G868" s="131"/>
      <c r="H868" s="131"/>
      <c r="I868" s="131"/>
      <c r="J868" s="131"/>
      <c r="K868" s="133">
        <v>1</v>
      </c>
      <c r="L868" s="133" t="s">
        <v>123</v>
      </c>
      <c r="M868" s="134">
        <v>56210</v>
      </c>
      <c r="N868" s="135">
        <f>SUM(K868*M868)</f>
        <v>56210</v>
      </c>
      <c r="O868" s="134">
        <v>85690</v>
      </c>
      <c r="P868" s="135">
        <f>SUM(K868*O868)</f>
        <v>85690</v>
      </c>
      <c r="Q868" s="136">
        <v>85690</v>
      </c>
      <c r="R868" s="172">
        <f>SUM(K868*Q868)</f>
        <v>85690</v>
      </c>
      <c r="S868" s="137">
        <f>M868</f>
        <v>56210</v>
      </c>
      <c r="T868" s="138" t="str">
        <f>T866</f>
        <v>大里総合建材㈱</v>
      </c>
      <c r="U868" s="116"/>
    </row>
    <row r="869" spans="2:21" ht="21.95" customHeight="1">
      <c r="B869" s="123"/>
      <c r="C869" s="10"/>
      <c r="D869" s="10"/>
      <c r="E869" s="124"/>
      <c r="F869" s="10"/>
      <c r="G869" s="10"/>
      <c r="H869" s="10"/>
      <c r="I869" s="10"/>
      <c r="J869" s="10"/>
      <c r="K869" s="124"/>
      <c r="L869" s="125"/>
      <c r="M869" s="126"/>
      <c r="N869" s="124"/>
      <c r="O869" s="126"/>
      <c r="P869" s="124"/>
      <c r="Q869" s="126"/>
      <c r="R869" s="124"/>
      <c r="S869" s="127"/>
      <c r="T869" s="128"/>
      <c r="U869" s="116"/>
    </row>
    <row r="870" spans="2:21" ht="21.95" customHeight="1">
      <c r="B870" s="129"/>
      <c r="C870" s="130" t="s">
        <v>321</v>
      </c>
      <c r="D870" s="131"/>
      <c r="E870" s="132"/>
      <c r="F870" s="130" t="s">
        <v>322</v>
      </c>
      <c r="G870" s="131"/>
      <c r="H870" s="131"/>
      <c r="I870" s="131"/>
      <c r="J870" s="131"/>
      <c r="K870" s="133">
        <v>1</v>
      </c>
      <c r="L870" s="133" t="s">
        <v>123</v>
      </c>
      <c r="M870" s="134">
        <v>229330</v>
      </c>
      <c r="N870" s="135">
        <f>SUM(K870*M870)</f>
        <v>229330</v>
      </c>
      <c r="O870" s="134">
        <v>230160</v>
      </c>
      <c r="P870" s="135">
        <f>SUM(K870*O870)</f>
        <v>230160</v>
      </c>
      <c r="Q870" s="136">
        <v>256030</v>
      </c>
      <c r="R870" s="172">
        <f>SUM(K870*Q870)</f>
        <v>256030</v>
      </c>
      <c r="S870" s="137">
        <f>M870</f>
        <v>229330</v>
      </c>
      <c r="T870" s="138" t="str">
        <f>T868</f>
        <v>大里総合建材㈱</v>
      </c>
      <c r="U870" s="116"/>
    </row>
    <row r="871" spans="2:21" ht="21.95" customHeight="1">
      <c r="B871" s="123"/>
      <c r="C871" s="10"/>
      <c r="D871" s="10"/>
      <c r="E871" s="124"/>
      <c r="F871" s="10"/>
      <c r="G871" s="10"/>
      <c r="H871" s="10"/>
      <c r="I871" s="10"/>
      <c r="J871" s="10"/>
      <c r="K871" s="124"/>
      <c r="L871" s="125"/>
      <c r="M871" s="126"/>
      <c r="N871" s="124"/>
      <c r="O871" s="126"/>
      <c r="P871" s="124"/>
      <c r="Q871" s="126"/>
      <c r="R871" s="124"/>
      <c r="S871" s="127"/>
      <c r="T871" s="128"/>
      <c r="U871" s="116"/>
    </row>
    <row r="872" spans="2:21" ht="21.95" customHeight="1">
      <c r="B872" s="129"/>
      <c r="C872" s="130" t="s">
        <v>215</v>
      </c>
      <c r="D872" s="131"/>
      <c r="E872" s="132"/>
      <c r="F872" s="130"/>
      <c r="G872" s="131"/>
      <c r="H872" s="131"/>
      <c r="I872" s="131"/>
      <c r="J872" s="131"/>
      <c r="K872" s="133">
        <v>1</v>
      </c>
      <c r="L872" s="133" t="s">
        <v>42</v>
      </c>
      <c r="M872" s="134">
        <v>55570</v>
      </c>
      <c r="N872" s="135">
        <f>SUM(K872*M872)</f>
        <v>55570</v>
      </c>
      <c r="O872" s="134">
        <v>133370</v>
      </c>
      <c r="P872" s="135">
        <f>SUM(K872*O872)</f>
        <v>133370</v>
      </c>
      <c r="Q872" s="136">
        <v>134550</v>
      </c>
      <c r="R872" s="172">
        <f>SUM(K872*Q872)</f>
        <v>134550</v>
      </c>
      <c r="S872" s="137">
        <f>M872</f>
        <v>55570</v>
      </c>
      <c r="T872" s="138" t="str">
        <f>T870</f>
        <v>大里総合建材㈱</v>
      </c>
      <c r="U872" s="116"/>
    </row>
    <row r="873" spans="2:21" ht="21.95" customHeight="1">
      <c r="B873" s="123"/>
      <c r="C873" s="10"/>
      <c r="D873" s="10"/>
      <c r="E873" s="124"/>
      <c r="F873" s="10"/>
      <c r="G873" s="10"/>
      <c r="H873" s="10"/>
      <c r="I873" s="10"/>
      <c r="J873" s="10"/>
      <c r="K873" s="124"/>
      <c r="L873" s="125"/>
      <c r="M873" s="126"/>
      <c r="N873" s="124"/>
      <c r="O873" s="126"/>
      <c r="P873" s="124"/>
      <c r="Q873" s="126"/>
      <c r="R873" s="124"/>
      <c r="S873" s="127"/>
      <c r="T873" s="128"/>
      <c r="U873" s="116"/>
    </row>
    <row r="874" spans="2:21" ht="21.95" customHeight="1">
      <c r="B874" s="129"/>
      <c r="C874" s="130" t="s">
        <v>292</v>
      </c>
      <c r="D874" s="131"/>
      <c r="E874" s="132"/>
      <c r="F874" s="130"/>
      <c r="G874" s="131"/>
      <c r="H874" s="131"/>
      <c r="I874" s="131"/>
      <c r="J874" s="131"/>
      <c r="K874" s="133">
        <v>1</v>
      </c>
      <c r="L874" s="133" t="s">
        <v>42</v>
      </c>
      <c r="M874" s="134">
        <v>206630</v>
      </c>
      <c r="N874" s="135">
        <f>SUM(K874*M874)</f>
        <v>206630</v>
      </c>
      <c r="O874" s="134">
        <v>143280</v>
      </c>
      <c r="P874" s="135">
        <f>SUM(K874*O874)</f>
        <v>143280</v>
      </c>
      <c r="Q874" s="136">
        <v>143280</v>
      </c>
      <c r="R874" s="172">
        <f>SUM(K874*Q874)</f>
        <v>143280</v>
      </c>
      <c r="S874" s="137">
        <f>M874</f>
        <v>206630</v>
      </c>
      <c r="T874" s="138" t="str">
        <f>T872</f>
        <v>大里総合建材㈱</v>
      </c>
      <c r="U874" s="116"/>
    </row>
    <row r="875" spans="2:21" ht="21.95" customHeight="1">
      <c r="B875" s="123"/>
      <c r="C875" s="10"/>
      <c r="D875" s="10"/>
      <c r="E875" s="124"/>
      <c r="F875" s="10"/>
      <c r="G875" s="10"/>
      <c r="H875" s="10"/>
      <c r="I875" s="10"/>
      <c r="J875" s="10"/>
      <c r="K875" s="124"/>
      <c r="L875" s="125"/>
      <c r="M875" s="140"/>
      <c r="N875" s="140"/>
      <c r="O875" s="140"/>
      <c r="P875" s="140"/>
      <c r="Q875" s="140"/>
      <c r="R875" s="140"/>
      <c r="S875" s="142"/>
      <c r="T875" s="143"/>
      <c r="U875" s="116"/>
    </row>
    <row r="876" spans="2:21" ht="21.95" customHeight="1">
      <c r="B876" s="129"/>
      <c r="C876" s="130"/>
      <c r="D876" s="131"/>
      <c r="E876" s="132"/>
      <c r="F876" s="130"/>
      <c r="G876" s="131"/>
      <c r="H876" s="131"/>
      <c r="I876" s="131"/>
      <c r="J876" s="131"/>
      <c r="K876" s="133"/>
      <c r="L876" s="133"/>
      <c r="M876" s="144"/>
      <c r="N876" s="144"/>
      <c r="O876" s="144"/>
      <c r="P876" s="144"/>
      <c r="Q876" s="144"/>
      <c r="R876" s="144"/>
      <c r="S876" s="137"/>
      <c r="T876" s="145"/>
      <c r="U876" s="116"/>
    </row>
    <row r="877" spans="2:21" ht="21.95" customHeight="1">
      <c r="B877" s="123"/>
      <c r="C877" s="10"/>
      <c r="D877" s="10"/>
      <c r="E877" s="124"/>
      <c r="F877" s="10"/>
      <c r="G877" s="10"/>
      <c r="H877" s="10"/>
      <c r="I877" s="10"/>
      <c r="J877" s="10"/>
      <c r="K877" s="124"/>
      <c r="L877" s="125"/>
      <c r="M877" s="140"/>
      <c r="N877" s="140"/>
      <c r="O877" s="140"/>
      <c r="P877" s="140"/>
      <c r="Q877" s="140"/>
      <c r="R877" s="140"/>
      <c r="S877" s="142"/>
      <c r="T877" s="143"/>
      <c r="U877" s="116"/>
    </row>
    <row r="878" spans="2:21" ht="21.95" customHeight="1" thickBot="1">
      <c r="B878" s="146"/>
      <c r="C878" s="147"/>
      <c r="D878" s="147"/>
      <c r="E878" s="148"/>
      <c r="F878" s="147"/>
      <c r="G878" s="147"/>
      <c r="H878" s="147"/>
      <c r="I878" s="147"/>
      <c r="J878" s="147"/>
      <c r="K878" s="149"/>
      <c r="L878" s="149"/>
      <c r="M878" s="150"/>
      <c r="N878" s="150"/>
      <c r="O878" s="150"/>
      <c r="P878" s="150"/>
      <c r="Q878" s="150"/>
      <c r="R878" s="150"/>
      <c r="S878" s="151"/>
      <c r="T878" s="152"/>
      <c r="U878" s="116"/>
    </row>
    <row r="879" spans="2:21" ht="19.899999999999999" customHeight="1">
      <c r="B879" s="123"/>
      <c r="C879" s="10"/>
      <c r="D879" s="10"/>
      <c r="E879" s="124"/>
      <c r="F879" s="10"/>
      <c r="G879" s="10"/>
      <c r="H879" s="10"/>
      <c r="I879" s="10"/>
      <c r="J879" s="10"/>
      <c r="K879" s="124"/>
      <c r="L879" s="125"/>
      <c r="M879" s="140"/>
      <c r="N879" s="140"/>
      <c r="O879" s="140"/>
      <c r="P879" s="140"/>
      <c r="Q879" s="140"/>
      <c r="R879" s="140"/>
      <c r="S879" s="141"/>
      <c r="T879" s="143"/>
      <c r="U879" s="116"/>
    </row>
    <row r="880" spans="2:21" ht="19.899999999999999" customHeight="1">
      <c r="B880" s="583" t="s">
        <v>3</v>
      </c>
      <c r="C880" s="584"/>
      <c r="D880" s="585"/>
      <c r="E880" s="124"/>
      <c r="F880" s="10"/>
      <c r="G880" s="10"/>
      <c r="H880" s="10"/>
      <c r="I880" s="10"/>
      <c r="J880" s="10"/>
      <c r="K880" s="124"/>
      <c r="L880" s="125"/>
      <c r="M880" s="140"/>
      <c r="N880" s="140">
        <f>SUM(N845:N878)</f>
        <v>2254840</v>
      </c>
      <c r="O880" s="140"/>
      <c r="P880" s="140">
        <f>SUM(P845:P878)</f>
        <v>3156290</v>
      </c>
      <c r="Q880" s="140"/>
      <c r="R880" s="140">
        <f>SUM(R845:R878)</f>
        <v>3203450</v>
      </c>
      <c r="S880" s="140"/>
      <c r="T880" s="153"/>
      <c r="U880" s="116"/>
    </row>
    <row r="881" spans="1:21" ht="19.899999999999999" customHeight="1" thickBot="1">
      <c r="B881" s="146"/>
      <c r="C881" s="147"/>
      <c r="D881" s="147"/>
      <c r="E881" s="148"/>
      <c r="F881" s="147"/>
      <c r="G881" s="147"/>
      <c r="H881" s="147"/>
      <c r="I881" s="147"/>
      <c r="J881" s="147"/>
      <c r="K881" s="148"/>
      <c r="L881" s="149"/>
      <c r="M881" s="150"/>
      <c r="N881" s="150"/>
      <c r="O881" s="150"/>
      <c r="P881" s="150"/>
      <c r="Q881" s="150"/>
      <c r="R881" s="150"/>
      <c r="S881" s="154"/>
      <c r="T881" s="152"/>
      <c r="U881" s="116"/>
    </row>
    <row r="883" spans="1:21">
      <c r="B883" s="23" t="e">
        <f>B839</f>
        <v>#REF!</v>
      </c>
      <c r="T883" s="41"/>
    </row>
    <row r="884" spans="1:21" ht="42">
      <c r="A884" s="104"/>
      <c r="M884" s="105" t="s">
        <v>16</v>
      </c>
    </row>
    <row r="885" spans="1:21" ht="21.75" thickBot="1">
      <c r="B885" s="106"/>
      <c r="C885" s="107"/>
      <c r="D885" s="107"/>
      <c r="E885" s="107"/>
      <c r="F885" s="107"/>
      <c r="G885" s="107"/>
      <c r="H885" s="107"/>
      <c r="I885" s="107"/>
      <c r="J885" s="107"/>
      <c r="K885" s="107"/>
      <c r="L885" s="108"/>
      <c r="M885" s="107"/>
      <c r="N885" s="107"/>
      <c r="O885" s="107"/>
      <c r="P885" s="107"/>
      <c r="Q885" s="107"/>
      <c r="R885" s="107"/>
      <c r="S885" s="109"/>
      <c r="T885" s="110"/>
    </row>
    <row r="886" spans="1:21" ht="19.899999999999999" customHeight="1">
      <c r="B886" s="111"/>
      <c r="C886" s="112"/>
      <c r="D886" s="112"/>
      <c r="E886" s="113"/>
      <c r="F886" s="112"/>
      <c r="G886" s="112"/>
      <c r="H886" s="112"/>
      <c r="I886" s="112"/>
      <c r="J886" s="112"/>
      <c r="K886" s="113"/>
      <c r="L886" s="114"/>
      <c r="M886" s="586" t="s">
        <v>17</v>
      </c>
      <c r="N886" s="587"/>
      <c r="O886" s="586" t="s">
        <v>17</v>
      </c>
      <c r="P886" s="587"/>
      <c r="Q886" s="586" t="s">
        <v>17</v>
      </c>
      <c r="R886" s="587"/>
      <c r="S886" s="114" t="s">
        <v>18</v>
      </c>
      <c r="T886" s="115"/>
      <c r="U886" s="116"/>
    </row>
    <row r="887" spans="1:21" ht="19.899999999999999" customHeight="1">
      <c r="B887" s="588" t="s">
        <v>19</v>
      </c>
      <c r="C887" s="589"/>
      <c r="D887" s="590"/>
      <c r="E887" s="591" t="s">
        <v>20</v>
      </c>
      <c r="F887" s="589"/>
      <c r="G887" s="589"/>
      <c r="H887" s="589"/>
      <c r="I887" s="589"/>
      <c r="J887" s="590"/>
      <c r="K887" s="117" t="s">
        <v>21</v>
      </c>
      <c r="L887" s="117" t="s">
        <v>5</v>
      </c>
      <c r="M887" s="592" t="s">
        <v>509</v>
      </c>
      <c r="N887" s="593"/>
      <c r="O887" s="592" t="s">
        <v>477</v>
      </c>
      <c r="P887" s="593"/>
      <c r="Q887" s="592" t="s">
        <v>513</v>
      </c>
      <c r="R887" s="593"/>
      <c r="S887" s="117" t="s">
        <v>22</v>
      </c>
      <c r="T887" s="118" t="s">
        <v>23</v>
      </c>
      <c r="U887" s="116"/>
    </row>
    <row r="888" spans="1:21" ht="19.899999999999999" customHeight="1" thickBot="1">
      <c r="B888" s="119"/>
      <c r="C888" s="109"/>
      <c r="D888" s="109"/>
      <c r="E888" s="120"/>
      <c r="F888" s="109"/>
      <c r="G888" s="109"/>
      <c r="H888" s="109"/>
      <c r="I888" s="109"/>
      <c r="J888" s="109"/>
      <c r="K888" s="120"/>
      <c r="L888" s="121"/>
      <c r="M888" s="121" t="s">
        <v>24</v>
      </c>
      <c r="N888" s="121" t="s">
        <v>25</v>
      </c>
      <c r="O888" s="121" t="s">
        <v>24</v>
      </c>
      <c r="P888" s="121" t="s">
        <v>25</v>
      </c>
      <c r="Q888" s="121" t="s">
        <v>24</v>
      </c>
      <c r="R888" s="121" t="s">
        <v>25</v>
      </c>
      <c r="S888" s="121"/>
      <c r="T888" s="122"/>
      <c r="U888" s="116"/>
    </row>
    <row r="889" spans="1:21" ht="21.95" customHeight="1">
      <c r="B889" s="123"/>
      <c r="C889" s="10"/>
      <c r="D889" s="10"/>
      <c r="E889" s="124"/>
      <c r="F889" s="10"/>
      <c r="G889" s="10"/>
      <c r="H889" s="10"/>
      <c r="I889" s="10"/>
      <c r="J889" s="10"/>
      <c r="K889" s="124"/>
      <c r="L889" s="125"/>
      <c r="M889" s="126"/>
      <c r="N889" s="124"/>
      <c r="O889" s="126"/>
      <c r="P889" s="124"/>
      <c r="Q889" s="126"/>
      <c r="R889" s="124"/>
      <c r="S889" s="127"/>
      <c r="T889" s="128"/>
      <c r="U889" s="116"/>
    </row>
    <row r="890" spans="1:21" ht="21.95" customHeight="1">
      <c r="B890" s="129"/>
      <c r="C890" s="130" t="s">
        <v>323</v>
      </c>
      <c r="D890" s="131"/>
      <c r="E890" s="132"/>
      <c r="F890" s="130" t="s">
        <v>324</v>
      </c>
      <c r="G890" s="131"/>
      <c r="H890" s="131"/>
      <c r="I890" s="131"/>
      <c r="J890" s="131"/>
      <c r="K890" s="133">
        <v>1</v>
      </c>
      <c r="L890" s="133" t="s">
        <v>0</v>
      </c>
      <c r="M890" s="134">
        <v>16000</v>
      </c>
      <c r="N890" s="135">
        <f>SUM(K890*M890)</f>
        <v>16000</v>
      </c>
      <c r="O890" s="134">
        <f>ROUNDDOWN(M890*1.4,2)</f>
        <v>22400</v>
      </c>
      <c r="P890" s="135">
        <f>SUM(K890*O890)</f>
        <v>22400</v>
      </c>
      <c r="Q890" s="136">
        <f>ROUNDDOWN(M890*1.23,-2)</f>
        <v>19600</v>
      </c>
      <c r="R890" s="172">
        <f>SUM(K890*Q890)</f>
        <v>19600</v>
      </c>
      <c r="S890" s="137">
        <f>M890</f>
        <v>16000</v>
      </c>
      <c r="T890" s="138" t="str">
        <f>M887</f>
        <v>松川ガラス店</v>
      </c>
      <c r="U890" s="116"/>
    </row>
    <row r="891" spans="1:21" ht="21.95" customHeight="1">
      <c r="B891" s="123"/>
      <c r="C891" s="10"/>
      <c r="D891" s="10"/>
      <c r="E891" s="124"/>
      <c r="F891" s="10"/>
      <c r="G891" s="10"/>
      <c r="H891" s="10"/>
      <c r="I891" s="10"/>
      <c r="J891" s="10"/>
      <c r="K891" s="124"/>
      <c r="L891" s="125"/>
      <c r="M891" s="126"/>
      <c r="N891" s="124"/>
      <c r="O891" s="126"/>
      <c r="P891" s="124"/>
      <c r="Q891" s="126"/>
      <c r="R891" s="124"/>
      <c r="S891" s="127"/>
      <c r="T891" s="128"/>
      <c r="U891" s="116"/>
    </row>
    <row r="892" spans="1:21" ht="21.95" customHeight="1">
      <c r="B892" s="129"/>
      <c r="C892" s="130" t="s">
        <v>325</v>
      </c>
      <c r="D892" s="131"/>
      <c r="E892" s="132"/>
      <c r="F892" s="130" t="s">
        <v>326</v>
      </c>
      <c r="G892" s="131"/>
      <c r="H892" s="131"/>
      <c r="I892" s="131"/>
      <c r="J892" s="131"/>
      <c r="K892" s="133">
        <v>1</v>
      </c>
      <c r="L892" s="133" t="s">
        <v>123</v>
      </c>
      <c r="M892" s="134">
        <v>16000</v>
      </c>
      <c r="N892" s="135">
        <f>SUM(K892*M892)</f>
        <v>16000</v>
      </c>
      <c r="O892" s="134">
        <f>ROUNDDOWN(M892*1.4,2)</f>
        <v>22400</v>
      </c>
      <c r="P892" s="135">
        <f>SUM(K892*O892)</f>
        <v>22400</v>
      </c>
      <c r="Q892" s="136">
        <f>ROUNDDOWN(M892*1.23,-2)</f>
        <v>19600</v>
      </c>
      <c r="R892" s="172">
        <f>SUM(K892*Q892)</f>
        <v>19600</v>
      </c>
      <c r="S892" s="137">
        <f>M892</f>
        <v>16000</v>
      </c>
      <c r="T892" s="138" t="str">
        <f>M887</f>
        <v>松川ガラス店</v>
      </c>
      <c r="U892" s="116"/>
    </row>
    <row r="893" spans="1:21" ht="21.95" customHeight="1">
      <c r="B893" s="123"/>
      <c r="C893" s="10"/>
      <c r="D893" s="10"/>
      <c r="E893" s="124"/>
      <c r="F893" s="10"/>
      <c r="G893" s="10"/>
      <c r="H893" s="10"/>
      <c r="I893" s="10"/>
      <c r="J893" s="10"/>
      <c r="K893" s="124"/>
      <c r="L893" s="125"/>
      <c r="M893" s="139"/>
      <c r="N893" s="140"/>
      <c r="O893" s="139"/>
      <c r="P893" s="140"/>
      <c r="Q893" s="139"/>
      <c r="R893" s="140"/>
      <c r="S893" s="127"/>
      <c r="T893" s="128"/>
      <c r="U893" s="116"/>
    </row>
    <row r="894" spans="1:21" ht="21.95" customHeight="1">
      <c r="B894" s="129"/>
      <c r="C894" s="130"/>
      <c r="D894" s="131"/>
      <c r="E894" s="132"/>
      <c r="F894" s="130"/>
      <c r="G894" s="131"/>
      <c r="H894" s="131"/>
      <c r="I894" s="131"/>
      <c r="J894" s="131"/>
      <c r="K894" s="133"/>
      <c r="L894" s="133"/>
      <c r="M894" s="134"/>
      <c r="N894" s="135"/>
      <c r="O894" s="134"/>
      <c r="P894" s="135"/>
      <c r="Q894" s="136"/>
      <c r="R894" s="135"/>
      <c r="S894" s="137"/>
      <c r="T894" s="138"/>
      <c r="U894" s="116"/>
    </row>
    <row r="895" spans="1:21" ht="21.95" customHeight="1">
      <c r="B895" s="123"/>
      <c r="C895" s="10"/>
      <c r="D895" s="10"/>
      <c r="E895" s="124"/>
      <c r="F895" s="10"/>
      <c r="G895" s="10"/>
      <c r="H895" s="10"/>
      <c r="I895" s="10"/>
      <c r="J895" s="10"/>
      <c r="K895" s="124"/>
      <c r="L895" s="125"/>
      <c r="M895" s="139"/>
      <c r="N895" s="140"/>
      <c r="O895" s="139"/>
      <c r="P895" s="140"/>
      <c r="Q895" s="139"/>
      <c r="R895" s="140"/>
      <c r="S895" s="127"/>
      <c r="T895" s="128"/>
      <c r="U895" s="116"/>
    </row>
    <row r="896" spans="1:21" ht="21.95" customHeight="1">
      <c r="B896" s="129"/>
      <c r="C896" s="130"/>
      <c r="D896" s="131"/>
      <c r="E896" s="132"/>
      <c r="F896" s="130"/>
      <c r="G896" s="131"/>
      <c r="H896" s="131"/>
      <c r="I896" s="131"/>
      <c r="J896" s="131"/>
      <c r="K896" s="133"/>
      <c r="L896" s="133"/>
      <c r="M896" s="134"/>
      <c r="N896" s="135"/>
      <c r="O896" s="134"/>
      <c r="P896" s="135"/>
      <c r="Q896" s="136"/>
      <c r="R896" s="135"/>
      <c r="S896" s="137"/>
      <c r="T896" s="138"/>
      <c r="U896" s="116"/>
    </row>
    <row r="897" spans="2:21" ht="21.95" customHeight="1">
      <c r="B897" s="123"/>
      <c r="C897" s="10"/>
      <c r="D897" s="10"/>
      <c r="E897" s="124"/>
      <c r="F897" s="10"/>
      <c r="G897" s="10"/>
      <c r="H897" s="10"/>
      <c r="I897" s="10"/>
      <c r="J897" s="10"/>
      <c r="K897" s="124"/>
      <c r="L897" s="125"/>
      <c r="M897" s="139"/>
      <c r="N897" s="140"/>
      <c r="O897" s="139"/>
      <c r="P897" s="140"/>
      <c r="Q897" s="139"/>
      <c r="R897" s="140"/>
      <c r="S897" s="127"/>
      <c r="T897" s="128"/>
      <c r="U897" s="116"/>
    </row>
    <row r="898" spans="2:21" ht="21.95" customHeight="1">
      <c r="B898" s="129"/>
      <c r="C898" s="130"/>
      <c r="D898" s="131"/>
      <c r="E898" s="132"/>
      <c r="F898" s="130"/>
      <c r="G898" s="131"/>
      <c r="H898" s="131"/>
      <c r="I898" s="131"/>
      <c r="J898" s="131"/>
      <c r="K898" s="133"/>
      <c r="L898" s="133"/>
      <c r="M898" s="134"/>
      <c r="N898" s="135"/>
      <c r="O898" s="134"/>
      <c r="P898" s="135"/>
      <c r="Q898" s="136"/>
      <c r="R898" s="135"/>
      <c r="S898" s="137"/>
      <c r="T898" s="138"/>
      <c r="U898" s="116"/>
    </row>
    <row r="899" spans="2:21" ht="21.95" customHeight="1">
      <c r="B899" s="123"/>
      <c r="C899" s="10"/>
      <c r="D899" s="10"/>
      <c r="E899" s="124"/>
      <c r="F899" s="10"/>
      <c r="G899" s="10"/>
      <c r="H899" s="10"/>
      <c r="I899" s="10"/>
      <c r="J899" s="10"/>
      <c r="K899" s="124"/>
      <c r="L899" s="125"/>
      <c r="M899" s="139"/>
      <c r="N899" s="140"/>
      <c r="O899" s="139"/>
      <c r="P899" s="140"/>
      <c r="Q899" s="139"/>
      <c r="R899" s="140"/>
      <c r="S899" s="127"/>
      <c r="T899" s="128"/>
      <c r="U899" s="116"/>
    </row>
    <row r="900" spans="2:21" ht="21.95" customHeight="1">
      <c r="B900" s="129"/>
      <c r="C900" s="130"/>
      <c r="D900" s="131"/>
      <c r="E900" s="132"/>
      <c r="F900" s="130"/>
      <c r="G900" s="131"/>
      <c r="H900" s="131"/>
      <c r="I900" s="131"/>
      <c r="J900" s="131"/>
      <c r="K900" s="133"/>
      <c r="L900" s="133"/>
      <c r="M900" s="134"/>
      <c r="N900" s="135"/>
      <c r="O900" s="134"/>
      <c r="P900" s="135"/>
      <c r="Q900" s="136"/>
      <c r="R900" s="135"/>
      <c r="S900" s="137"/>
      <c r="T900" s="138"/>
      <c r="U900" s="116"/>
    </row>
    <row r="901" spans="2:21" ht="21.95" customHeight="1">
      <c r="B901" s="123"/>
      <c r="C901" s="10"/>
      <c r="D901" s="10"/>
      <c r="E901" s="124"/>
      <c r="F901" s="10"/>
      <c r="G901" s="10"/>
      <c r="H901" s="10"/>
      <c r="I901" s="10"/>
      <c r="J901" s="10"/>
      <c r="K901" s="124"/>
      <c r="L901" s="125"/>
      <c r="M901" s="139"/>
      <c r="N901" s="140"/>
      <c r="O901" s="139"/>
      <c r="P901" s="140"/>
      <c r="Q901" s="139"/>
      <c r="R901" s="140"/>
      <c r="S901" s="127"/>
      <c r="T901" s="128"/>
      <c r="U901" s="116"/>
    </row>
    <row r="902" spans="2:21" ht="21.95" customHeight="1">
      <c r="B902" s="129"/>
      <c r="C902" s="130"/>
      <c r="D902" s="131"/>
      <c r="E902" s="132"/>
      <c r="F902" s="130"/>
      <c r="G902" s="131"/>
      <c r="H902" s="131"/>
      <c r="I902" s="131"/>
      <c r="J902" s="131"/>
      <c r="K902" s="133"/>
      <c r="L902" s="133"/>
      <c r="M902" s="134"/>
      <c r="N902" s="135"/>
      <c r="O902" s="134"/>
      <c r="P902" s="135"/>
      <c r="Q902" s="136"/>
      <c r="R902" s="135"/>
      <c r="S902" s="137"/>
      <c r="T902" s="138"/>
      <c r="U902" s="116"/>
    </row>
    <row r="903" spans="2:21" ht="21.95" customHeight="1">
      <c r="B903" s="123"/>
      <c r="C903" s="10"/>
      <c r="D903" s="10"/>
      <c r="E903" s="124"/>
      <c r="F903" s="10"/>
      <c r="G903" s="10"/>
      <c r="H903" s="10"/>
      <c r="I903" s="10"/>
      <c r="J903" s="10"/>
      <c r="K903" s="124"/>
      <c r="L903" s="125"/>
      <c r="M903" s="139"/>
      <c r="N903" s="140"/>
      <c r="O903" s="139"/>
      <c r="P903" s="140"/>
      <c r="Q903" s="139"/>
      <c r="R903" s="140"/>
      <c r="S903" s="141"/>
      <c r="T903" s="128"/>
      <c r="U903" s="116"/>
    </row>
    <row r="904" spans="2:21" ht="21.95" customHeight="1">
      <c r="B904" s="129"/>
      <c r="C904" s="130"/>
      <c r="D904" s="131"/>
      <c r="E904" s="132"/>
      <c r="F904" s="130"/>
      <c r="G904" s="131"/>
      <c r="H904" s="131"/>
      <c r="I904" s="131"/>
      <c r="J904" s="131"/>
      <c r="K904" s="133"/>
      <c r="L904" s="133"/>
      <c r="M904" s="134"/>
      <c r="N904" s="135"/>
      <c r="O904" s="134"/>
      <c r="P904" s="135"/>
      <c r="Q904" s="136"/>
      <c r="R904" s="135"/>
      <c r="S904" s="137"/>
      <c r="T904" s="138"/>
      <c r="U904" s="116"/>
    </row>
    <row r="905" spans="2:21" ht="21.95" customHeight="1">
      <c r="B905" s="123"/>
      <c r="C905" s="10"/>
      <c r="D905" s="10"/>
      <c r="E905" s="124"/>
      <c r="F905" s="10"/>
      <c r="G905" s="10"/>
      <c r="H905" s="10"/>
      <c r="I905" s="10"/>
      <c r="J905" s="10"/>
      <c r="K905" s="124"/>
      <c r="L905" s="125"/>
      <c r="M905" s="139"/>
      <c r="N905" s="140"/>
      <c r="O905" s="139"/>
      <c r="P905" s="140"/>
      <c r="Q905" s="139"/>
      <c r="R905" s="140"/>
      <c r="S905" s="141"/>
      <c r="T905" s="128"/>
      <c r="U905" s="116"/>
    </row>
    <row r="906" spans="2:21" ht="21.95" customHeight="1">
      <c r="B906" s="129"/>
      <c r="C906" s="130"/>
      <c r="D906" s="131"/>
      <c r="E906" s="132"/>
      <c r="F906" s="130"/>
      <c r="G906" s="131"/>
      <c r="H906" s="131"/>
      <c r="I906" s="131"/>
      <c r="J906" s="131"/>
      <c r="K906" s="133"/>
      <c r="L906" s="133"/>
      <c r="M906" s="134"/>
      <c r="N906" s="135"/>
      <c r="O906" s="134"/>
      <c r="P906" s="135"/>
      <c r="Q906" s="136"/>
      <c r="R906" s="135"/>
      <c r="S906" s="137"/>
      <c r="T906" s="138"/>
      <c r="U906" s="116"/>
    </row>
    <row r="907" spans="2:21" ht="21.95" customHeight="1">
      <c r="B907" s="123"/>
      <c r="C907" s="10"/>
      <c r="D907" s="10"/>
      <c r="E907" s="124"/>
      <c r="F907" s="10"/>
      <c r="G907" s="10"/>
      <c r="H907" s="10"/>
      <c r="I907" s="10"/>
      <c r="J907" s="10"/>
      <c r="K907" s="124"/>
      <c r="L907" s="125"/>
      <c r="M907" s="139"/>
      <c r="N907" s="140"/>
      <c r="O907" s="139"/>
      <c r="P907" s="140"/>
      <c r="Q907" s="139"/>
      <c r="R907" s="140"/>
      <c r="S907" s="142"/>
      <c r="T907" s="128"/>
      <c r="U907" s="116"/>
    </row>
    <row r="908" spans="2:21" ht="21.95" customHeight="1">
      <c r="B908" s="129"/>
      <c r="C908" s="130"/>
      <c r="D908" s="131"/>
      <c r="E908" s="132"/>
      <c r="F908" s="130"/>
      <c r="G908" s="131"/>
      <c r="H908" s="131"/>
      <c r="I908" s="131"/>
      <c r="J908" s="131"/>
      <c r="K908" s="133"/>
      <c r="L908" s="133"/>
      <c r="M908" s="134"/>
      <c r="N908" s="135"/>
      <c r="O908" s="134"/>
      <c r="P908" s="135"/>
      <c r="Q908" s="136"/>
      <c r="R908" s="135"/>
      <c r="S908" s="137"/>
      <c r="T908" s="138"/>
      <c r="U908" s="116"/>
    </row>
    <row r="909" spans="2:21" ht="21.95" customHeight="1">
      <c r="B909" s="123"/>
      <c r="C909" s="10"/>
      <c r="D909" s="10"/>
      <c r="E909" s="124"/>
      <c r="F909" s="10"/>
      <c r="G909" s="10"/>
      <c r="H909" s="10"/>
      <c r="I909" s="10"/>
      <c r="J909" s="10"/>
      <c r="K909" s="124"/>
      <c r="L909" s="125"/>
      <c r="M909" s="139"/>
      <c r="N909" s="140"/>
      <c r="O909" s="139"/>
      <c r="P909" s="140"/>
      <c r="Q909" s="139"/>
      <c r="R909" s="140"/>
      <c r="S909" s="141"/>
      <c r="T909" s="128"/>
      <c r="U909" s="116"/>
    </row>
    <row r="910" spans="2:21" ht="21.75" customHeight="1">
      <c r="B910" s="129"/>
      <c r="C910" s="130"/>
      <c r="D910" s="131"/>
      <c r="E910" s="132"/>
      <c r="F910" s="130"/>
      <c r="G910" s="131"/>
      <c r="H910" s="131"/>
      <c r="I910" s="131"/>
      <c r="J910" s="131"/>
      <c r="K910" s="133"/>
      <c r="L910" s="133"/>
      <c r="M910" s="134"/>
      <c r="N910" s="135"/>
      <c r="O910" s="134"/>
      <c r="P910" s="135"/>
      <c r="Q910" s="136"/>
      <c r="R910" s="135"/>
      <c r="S910" s="137"/>
      <c r="T910" s="138"/>
      <c r="U910" s="116"/>
    </row>
    <row r="911" spans="2:21" ht="23.25" customHeight="1">
      <c r="B911" s="123"/>
      <c r="C911" s="10"/>
      <c r="D911" s="10"/>
      <c r="E911" s="124"/>
      <c r="F911" s="10"/>
      <c r="G911" s="10"/>
      <c r="H911" s="10"/>
      <c r="I911" s="10"/>
      <c r="J911" s="10"/>
      <c r="K911" s="124"/>
      <c r="L911" s="125"/>
      <c r="M911" s="139"/>
      <c r="N911" s="140"/>
      <c r="O911" s="139"/>
      <c r="P911" s="140"/>
      <c r="Q911" s="139"/>
      <c r="R911" s="140"/>
      <c r="S911" s="142"/>
      <c r="T911" s="128"/>
      <c r="U911" s="116"/>
    </row>
    <row r="912" spans="2:21" ht="21.95" customHeight="1">
      <c r="B912" s="129"/>
      <c r="C912" s="130"/>
      <c r="D912" s="131"/>
      <c r="E912" s="132"/>
      <c r="F912" s="130"/>
      <c r="G912" s="131"/>
      <c r="H912" s="131"/>
      <c r="I912" s="131"/>
      <c r="J912" s="131"/>
      <c r="K912" s="133"/>
      <c r="L912" s="133"/>
      <c r="M912" s="134"/>
      <c r="N912" s="135"/>
      <c r="O912" s="134"/>
      <c r="P912" s="135"/>
      <c r="Q912" s="136"/>
      <c r="R912" s="135"/>
      <c r="S912" s="137"/>
      <c r="T912" s="138"/>
      <c r="U912" s="116"/>
    </row>
    <row r="913" spans="1:21" ht="21.95" customHeight="1">
      <c r="B913" s="123"/>
      <c r="C913" s="10"/>
      <c r="D913" s="10"/>
      <c r="E913" s="124"/>
      <c r="F913" s="10"/>
      <c r="G913" s="10"/>
      <c r="H913" s="10"/>
      <c r="I913" s="10"/>
      <c r="J913" s="10"/>
      <c r="K913" s="124"/>
      <c r="L913" s="125"/>
      <c r="M913" s="140"/>
      <c r="N913" s="140"/>
      <c r="O913" s="140"/>
      <c r="P913" s="140"/>
      <c r="Q913" s="139"/>
      <c r="R913" s="140"/>
      <c r="S913" s="141"/>
      <c r="T913" s="143"/>
      <c r="U913" s="116"/>
    </row>
    <row r="914" spans="1:21" ht="21.95" customHeight="1">
      <c r="B914" s="129"/>
      <c r="C914" s="130"/>
      <c r="D914" s="131"/>
      <c r="E914" s="132"/>
      <c r="F914" s="130"/>
      <c r="G914" s="131"/>
      <c r="H914" s="131"/>
      <c r="I914" s="131"/>
      <c r="J914" s="131"/>
      <c r="K914" s="133"/>
      <c r="L914" s="133"/>
      <c r="M914" s="132"/>
      <c r="N914" s="135"/>
      <c r="O914" s="132"/>
      <c r="P914" s="135"/>
      <c r="Q914" s="144"/>
      <c r="R914" s="135"/>
      <c r="S914" s="137"/>
      <c r="T914" s="145"/>
      <c r="U914" s="116"/>
    </row>
    <row r="915" spans="1:21" ht="21.95" customHeight="1">
      <c r="B915" s="123"/>
      <c r="C915" s="10"/>
      <c r="D915" s="10"/>
      <c r="E915" s="124"/>
      <c r="F915" s="10"/>
      <c r="G915" s="10"/>
      <c r="H915" s="10"/>
      <c r="I915" s="10"/>
      <c r="J915" s="10"/>
      <c r="K915" s="124"/>
      <c r="L915" s="125"/>
      <c r="M915" s="140"/>
      <c r="N915" s="140"/>
      <c r="O915" s="140"/>
      <c r="P915" s="140"/>
      <c r="Q915" s="140"/>
      <c r="R915" s="140"/>
      <c r="S915" s="142"/>
      <c r="T915" s="143"/>
      <c r="U915" s="116"/>
    </row>
    <row r="916" spans="1:21" ht="21.95" customHeight="1">
      <c r="B916" s="129"/>
      <c r="C916" s="130"/>
      <c r="D916" s="131"/>
      <c r="E916" s="132"/>
      <c r="F916" s="130"/>
      <c r="G916" s="131"/>
      <c r="H916" s="131"/>
      <c r="I916" s="131"/>
      <c r="J916" s="131"/>
      <c r="K916" s="133"/>
      <c r="L916" s="133"/>
      <c r="M916" s="132"/>
      <c r="N916" s="135"/>
      <c r="O916" s="132"/>
      <c r="P916" s="135"/>
      <c r="Q916" s="144"/>
      <c r="R916" s="135"/>
      <c r="S916" s="137"/>
      <c r="T916" s="145"/>
      <c r="U916" s="116"/>
    </row>
    <row r="917" spans="1:21" ht="21.95" customHeight="1">
      <c r="B917" s="123"/>
      <c r="C917" s="10"/>
      <c r="D917" s="10"/>
      <c r="E917" s="124"/>
      <c r="F917" s="10"/>
      <c r="G917" s="10"/>
      <c r="H917" s="10"/>
      <c r="I917" s="10"/>
      <c r="J917" s="10"/>
      <c r="K917" s="124"/>
      <c r="L917" s="125"/>
      <c r="M917" s="140"/>
      <c r="N917" s="140"/>
      <c r="O917" s="140"/>
      <c r="P917" s="140"/>
      <c r="Q917" s="140"/>
      <c r="R917" s="140"/>
      <c r="S917" s="142"/>
      <c r="T917" s="143"/>
      <c r="U917" s="116"/>
    </row>
    <row r="918" spans="1:21" ht="21.95" customHeight="1">
      <c r="B918" s="129"/>
      <c r="C918" s="130"/>
      <c r="D918" s="131"/>
      <c r="E918" s="132"/>
      <c r="F918" s="130"/>
      <c r="G918" s="131"/>
      <c r="H918" s="131"/>
      <c r="I918" s="131"/>
      <c r="J918" s="131"/>
      <c r="K918" s="133"/>
      <c r="L918" s="133"/>
      <c r="M918" s="144"/>
      <c r="N918" s="144"/>
      <c r="O918" s="144"/>
      <c r="P918" s="144"/>
      <c r="Q918" s="144"/>
      <c r="R918" s="144"/>
      <c r="S918" s="137"/>
      <c r="T918" s="145"/>
      <c r="U918" s="116"/>
    </row>
    <row r="919" spans="1:21" ht="21.95" customHeight="1">
      <c r="B919" s="123"/>
      <c r="C919" s="10"/>
      <c r="D919" s="10"/>
      <c r="E919" s="124"/>
      <c r="F919" s="10"/>
      <c r="G919" s="10"/>
      <c r="H919" s="10"/>
      <c r="I919" s="10"/>
      <c r="J919" s="10"/>
      <c r="K919" s="124"/>
      <c r="L919" s="125"/>
      <c r="M919" s="140"/>
      <c r="N919" s="140"/>
      <c r="O919" s="140"/>
      <c r="P919" s="140"/>
      <c r="Q919" s="140"/>
      <c r="R919" s="140"/>
      <c r="S919" s="142"/>
      <c r="T919" s="143"/>
      <c r="U919" s="116"/>
    </row>
    <row r="920" spans="1:21" ht="21.95" customHeight="1">
      <c r="B920" s="129"/>
      <c r="C920" s="130"/>
      <c r="D920" s="131"/>
      <c r="E920" s="132"/>
      <c r="F920" s="130"/>
      <c r="G920" s="131"/>
      <c r="H920" s="131"/>
      <c r="I920" s="131"/>
      <c r="J920" s="131"/>
      <c r="K920" s="133"/>
      <c r="L920" s="133"/>
      <c r="M920" s="144"/>
      <c r="N920" s="144"/>
      <c r="O920" s="144"/>
      <c r="P920" s="144"/>
      <c r="Q920" s="144"/>
      <c r="R920" s="144"/>
      <c r="S920" s="137"/>
      <c r="T920" s="145"/>
      <c r="U920" s="116"/>
    </row>
    <row r="921" spans="1:21" ht="21.95" customHeight="1">
      <c r="B921" s="123"/>
      <c r="C921" s="10"/>
      <c r="D921" s="10"/>
      <c r="E921" s="124"/>
      <c r="F921" s="10"/>
      <c r="G921" s="10"/>
      <c r="H921" s="10"/>
      <c r="I921" s="10"/>
      <c r="J921" s="10"/>
      <c r="K921" s="124"/>
      <c r="L921" s="125"/>
      <c r="M921" s="140"/>
      <c r="N921" s="140"/>
      <c r="O921" s="140"/>
      <c r="P921" s="140"/>
      <c r="Q921" s="140"/>
      <c r="R921" s="140"/>
      <c r="S921" s="142"/>
      <c r="T921" s="143"/>
      <c r="U921" s="116"/>
    </row>
    <row r="922" spans="1:21" ht="21.95" customHeight="1" thickBot="1">
      <c r="B922" s="146"/>
      <c r="C922" s="147"/>
      <c r="D922" s="147"/>
      <c r="E922" s="148"/>
      <c r="F922" s="147"/>
      <c r="G922" s="147"/>
      <c r="H922" s="147"/>
      <c r="I922" s="147"/>
      <c r="J922" s="147"/>
      <c r="K922" s="149"/>
      <c r="L922" s="149"/>
      <c r="M922" s="150"/>
      <c r="N922" s="150"/>
      <c r="O922" s="150"/>
      <c r="P922" s="150"/>
      <c r="Q922" s="150"/>
      <c r="R922" s="150"/>
      <c r="S922" s="151"/>
      <c r="T922" s="152"/>
      <c r="U922" s="116"/>
    </row>
    <row r="923" spans="1:21" ht="19.899999999999999" customHeight="1">
      <c r="B923" s="123"/>
      <c r="C923" s="10"/>
      <c r="D923" s="10"/>
      <c r="E923" s="124"/>
      <c r="F923" s="10"/>
      <c r="G923" s="10"/>
      <c r="H923" s="10"/>
      <c r="I923" s="10"/>
      <c r="J923" s="10"/>
      <c r="K923" s="124"/>
      <c r="L923" s="125"/>
      <c r="M923" s="140"/>
      <c r="N923" s="140"/>
      <c r="O923" s="140"/>
      <c r="P923" s="140"/>
      <c r="Q923" s="140"/>
      <c r="R923" s="140"/>
      <c r="S923" s="141"/>
      <c r="T923" s="143"/>
      <c r="U923" s="116"/>
    </row>
    <row r="924" spans="1:21" ht="19.899999999999999" customHeight="1">
      <c r="B924" s="583" t="s">
        <v>3</v>
      </c>
      <c r="C924" s="584"/>
      <c r="D924" s="585"/>
      <c r="E924" s="124"/>
      <c r="F924" s="10"/>
      <c r="G924" s="10"/>
      <c r="H924" s="10"/>
      <c r="I924" s="10"/>
      <c r="J924" s="10"/>
      <c r="K924" s="124"/>
      <c r="L924" s="125"/>
      <c r="M924" s="140"/>
      <c r="N924" s="140">
        <f>SUM(N889:N922)</f>
        <v>32000</v>
      </c>
      <c r="O924" s="140"/>
      <c r="P924" s="140">
        <f>SUM(P889:P922)</f>
        <v>44800</v>
      </c>
      <c r="Q924" s="140"/>
      <c r="R924" s="140">
        <f>SUM(R889:R922)</f>
        <v>39200</v>
      </c>
      <c r="S924" s="140"/>
      <c r="T924" s="153"/>
      <c r="U924" s="116"/>
    </row>
    <row r="925" spans="1:21" ht="19.899999999999999" customHeight="1" thickBot="1">
      <c r="B925" s="146"/>
      <c r="C925" s="147"/>
      <c r="D925" s="147"/>
      <c r="E925" s="148"/>
      <c r="F925" s="147"/>
      <c r="G925" s="147"/>
      <c r="H925" s="147"/>
      <c r="I925" s="147"/>
      <c r="J925" s="147"/>
      <c r="K925" s="148"/>
      <c r="L925" s="149"/>
      <c r="M925" s="150"/>
      <c r="N925" s="150"/>
      <c r="O925" s="150"/>
      <c r="P925" s="150"/>
      <c r="Q925" s="150"/>
      <c r="R925" s="150"/>
      <c r="S925" s="154"/>
      <c r="T925" s="152"/>
      <c r="U925" s="116"/>
    </row>
    <row r="927" spans="1:21">
      <c r="B927" s="23" t="e">
        <f>B883</f>
        <v>#REF!</v>
      </c>
      <c r="T927" s="41"/>
    </row>
    <row r="928" spans="1:21" ht="42">
      <c r="A928" s="104"/>
      <c r="M928" s="105" t="s">
        <v>16</v>
      </c>
    </row>
    <row r="929" spans="2:21" ht="21.75" thickBot="1">
      <c r="B929" s="106"/>
      <c r="C929" s="107"/>
      <c r="D929" s="107"/>
      <c r="E929" s="107"/>
      <c r="F929" s="107"/>
      <c r="G929" s="107"/>
      <c r="H929" s="107"/>
      <c r="I929" s="107"/>
      <c r="J929" s="107"/>
      <c r="K929" s="107"/>
      <c r="L929" s="108"/>
      <c r="M929" s="107"/>
      <c r="N929" s="107"/>
      <c r="O929" s="107"/>
      <c r="P929" s="107"/>
      <c r="Q929" s="107"/>
      <c r="R929" s="107"/>
      <c r="S929" s="109"/>
      <c r="T929" s="110"/>
    </row>
    <row r="930" spans="2:21" ht="19.899999999999999" customHeight="1">
      <c r="B930" s="111"/>
      <c r="C930" s="112"/>
      <c r="D930" s="112"/>
      <c r="E930" s="113"/>
      <c r="F930" s="112"/>
      <c r="G930" s="112"/>
      <c r="H930" s="112"/>
      <c r="I930" s="112"/>
      <c r="J930" s="112"/>
      <c r="K930" s="113"/>
      <c r="L930" s="114"/>
      <c r="M930" s="586" t="s">
        <v>17</v>
      </c>
      <c r="N930" s="587"/>
      <c r="O930" s="586" t="s">
        <v>17</v>
      </c>
      <c r="P930" s="587"/>
      <c r="Q930" s="586" t="s">
        <v>17</v>
      </c>
      <c r="R930" s="587"/>
      <c r="S930" s="114" t="s">
        <v>18</v>
      </c>
      <c r="T930" s="115"/>
      <c r="U930" s="116"/>
    </row>
    <row r="931" spans="2:21" ht="19.899999999999999" customHeight="1">
      <c r="B931" s="588" t="s">
        <v>19</v>
      </c>
      <c r="C931" s="589"/>
      <c r="D931" s="590"/>
      <c r="E931" s="591" t="s">
        <v>20</v>
      </c>
      <c r="F931" s="589"/>
      <c r="G931" s="589"/>
      <c r="H931" s="589"/>
      <c r="I931" s="589"/>
      <c r="J931" s="590"/>
      <c r="K931" s="117" t="s">
        <v>21</v>
      </c>
      <c r="L931" s="117" t="s">
        <v>5</v>
      </c>
      <c r="M931" s="592" t="s">
        <v>477</v>
      </c>
      <c r="N931" s="593"/>
      <c r="O931" s="592" t="s">
        <v>513</v>
      </c>
      <c r="P931" s="593"/>
      <c r="Q931" s="592" t="s">
        <v>567</v>
      </c>
      <c r="R931" s="593"/>
      <c r="S931" s="117" t="s">
        <v>22</v>
      </c>
      <c r="T931" s="118" t="s">
        <v>23</v>
      </c>
      <c r="U931" s="116"/>
    </row>
    <row r="932" spans="2:21" ht="19.899999999999999" customHeight="1" thickBot="1">
      <c r="B932" s="119"/>
      <c r="C932" s="109"/>
      <c r="D932" s="109"/>
      <c r="E932" s="120"/>
      <c r="F932" s="109"/>
      <c r="G932" s="109"/>
      <c r="H932" s="109"/>
      <c r="I932" s="109"/>
      <c r="J932" s="109"/>
      <c r="K932" s="120"/>
      <c r="L932" s="121"/>
      <c r="M932" s="121" t="s">
        <v>24</v>
      </c>
      <c r="N932" s="121" t="s">
        <v>25</v>
      </c>
      <c r="O932" s="121" t="s">
        <v>24</v>
      </c>
      <c r="P932" s="121" t="s">
        <v>25</v>
      </c>
      <c r="Q932" s="121" t="s">
        <v>24</v>
      </c>
      <c r="R932" s="121" t="s">
        <v>25</v>
      </c>
      <c r="S932" s="121"/>
      <c r="T932" s="122"/>
      <c r="U932" s="116"/>
    </row>
    <row r="933" spans="2:21" ht="21.95" customHeight="1">
      <c r="B933" s="123"/>
      <c r="C933" s="10"/>
      <c r="D933" s="10"/>
      <c r="E933" s="124"/>
      <c r="F933" s="10" t="s">
        <v>328</v>
      </c>
      <c r="G933" s="10"/>
      <c r="H933" s="10"/>
      <c r="I933" s="10"/>
      <c r="J933" s="10"/>
      <c r="K933" s="124"/>
      <c r="L933" s="125"/>
      <c r="M933" s="126"/>
      <c r="N933" s="124"/>
      <c r="O933" s="126"/>
      <c r="P933" s="124"/>
      <c r="Q933" s="126"/>
      <c r="R933" s="124"/>
      <c r="S933" s="127"/>
      <c r="T933" s="128"/>
      <c r="U933" s="116"/>
    </row>
    <row r="934" spans="2:21" ht="21.95" customHeight="1">
      <c r="B934" s="129"/>
      <c r="C934" s="130" t="s">
        <v>327</v>
      </c>
      <c r="D934" s="131"/>
      <c r="E934" s="132"/>
      <c r="F934" s="130" t="s">
        <v>329</v>
      </c>
      <c r="G934" s="131"/>
      <c r="H934" s="131"/>
      <c r="I934" s="131"/>
      <c r="J934" s="131"/>
      <c r="K934" s="133">
        <v>1</v>
      </c>
      <c r="L934" s="133" t="s">
        <v>33</v>
      </c>
      <c r="M934" s="134">
        <v>12000</v>
      </c>
      <c r="N934" s="135">
        <f>SUM(K934*M934)</f>
        <v>12000</v>
      </c>
      <c r="O934" s="134">
        <f>ROUNDDOWN(M934*1.14,2)</f>
        <v>13680</v>
      </c>
      <c r="P934" s="135">
        <f>SUM(K934*O934)</f>
        <v>13680</v>
      </c>
      <c r="Q934" s="134">
        <f>ROUNDDOWN(M934*1.3,2)</f>
        <v>15600</v>
      </c>
      <c r="R934" s="172">
        <f>SUM(K934*Q934)</f>
        <v>15600</v>
      </c>
      <c r="S934" s="137">
        <f>M934</f>
        <v>12000</v>
      </c>
      <c r="T934" s="138" t="str">
        <f>M931</f>
        <v>(有)建造</v>
      </c>
      <c r="U934" s="116"/>
    </row>
    <row r="935" spans="2:21" ht="21.95" customHeight="1">
      <c r="B935" s="123"/>
      <c r="C935" s="10"/>
      <c r="D935" s="10"/>
      <c r="E935" s="124"/>
      <c r="F935" s="10"/>
      <c r="G935" s="10"/>
      <c r="H935" s="10"/>
      <c r="I935" s="10"/>
      <c r="J935" s="10"/>
      <c r="K935" s="124"/>
      <c r="L935" s="125"/>
      <c r="M935" s="126"/>
      <c r="N935" s="124"/>
      <c r="O935" s="126"/>
      <c r="P935" s="124"/>
      <c r="Q935" s="126"/>
      <c r="R935" s="124"/>
      <c r="S935" s="127"/>
      <c r="T935" s="128"/>
      <c r="U935" s="116"/>
    </row>
    <row r="936" spans="2:21" ht="21.95" customHeight="1">
      <c r="B936" s="129"/>
      <c r="C936" s="130" t="s">
        <v>332</v>
      </c>
      <c r="D936" s="131"/>
      <c r="E936" s="132"/>
      <c r="F936" s="130" t="s">
        <v>333</v>
      </c>
      <c r="G936" s="131"/>
      <c r="H936" s="131"/>
      <c r="I936" s="131"/>
      <c r="J936" s="131"/>
      <c r="K936" s="133">
        <v>1</v>
      </c>
      <c r="L936" s="133" t="s">
        <v>104</v>
      </c>
      <c r="M936" s="134">
        <v>10000</v>
      </c>
      <c r="N936" s="135">
        <f>SUM(K936*M936)</f>
        <v>10000</v>
      </c>
      <c r="O936" s="134">
        <f>ROUNDDOWN(M936*1.14,2)</f>
        <v>11400</v>
      </c>
      <c r="P936" s="135">
        <f>SUM(K936*O936)</f>
        <v>11400</v>
      </c>
      <c r="Q936" s="134">
        <f>ROUNDDOWN(M936*1.3,2)</f>
        <v>13000</v>
      </c>
      <c r="R936" s="172">
        <f>SUM(K936*Q936)</f>
        <v>13000</v>
      </c>
      <c r="S936" s="137">
        <f>M936</f>
        <v>10000</v>
      </c>
      <c r="T936" s="138" t="str">
        <f>T934</f>
        <v>(有)建造</v>
      </c>
      <c r="U936" s="116"/>
    </row>
    <row r="937" spans="2:21" ht="21.95" customHeight="1">
      <c r="B937" s="123"/>
      <c r="C937" s="10"/>
      <c r="D937" s="10"/>
      <c r="E937" s="124"/>
      <c r="F937" s="10"/>
      <c r="G937" s="10"/>
      <c r="H937" s="10"/>
      <c r="I937" s="10"/>
      <c r="J937" s="10"/>
      <c r="K937" s="124"/>
      <c r="L937" s="125"/>
      <c r="M937" s="139"/>
      <c r="N937" s="124"/>
      <c r="O937" s="126"/>
      <c r="P937" s="124"/>
      <c r="Q937" s="126"/>
      <c r="R937" s="124"/>
      <c r="S937" s="127"/>
      <c r="T937" s="128"/>
      <c r="U937" s="116"/>
    </row>
    <row r="938" spans="2:21" ht="21.95" customHeight="1">
      <c r="B938" s="129"/>
      <c r="C938" s="130" t="s">
        <v>334</v>
      </c>
      <c r="D938" s="131"/>
      <c r="E938" s="132"/>
      <c r="F938" s="130" t="s">
        <v>335</v>
      </c>
      <c r="G938" s="131"/>
      <c r="H938" s="131"/>
      <c r="I938" s="131"/>
      <c r="J938" s="131"/>
      <c r="K938" s="133">
        <v>1</v>
      </c>
      <c r="L938" s="133" t="s">
        <v>104</v>
      </c>
      <c r="M938" s="134">
        <v>5000</v>
      </c>
      <c r="N938" s="135">
        <f>SUM(K938*M938)</f>
        <v>5000</v>
      </c>
      <c r="O938" s="134">
        <f>ROUNDDOWN(M938*1.14,2)</f>
        <v>5700</v>
      </c>
      <c r="P938" s="135">
        <f>SUM(K938*O938)</f>
        <v>5700</v>
      </c>
      <c r="Q938" s="134">
        <f>ROUNDDOWN(M938*1.3,2)</f>
        <v>6500</v>
      </c>
      <c r="R938" s="172">
        <f>SUM(K938*Q938)</f>
        <v>6500</v>
      </c>
      <c r="S938" s="137">
        <f>M938</f>
        <v>5000</v>
      </c>
      <c r="T938" s="138" t="str">
        <f>T936</f>
        <v>(有)建造</v>
      </c>
      <c r="U938" s="116"/>
    </row>
    <row r="939" spans="2:21" ht="21.95" customHeight="1">
      <c r="B939" s="123"/>
      <c r="C939" s="10"/>
      <c r="D939" s="10"/>
      <c r="E939" s="124"/>
      <c r="F939" s="10" t="s">
        <v>337</v>
      </c>
      <c r="G939" s="10"/>
      <c r="H939" s="10"/>
      <c r="I939" s="10"/>
      <c r="J939" s="10"/>
      <c r="K939" s="124"/>
      <c r="L939" s="125"/>
      <c r="M939" s="139"/>
      <c r="N939" s="124"/>
      <c r="O939" s="126"/>
      <c r="P939" s="124"/>
      <c r="Q939" s="126"/>
      <c r="R939" s="124"/>
      <c r="S939" s="127"/>
      <c r="T939" s="128"/>
      <c r="U939" s="116"/>
    </row>
    <row r="940" spans="2:21" ht="21.95" customHeight="1">
      <c r="B940" s="129"/>
      <c r="C940" s="130" t="s">
        <v>332</v>
      </c>
      <c r="D940" s="131"/>
      <c r="E940" s="132"/>
      <c r="F940" s="130" t="s">
        <v>336</v>
      </c>
      <c r="G940" s="131"/>
      <c r="H940" s="131"/>
      <c r="I940" s="131"/>
      <c r="J940" s="131"/>
      <c r="K940" s="133">
        <v>1</v>
      </c>
      <c r="L940" s="133" t="s">
        <v>104</v>
      </c>
      <c r="M940" s="134">
        <v>4000</v>
      </c>
      <c r="N940" s="135">
        <f>SUM(K940*M940)</f>
        <v>4000</v>
      </c>
      <c r="O940" s="134">
        <f>ROUNDDOWN(M940*1.14,2)</f>
        <v>4560</v>
      </c>
      <c r="P940" s="135">
        <f>SUM(K940*O940)</f>
        <v>4560</v>
      </c>
      <c r="Q940" s="134">
        <f>ROUNDDOWN(M940*1.3,2)</f>
        <v>5200</v>
      </c>
      <c r="R940" s="172">
        <f>SUM(K940*Q940)</f>
        <v>5200</v>
      </c>
      <c r="S940" s="137">
        <f>M940</f>
        <v>4000</v>
      </c>
      <c r="T940" s="138" t="str">
        <f>T938</f>
        <v>(有)建造</v>
      </c>
      <c r="U940" s="116"/>
    </row>
    <row r="941" spans="2:21" ht="21.95" customHeight="1">
      <c r="B941" s="123"/>
      <c r="C941" s="10"/>
      <c r="D941" s="10"/>
      <c r="E941" s="124"/>
      <c r="F941" s="10"/>
      <c r="G941" s="10"/>
      <c r="H941" s="10"/>
      <c r="I941" s="10"/>
      <c r="J941" s="10"/>
      <c r="K941" s="124"/>
      <c r="L941" s="125"/>
      <c r="M941" s="139"/>
      <c r="N941" s="140"/>
      <c r="O941" s="139"/>
      <c r="P941" s="140"/>
      <c r="Q941" s="139"/>
      <c r="R941" s="140"/>
      <c r="S941" s="127"/>
      <c r="T941" s="128"/>
      <c r="U941" s="116"/>
    </row>
    <row r="942" spans="2:21" ht="21.95" customHeight="1">
      <c r="B942" s="129"/>
      <c r="C942" s="130"/>
      <c r="D942" s="131"/>
      <c r="E942" s="132"/>
      <c r="F942" s="130"/>
      <c r="G942" s="131"/>
      <c r="H942" s="131"/>
      <c r="I942" s="131"/>
      <c r="J942" s="131"/>
      <c r="K942" s="133"/>
      <c r="L942" s="133"/>
      <c r="M942" s="134"/>
      <c r="N942" s="135"/>
      <c r="O942" s="134"/>
      <c r="P942" s="135"/>
      <c r="Q942" s="136"/>
      <c r="R942" s="135"/>
      <c r="S942" s="137"/>
      <c r="T942" s="138"/>
      <c r="U942" s="116"/>
    </row>
    <row r="943" spans="2:21" ht="21.95" customHeight="1">
      <c r="B943" s="123"/>
      <c r="C943" s="10"/>
      <c r="D943" s="10"/>
      <c r="E943" s="124"/>
      <c r="F943" s="10"/>
      <c r="G943" s="10"/>
      <c r="H943" s="10"/>
      <c r="I943" s="10"/>
      <c r="J943" s="10"/>
      <c r="K943" s="124"/>
      <c r="L943" s="125"/>
      <c r="M943" s="139"/>
      <c r="N943" s="140"/>
      <c r="O943" s="139"/>
      <c r="P943" s="140"/>
      <c r="Q943" s="139"/>
      <c r="R943" s="140"/>
      <c r="S943" s="127"/>
      <c r="T943" s="128"/>
      <c r="U943" s="116"/>
    </row>
    <row r="944" spans="2:21" ht="21.95" customHeight="1">
      <c r="B944" s="129"/>
      <c r="C944" s="130"/>
      <c r="D944" s="131"/>
      <c r="E944" s="132"/>
      <c r="F944" s="130"/>
      <c r="G944" s="131"/>
      <c r="H944" s="131"/>
      <c r="I944" s="131"/>
      <c r="J944" s="131"/>
      <c r="K944" s="133"/>
      <c r="L944" s="133"/>
      <c r="M944" s="134"/>
      <c r="N944" s="135"/>
      <c r="O944" s="134"/>
      <c r="P944" s="135"/>
      <c r="Q944" s="136"/>
      <c r="R944" s="135"/>
      <c r="S944" s="137"/>
      <c r="T944" s="138"/>
      <c r="U944" s="116"/>
    </row>
    <row r="945" spans="2:21" ht="21.95" customHeight="1">
      <c r="B945" s="123"/>
      <c r="C945" s="10"/>
      <c r="D945" s="10"/>
      <c r="E945" s="124"/>
      <c r="F945" s="10"/>
      <c r="G945" s="10"/>
      <c r="H945" s="10"/>
      <c r="I945" s="10"/>
      <c r="J945" s="10"/>
      <c r="K945" s="124"/>
      <c r="L945" s="125"/>
      <c r="M945" s="139"/>
      <c r="N945" s="140"/>
      <c r="O945" s="139"/>
      <c r="P945" s="140"/>
      <c r="Q945" s="139"/>
      <c r="R945" s="140"/>
      <c r="S945" s="127"/>
      <c r="T945" s="128"/>
      <c r="U945" s="116"/>
    </row>
    <row r="946" spans="2:21" ht="21.95" customHeight="1">
      <c r="B946" s="129"/>
      <c r="C946" s="130"/>
      <c r="D946" s="131"/>
      <c r="E946" s="132"/>
      <c r="F946" s="130"/>
      <c r="G946" s="131"/>
      <c r="H946" s="131"/>
      <c r="I946" s="131"/>
      <c r="J946" s="131"/>
      <c r="K946" s="133"/>
      <c r="L946" s="133"/>
      <c r="M946" s="134"/>
      <c r="N946" s="135"/>
      <c r="O946" s="134"/>
      <c r="P946" s="135"/>
      <c r="Q946" s="136"/>
      <c r="R946" s="135"/>
      <c r="S946" s="137"/>
      <c r="T946" s="138"/>
      <c r="U946" s="116"/>
    </row>
    <row r="947" spans="2:21" ht="21.95" customHeight="1">
      <c r="B947" s="123"/>
      <c r="C947" s="10"/>
      <c r="D947" s="10"/>
      <c r="E947" s="124"/>
      <c r="F947" s="10"/>
      <c r="G947" s="10"/>
      <c r="H947" s="10"/>
      <c r="I947" s="10"/>
      <c r="J947" s="10"/>
      <c r="K947" s="124"/>
      <c r="L947" s="125"/>
      <c r="M947" s="139"/>
      <c r="N947" s="140"/>
      <c r="O947" s="139"/>
      <c r="P947" s="140"/>
      <c r="Q947" s="139"/>
      <c r="R947" s="140"/>
      <c r="S947" s="141"/>
      <c r="T947" s="128"/>
      <c r="U947" s="116"/>
    </row>
    <row r="948" spans="2:21" ht="21.95" customHeight="1">
      <c r="B948" s="129"/>
      <c r="C948" s="130"/>
      <c r="D948" s="131"/>
      <c r="E948" s="132"/>
      <c r="F948" s="130"/>
      <c r="G948" s="131"/>
      <c r="H948" s="131"/>
      <c r="I948" s="131"/>
      <c r="J948" s="131"/>
      <c r="K948" s="133"/>
      <c r="L948" s="133"/>
      <c r="M948" s="134"/>
      <c r="N948" s="135"/>
      <c r="O948" s="134"/>
      <c r="P948" s="135"/>
      <c r="Q948" s="136"/>
      <c r="R948" s="135"/>
      <c r="S948" s="137"/>
      <c r="T948" s="138"/>
      <c r="U948" s="116"/>
    </row>
    <row r="949" spans="2:21" ht="21.95" customHeight="1">
      <c r="B949" s="123"/>
      <c r="C949" s="10"/>
      <c r="D949" s="10"/>
      <c r="E949" s="124"/>
      <c r="F949" s="10"/>
      <c r="G949" s="10"/>
      <c r="H949" s="10"/>
      <c r="I949" s="10"/>
      <c r="J949" s="10"/>
      <c r="K949" s="124"/>
      <c r="L949" s="125"/>
      <c r="M949" s="139"/>
      <c r="N949" s="140"/>
      <c r="O949" s="139"/>
      <c r="P949" s="140"/>
      <c r="Q949" s="139"/>
      <c r="R949" s="140"/>
      <c r="S949" s="141"/>
      <c r="T949" s="128"/>
      <c r="U949" s="116"/>
    </row>
    <row r="950" spans="2:21" ht="21.95" customHeight="1">
      <c r="B950" s="129"/>
      <c r="C950" s="130"/>
      <c r="D950" s="131"/>
      <c r="E950" s="132"/>
      <c r="F950" s="130"/>
      <c r="G950" s="131"/>
      <c r="H950" s="131"/>
      <c r="I950" s="131"/>
      <c r="J950" s="131"/>
      <c r="K950" s="133"/>
      <c r="L950" s="133"/>
      <c r="M950" s="134"/>
      <c r="N950" s="135"/>
      <c r="O950" s="134"/>
      <c r="P950" s="135"/>
      <c r="Q950" s="136"/>
      <c r="R950" s="135"/>
      <c r="S950" s="137"/>
      <c r="T950" s="138"/>
      <c r="U950" s="116"/>
    </row>
    <row r="951" spans="2:21" ht="21.95" customHeight="1">
      <c r="B951" s="123"/>
      <c r="C951" s="10"/>
      <c r="D951" s="10"/>
      <c r="E951" s="124"/>
      <c r="F951" s="10"/>
      <c r="G951" s="10"/>
      <c r="H951" s="10"/>
      <c r="I951" s="10"/>
      <c r="J951" s="10"/>
      <c r="K951" s="124"/>
      <c r="L951" s="125"/>
      <c r="M951" s="139"/>
      <c r="N951" s="140"/>
      <c r="O951" s="139"/>
      <c r="P951" s="140"/>
      <c r="Q951" s="139"/>
      <c r="R951" s="140"/>
      <c r="S951" s="142"/>
      <c r="T951" s="128"/>
      <c r="U951" s="116"/>
    </row>
    <row r="952" spans="2:21" ht="21.95" customHeight="1">
      <c r="B952" s="129"/>
      <c r="C952" s="130"/>
      <c r="D952" s="131"/>
      <c r="E952" s="132"/>
      <c r="F952" s="130"/>
      <c r="G952" s="131"/>
      <c r="H952" s="131"/>
      <c r="I952" s="131"/>
      <c r="J952" s="131"/>
      <c r="K952" s="133"/>
      <c r="L952" s="133"/>
      <c r="M952" s="134"/>
      <c r="N952" s="135"/>
      <c r="O952" s="134"/>
      <c r="P952" s="135"/>
      <c r="Q952" s="136"/>
      <c r="R952" s="135"/>
      <c r="S952" s="137"/>
      <c r="T952" s="138"/>
      <c r="U952" s="116"/>
    </row>
    <row r="953" spans="2:21" ht="21.95" customHeight="1">
      <c r="B953" s="123"/>
      <c r="C953" s="10"/>
      <c r="D953" s="10"/>
      <c r="E953" s="124"/>
      <c r="F953" s="10"/>
      <c r="G953" s="10"/>
      <c r="H953" s="10"/>
      <c r="I953" s="10"/>
      <c r="J953" s="10"/>
      <c r="K953" s="124"/>
      <c r="L953" s="125"/>
      <c r="M953" s="139"/>
      <c r="N953" s="140"/>
      <c r="O953" s="139"/>
      <c r="P953" s="140"/>
      <c r="Q953" s="139"/>
      <c r="R953" s="140"/>
      <c r="S953" s="141"/>
      <c r="T953" s="128"/>
      <c r="U953" s="116"/>
    </row>
    <row r="954" spans="2:21" ht="21.75" customHeight="1">
      <c r="B954" s="129"/>
      <c r="C954" s="130"/>
      <c r="D954" s="131"/>
      <c r="E954" s="132"/>
      <c r="F954" s="130"/>
      <c r="G954" s="131"/>
      <c r="H954" s="131"/>
      <c r="I954" s="131"/>
      <c r="J954" s="131"/>
      <c r="K954" s="133"/>
      <c r="L954" s="133"/>
      <c r="M954" s="134"/>
      <c r="N954" s="135"/>
      <c r="O954" s="134"/>
      <c r="P954" s="135"/>
      <c r="Q954" s="136"/>
      <c r="R954" s="135"/>
      <c r="S954" s="137"/>
      <c r="T954" s="138"/>
      <c r="U954" s="116"/>
    </row>
    <row r="955" spans="2:21" ht="23.25" customHeight="1">
      <c r="B955" s="123"/>
      <c r="C955" s="10"/>
      <c r="D955" s="10"/>
      <c r="E955" s="124"/>
      <c r="F955" s="10"/>
      <c r="G955" s="10"/>
      <c r="H955" s="10"/>
      <c r="I955" s="10"/>
      <c r="J955" s="10"/>
      <c r="K955" s="124"/>
      <c r="L955" s="125"/>
      <c r="M955" s="139"/>
      <c r="N955" s="140"/>
      <c r="O955" s="139"/>
      <c r="P955" s="140"/>
      <c r="Q955" s="139"/>
      <c r="R955" s="140"/>
      <c r="S955" s="142"/>
      <c r="T955" s="128"/>
      <c r="U955" s="116"/>
    </row>
    <row r="956" spans="2:21" ht="21.95" customHeight="1">
      <c r="B956" s="129"/>
      <c r="C956" s="130"/>
      <c r="D956" s="131"/>
      <c r="E956" s="132"/>
      <c r="F956" s="130"/>
      <c r="G956" s="131"/>
      <c r="H956" s="131"/>
      <c r="I956" s="131"/>
      <c r="J956" s="131"/>
      <c r="K956" s="133"/>
      <c r="L956" s="133"/>
      <c r="M956" s="134"/>
      <c r="N956" s="135"/>
      <c r="O956" s="134"/>
      <c r="P956" s="135"/>
      <c r="Q956" s="136"/>
      <c r="R956" s="135"/>
      <c r="S956" s="137"/>
      <c r="T956" s="138"/>
      <c r="U956" s="116"/>
    </row>
    <row r="957" spans="2:21" ht="21.95" customHeight="1">
      <c r="B957" s="123"/>
      <c r="C957" s="10"/>
      <c r="D957" s="10"/>
      <c r="E957" s="124"/>
      <c r="F957" s="10"/>
      <c r="G957" s="10"/>
      <c r="H957" s="10"/>
      <c r="I957" s="10"/>
      <c r="J957" s="10"/>
      <c r="K957" s="124"/>
      <c r="L957" s="125"/>
      <c r="M957" s="140"/>
      <c r="N957" s="140"/>
      <c r="O957" s="140"/>
      <c r="P957" s="140"/>
      <c r="Q957" s="139"/>
      <c r="R957" s="140"/>
      <c r="S957" s="141"/>
      <c r="T957" s="143"/>
      <c r="U957" s="116"/>
    </row>
    <row r="958" spans="2:21" ht="21.95" customHeight="1">
      <c r="B958" s="129"/>
      <c r="C958" s="130"/>
      <c r="D958" s="131"/>
      <c r="E958" s="132"/>
      <c r="F958" s="130"/>
      <c r="G958" s="131"/>
      <c r="H958" s="131"/>
      <c r="I958" s="131"/>
      <c r="J958" s="131"/>
      <c r="K958" s="133"/>
      <c r="L958" s="133"/>
      <c r="M958" s="132"/>
      <c r="N958" s="135"/>
      <c r="O958" s="132"/>
      <c r="P958" s="135"/>
      <c r="Q958" s="144"/>
      <c r="R958" s="135"/>
      <c r="S958" s="137"/>
      <c r="T958" s="145"/>
      <c r="U958" s="116"/>
    </row>
    <row r="959" spans="2:21" ht="21.95" customHeight="1">
      <c r="B959" s="123"/>
      <c r="C959" s="10"/>
      <c r="D959" s="10"/>
      <c r="E959" s="124"/>
      <c r="F959" s="10"/>
      <c r="G959" s="10"/>
      <c r="H959" s="10"/>
      <c r="I959" s="10"/>
      <c r="J959" s="10"/>
      <c r="K959" s="124"/>
      <c r="L959" s="125"/>
      <c r="M959" s="140"/>
      <c r="N959" s="140"/>
      <c r="O959" s="140"/>
      <c r="P959" s="140"/>
      <c r="Q959" s="140"/>
      <c r="R959" s="140"/>
      <c r="S959" s="142"/>
      <c r="T959" s="143"/>
      <c r="U959" s="116"/>
    </row>
    <row r="960" spans="2:21" ht="21.95" customHeight="1">
      <c r="B960" s="129"/>
      <c r="C960" s="130"/>
      <c r="D960" s="131"/>
      <c r="E960" s="132"/>
      <c r="F960" s="130"/>
      <c r="G960" s="131"/>
      <c r="H960" s="131"/>
      <c r="I960" s="131"/>
      <c r="J960" s="131"/>
      <c r="K960" s="133"/>
      <c r="L960" s="133"/>
      <c r="M960" s="132"/>
      <c r="N960" s="135"/>
      <c r="O960" s="132"/>
      <c r="P960" s="135"/>
      <c r="Q960" s="144"/>
      <c r="R960" s="135"/>
      <c r="S960" s="137"/>
      <c r="T960" s="145"/>
      <c r="U960" s="116"/>
    </row>
    <row r="961" spans="1:21" ht="21.95" customHeight="1">
      <c r="B961" s="123"/>
      <c r="C961" s="10"/>
      <c r="D961" s="10"/>
      <c r="E961" s="124"/>
      <c r="F961" s="10"/>
      <c r="G961" s="10"/>
      <c r="H961" s="10"/>
      <c r="I961" s="10"/>
      <c r="J961" s="10"/>
      <c r="K961" s="124"/>
      <c r="L961" s="125"/>
      <c r="M961" s="140"/>
      <c r="N961" s="140"/>
      <c r="O961" s="140"/>
      <c r="P961" s="140"/>
      <c r="Q961" s="140"/>
      <c r="R961" s="140"/>
      <c r="S961" s="142"/>
      <c r="T961" s="143"/>
      <c r="U961" s="116"/>
    </row>
    <row r="962" spans="1:21" ht="21.95" customHeight="1">
      <c r="B962" s="129"/>
      <c r="C962" s="130"/>
      <c r="D962" s="131"/>
      <c r="E962" s="132"/>
      <c r="F962" s="130"/>
      <c r="G962" s="131"/>
      <c r="H962" s="131"/>
      <c r="I962" s="131"/>
      <c r="J962" s="131"/>
      <c r="K962" s="133"/>
      <c r="L962" s="133"/>
      <c r="M962" s="144"/>
      <c r="N962" s="144"/>
      <c r="O962" s="144"/>
      <c r="P962" s="144"/>
      <c r="Q962" s="144"/>
      <c r="R962" s="144"/>
      <c r="S962" s="137"/>
      <c r="T962" s="145"/>
      <c r="U962" s="116"/>
    </row>
    <row r="963" spans="1:21" ht="21.95" customHeight="1">
      <c r="B963" s="123"/>
      <c r="C963" s="10"/>
      <c r="D963" s="10"/>
      <c r="E963" s="124"/>
      <c r="F963" s="10"/>
      <c r="G963" s="10"/>
      <c r="H963" s="10"/>
      <c r="I963" s="10"/>
      <c r="J963" s="10"/>
      <c r="K963" s="124"/>
      <c r="L963" s="125"/>
      <c r="M963" s="140"/>
      <c r="N963" s="140"/>
      <c r="O963" s="140"/>
      <c r="P963" s="140"/>
      <c r="Q963" s="140"/>
      <c r="R963" s="140"/>
      <c r="S963" s="142"/>
      <c r="T963" s="143"/>
      <c r="U963" s="116"/>
    </row>
    <row r="964" spans="1:21" ht="21.95" customHeight="1">
      <c r="B964" s="129"/>
      <c r="C964" s="130"/>
      <c r="D964" s="131"/>
      <c r="E964" s="132"/>
      <c r="F964" s="130"/>
      <c r="G964" s="131"/>
      <c r="H964" s="131"/>
      <c r="I964" s="131"/>
      <c r="J964" s="131"/>
      <c r="K964" s="133"/>
      <c r="L964" s="133"/>
      <c r="M964" s="144"/>
      <c r="N964" s="144"/>
      <c r="O964" s="144"/>
      <c r="P964" s="144"/>
      <c r="Q964" s="144"/>
      <c r="R964" s="144"/>
      <c r="S964" s="137"/>
      <c r="T964" s="145"/>
      <c r="U964" s="116"/>
    </row>
    <row r="965" spans="1:21" ht="21.95" customHeight="1">
      <c r="B965" s="123"/>
      <c r="C965" s="10"/>
      <c r="D965" s="10"/>
      <c r="E965" s="124"/>
      <c r="F965" s="10"/>
      <c r="G965" s="10"/>
      <c r="H965" s="10"/>
      <c r="I965" s="10"/>
      <c r="J965" s="10"/>
      <c r="K965" s="124"/>
      <c r="L965" s="125"/>
      <c r="M965" s="140"/>
      <c r="N965" s="140"/>
      <c r="O965" s="140"/>
      <c r="P965" s="140"/>
      <c r="Q965" s="140"/>
      <c r="R965" s="140"/>
      <c r="S965" s="142"/>
      <c r="T965" s="143"/>
      <c r="U965" s="116"/>
    </row>
    <row r="966" spans="1:21" ht="21.95" customHeight="1" thickBot="1">
      <c r="B966" s="146"/>
      <c r="C966" s="147"/>
      <c r="D966" s="147"/>
      <c r="E966" s="148"/>
      <c r="F966" s="147"/>
      <c r="G966" s="147"/>
      <c r="H966" s="147"/>
      <c r="I966" s="147"/>
      <c r="J966" s="147"/>
      <c r="K966" s="149"/>
      <c r="L966" s="149"/>
      <c r="M966" s="150"/>
      <c r="N966" s="150"/>
      <c r="O966" s="150"/>
      <c r="P966" s="150"/>
      <c r="Q966" s="150"/>
      <c r="R966" s="150"/>
      <c r="S966" s="151"/>
      <c r="T966" s="152"/>
      <c r="U966" s="116"/>
    </row>
    <row r="967" spans="1:21" ht="19.899999999999999" customHeight="1">
      <c r="B967" s="123"/>
      <c r="C967" s="10"/>
      <c r="D967" s="10"/>
      <c r="E967" s="124"/>
      <c r="F967" s="10"/>
      <c r="G967" s="10"/>
      <c r="H967" s="10"/>
      <c r="I967" s="10"/>
      <c r="J967" s="10"/>
      <c r="K967" s="124"/>
      <c r="L967" s="125"/>
      <c r="M967" s="140"/>
      <c r="N967" s="140"/>
      <c r="O967" s="140"/>
      <c r="P967" s="140"/>
      <c r="Q967" s="140"/>
      <c r="R967" s="140"/>
      <c r="S967" s="141"/>
      <c r="T967" s="143"/>
      <c r="U967" s="116"/>
    </row>
    <row r="968" spans="1:21" ht="19.899999999999999" customHeight="1">
      <c r="B968" s="583" t="s">
        <v>3</v>
      </c>
      <c r="C968" s="584"/>
      <c r="D968" s="585"/>
      <c r="E968" s="124"/>
      <c r="F968" s="10"/>
      <c r="G968" s="10"/>
      <c r="H968" s="10"/>
      <c r="I968" s="10"/>
      <c r="J968" s="10"/>
      <c r="K968" s="124"/>
      <c r="L968" s="125"/>
      <c r="M968" s="140">
        <f t="shared" ref="M968:R968" si="8">SUM(M933:M966)</f>
        <v>31000</v>
      </c>
      <c r="N968" s="140">
        <f t="shared" si="8"/>
        <v>31000</v>
      </c>
      <c r="O968" s="140">
        <f t="shared" si="8"/>
        <v>35340</v>
      </c>
      <c r="P968" s="140">
        <f t="shared" si="8"/>
        <v>35340</v>
      </c>
      <c r="Q968" s="140">
        <f t="shared" si="8"/>
        <v>40300</v>
      </c>
      <c r="R968" s="140">
        <f t="shared" si="8"/>
        <v>40300</v>
      </c>
      <c r="S968" s="140"/>
      <c r="T968" s="153"/>
      <c r="U968" s="116"/>
    </row>
    <row r="969" spans="1:21" ht="19.899999999999999" customHeight="1" thickBot="1">
      <c r="B969" s="146"/>
      <c r="C969" s="147"/>
      <c r="D969" s="147"/>
      <c r="E969" s="148"/>
      <c r="F969" s="147"/>
      <c r="G969" s="147"/>
      <c r="H969" s="147"/>
      <c r="I969" s="147"/>
      <c r="J969" s="147"/>
      <c r="K969" s="148"/>
      <c r="L969" s="149"/>
      <c r="M969" s="150"/>
      <c r="N969" s="150"/>
      <c r="O969" s="150"/>
      <c r="P969" s="150"/>
      <c r="Q969" s="150"/>
      <c r="R969" s="150"/>
      <c r="S969" s="154"/>
      <c r="T969" s="152"/>
      <c r="U969" s="116"/>
    </row>
    <row r="971" spans="1:21">
      <c r="B971" s="23" t="e">
        <f>B927</f>
        <v>#REF!</v>
      </c>
      <c r="T971" s="41"/>
    </row>
    <row r="972" spans="1:21" ht="42">
      <c r="A972" s="104"/>
      <c r="M972" s="105" t="s">
        <v>16</v>
      </c>
    </row>
    <row r="973" spans="1:21" ht="21.75" thickBot="1">
      <c r="B973" s="106"/>
      <c r="C973" s="107"/>
      <c r="D973" s="107"/>
      <c r="E973" s="107"/>
      <c r="F973" s="107"/>
      <c r="G973" s="107"/>
      <c r="H973" s="107"/>
      <c r="I973" s="107"/>
      <c r="J973" s="107"/>
      <c r="K973" s="107"/>
      <c r="L973" s="108"/>
      <c r="M973" s="107"/>
      <c r="N973" s="107"/>
      <c r="O973" s="107"/>
      <c r="P973" s="107"/>
      <c r="Q973" s="107"/>
      <c r="R973" s="107"/>
      <c r="S973" s="109"/>
      <c r="T973" s="110"/>
    </row>
    <row r="974" spans="1:21" ht="19.899999999999999" customHeight="1">
      <c r="B974" s="111"/>
      <c r="C974" s="112"/>
      <c r="D974" s="112"/>
      <c r="E974" s="113"/>
      <c r="F974" s="112"/>
      <c r="G974" s="112"/>
      <c r="H974" s="112"/>
      <c r="I974" s="112"/>
      <c r="J974" s="112"/>
      <c r="K974" s="113"/>
      <c r="L974" s="114"/>
      <c r="M974" s="586" t="s">
        <v>17</v>
      </c>
      <c r="N974" s="587"/>
      <c r="O974" s="586" t="s">
        <v>17</v>
      </c>
      <c r="P974" s="587"/>
      <c r="Q974" s="586" t="s">
        <v>17</v>
      </c>
      <c r="R974" s="587"/>
      <c r="S974" s="114" t="s">
        <v>18</v>
      </c>
      <c r="T974" s="115"/>
      <c r="U974" s="116"/>
    </row>
    <row r="975" spans="1:21" ht="19.899999999999999" customHeight="1">
      <c r="B975" s="588" t="s">
        <v>19</v>
      </c>
      <c r="C975" s="589"/>
      <c r="D975" s="590"/>
      <c r="E975" s="591" t="s">
        <v>20</v>
      </c>
      <c r="F975" s="589"/>
      <c r="G975" s="589"/>
      <c r="H975" s="589"/>
      <c r="I975" s="589"/>
      <c r="J975" s="590"/>
      <c r="K975" s="117" t="s">
        <v>21</v>
      </c>
      <c r="L975" s="117" t="s">
        <v>5</v>
      </c>
      <c r="M975" s="592" t="s">
        <v>494</v>
      </c>
      <c r="N975" s="593"/>
      <c r="O975" s="592" t="s">
        <v>515</v>
      </c>
      <c r="P975" s="593"/>
      <c r="Q975" s="592" t="s">
        <v>516</v>
      </c>
      <c r="R975" s="593"/>
      <c r="S975" s="117" t="s">
        <v>22</v>
      </c>
      <c r="T975" s="118" t="s">
        <v>23</v>
      </c>
      <c r="U975" s="116"/>
    </row>
    <row r="976" spans="1:21" ht="19.899999999999999" customHeight="1" thickBot="1">
      <c r="B976" s="119"/>
      <c r="C976" s="109"/>
      <c r="D976" s="109"/>
      <c r="E976" s="120"/>
      <c r="F976" s="109"/>
      <c r="G976" s="109"/>
      <c r="H976" s="109"/>
      <c r="I976" s="109"/>
      <c r="J976" s="109"/>
      <c r="K976" s="120"/>
      <c r="L976" s="121"/>
      <c r="M976" s="121" t="s">
        <v>24</v>
      </c>
      <c r="N976" s="121" t="s">
        <v>25</v>
      </c>
      <c r="O976" s="121" t="s">
        <v>24</v>
      </c>
      <c r="P976" s="121" t="s">
        <v>25</v>
      </c>
      <c r="Q976" s="121" t="s">
        <v>24</v>
      </c>
      <c r="R976" s="121" t="s">
        <v>25</v>
      </c>
      <c r="S976" s="121"/>
      <c r="T976" s="122"/>
      <c r="U976" s="116"/>
    </row>
    <row r="977" spans="2:21" ht="21.95" customHeight="1">
      <c r="B977" s="123"/>
      <c r="C977" s="10"/>
      <c r="D977" s="10"/>
      <c r="E977" s="124"/>
      <c r="F977" s="10"/>
      <c r="G977" s="10"/>
      <c r="H977" s="10"/>
      <c r="I977" s="10"/>
      <c r="J977" s="10"/>
      <c r="K977" s="124"/>
      <c r="L977" s="125"/>
      <c r="M977" s="126"/>
      <c r="N977" s="124"/>
      <c r="O977" s="126"/>
      <c r="P977" s="124"/>
      <c r="Q977" s="126"/>
      <c r="R977" s="124"/>
      <c r="S977" s="127"/>
      <c r="T977" s="128"/>
      <c r="U977" s="116"/>
    </row>
    <row r="978" spans="2:21" ht="21.95" customHeight="1">
      <c r="B978" s="129"/>
      <c r="C978" s="130" t="s">
        <v>330</v>
      </c>
      <c r="D978" s="131"/>
      <c r="E978" s="132"/>
      <c r="F978" s="130" t="s">
        <v>331</v>
      </c>
      <c r="G978" s="131"/>
      <c r="H978" s="131"/>
      <c r="I978" s="131"/>
      <c r="J978" s="131"/>
      <c r="K978" s="133">
        <v>1</v>
      </c>
      <c r="L978" s="133" t="s">
        <v>104</v>
      </c>
      <c r="M978" s="134">
        <v>5160</v>
      </c>
      <c r="N978" s="135">
        <f>SUM(K978*M978)</f>
        <v>5160</v>
      </c>
      <c r="O978" s="134">
        <v>6100</v>
      </c>
      <c r="P978" s="135">
        <f>SUM(K978*O978)</f>
        <v>6100</v>
      </c>
      <c r="Q978" s="136">
        <v>6150</v>
      </c>
      <c r="R978" s="172">
        <f>SUM(K978*Q978)</f>
        <v>6150</v>
      </c>
      <c r="S978" s="137">
        <f>M978</f>
        <v>5160</v>
      </c>
      <c r="T978" s="138" t="str">
        <f>M975</f>
        <v>ｼﾝｺ-沖縄㈱</v>
      </c>
      <c r="U978" s="116"/>
    </row>
    <row r="979" spans="2:21" ht="21.95" customHeight="1">
      <c r="B979" s="123"/>
      <c r="C979" s="10"/>
      <c r="D979" s="10"/>
      <c r="E979" s="124"/>
      <c r="F979" s="10"/>
      <c r="G979" s="10"/>
      <c r="H979" s="10"/>
      <c r="I979" s="10"/>
      <c r="J979" s="10"/>
      <c r="K979" s="124"/>
      <c r="L979" s="125"/>
      <c r="M979" s="126"/>
      <c r="N979" s="124"/>
      <c r="O979" s="126"/>
      <c r="P979" s="124"/>
      <c r="Q979" s="126"/>
      <c r="R979" s="124"/>
      <c r="S979" s="127"/>
      <c r="T979" s="128"/>
      <c r="U979" s="116"/>
    </row>
    <row r="980" spans="2:21" ht="21.95" customHeight="1">
      <c r="B980" s="129"/>
      <c r="C980" s="130"/>
      <c r="D980" s="131"/>
      <c r="E980" s="132"/>
      <c r="F980" s="130"/>
      <c r="G980" s="131"/>
      <c r="H980" s="131"/>
      <c r="I980" s="131"/>
      <c r="J980" s="131"/>
      <c r="K980" s="133"/>
      <c r="L980" s="133"/>
      <c r="M980" s="134"/>
      <c r="N980" s="135"/>
      <c r="O980" s="134"/>
      <c r="P980" s="135"/>
      <c r="Q980" s="136"/>
      <c r="R980" s="135"/>
      <c r="S980" s="137"/>
      <c r="T980" s="138"/>
      <c r="U980" s="116"/>
    </row>
    <row r="981" spans="2:21" ht="21.95" customHeight="1">
      <c r="B981" s="123"/>
      <c r="C981" s="10"/>
      <c r="D981" s="10"/>
      <c r="E981" s="124"/>
      <c r="F981" s="10"/>
      <c r="G981" s="10"/>
      <c r="H981" s="10"/>
      <c r="I981" s="10"/>
      <c r="J981" s="10"/>
      <c r="K981" s="124"/>
      <c r="L981" s="125"/>
      <c r="M981" s="139"/>
      <c r="N981" s="140"/>
      <c r="O981" s="139"/>
      <c r="P981" s="140"/>
      <c r="Q981" s="139"/>
      <c r="R981" s="140"/>
      <c r="S981" s="127"/>
      <c r="T981" s="128"/>
      <c r="U981" s="116"/>
    </row>
    <row r="982" spans="2:21" ht="21.95" customHeight="1">
      <c r="B982" s="129"/>
      <c r="C982" s="130"/>
      <c r="D982" s="131"/>
      <c r="E982" s="132"/>
      <c r="F982" s="130"/>
      <c r="G982" s="131"/>
      <c r="H982" s="131"/>
      <c r="I982" s="131"/>
      <c r="J982" s="131"/>
      <c r="K982" s="133"/>
      <c r="L982" s="133"/>
      <c r="M982" s="134"/>
      <c r="N982" s="135"/>
      <c r="O982" s="134"/>
      <c r="P982" s="135"/>
      <c r="Q982" s="136"/>
      <c r="R982" s="135"/>
      <c r="S982" s="137"/>
      <c r="T982" s="138"/>
      <c r="U982" s="116"/>
    </row>
    <row r="983" spans="2:21" ht="21.95" customHeight="1">
      <c r="B983" s="123"/>
      <c r="C983" s="10"/>
      <c r="D983" s="10"/>
      <c r="E983" s="124"/>
      <c r="F983" s="10"/>
      <c r="G983" s="10"/>
      <c r="H983" s="10"/>
      <c r="I983" s="10"/>
      <c r="J983" s="10"/>
      <c r="K983" s="124"/>
      <c r="L983" s="125"/>
      <c r="M983" s="139"/>
      <c r="N983" s="140"/>
      <c r="O983" s="139"/>
      <c r="P983" s="140"/>
      <c r="Q983" s="139"/>
      <c r="R983" s="140"/>
      <c r="S983" s="127"/>
      <c r="T983" s="128"/>
      <c r="U983" s="116"/>
    </row>
    <row r="984" spans="2:21" ht="21.95" customHeight="1">
      <c r="B984" s="129"/>
      <c r="C984" s="130"/>
      <c r="D984" s="131"/>
      <c r="E984" s="132"/>
      <c r="F984" s="130"/>
      <c r="G984" s="131"/>
      <c r="H984" s="131"/>
      <c r="I984" s="131"/>
      <c r="J984" s="131"/>
      <c r="K984" s="133"/>
      <c r="L984" s="133"/>
      <c r="M984" s="134"/>
      <c r="N984" s="135"/>
      <c r="O984" s="134"/>
      <c r="P984" s="135"/>
      <c r="Q984" s="136"/>
      <c r="R984" s="135"/>
      <c r="S984" s="137"/>
      <c r="T984" s="138"/>
      <c r="U984" s="116"/>
    </row>
    <row r="985" spans="2:21" ht="21.95" customHeight="1">
      <c r="B985" s="123"/>
      <c r="C985" s="10"/>
      <c r="D985" s="10"/>
      <c r="E985" s="124"/>
      <c r="F985" s="10"/>
      <c r="G985" s="10"/>
      <c r="H985" s="10"/>
      <c r="I985" s="10"/>
      <c r="J985" s="10"/>
      <c r="K985" s="124"/>
      <c r="L985" s="125"/>
      <c r="M985" s="139"/>
      <c r="N985" s="140"/>
      <c r="O985" s="139"/>
      <c r="P985" s="140"/>
      <c r="Q985" s="139"/>
      <c r="R985" s="140"/>
      <c r="S985" s="127"/>
      <c r="T985" s="128"/>
      <c r="U985" s="116"/>
    </row>
    <row r="986" spans="2:21" ht="21.95" customHeight="1">
      <c r="B986" s="129"/>
      <c r="C986" s="130"/>
      <c r="D986" s="131"/>
      <c r="E986" s="132"/>
      <c r="F986" s="130"/>
      <c r="G986" s="131"/>
      <c r="H986" s="131"/>
      <c r="I986" s="131"/>
      <c r="J986" s="131"/>
      <c r="K986" s="133"/>
      <c r="L986" s="133"/>
      <c r="M986" s="134"/>
      <c r="N986" s="135"/>
      <c r="O986" s="134"/>
      <c r="P986" s="135"/>
      <c r="Q986" s="136"/>
      <c r="R986" s="135"/>
      <c r="S986" s="137"/>
      <c r="T986" s="138"/>
      <c r="U986" s="116"/>
    </row>
    <row r="987" spans="2:21" ht="21.95" customHeight="1">
      <c r="B987" s="123"/>
      <c r="C987" s="10"/>
      <c r="D987" s="10"/>
      <c r="E987" s="124"/>
      <c r="F987" s="10"/>
      <c r="G987" s="10"/>
      <c r="H987" s="10"/>
      <c r="I987" s="10"/>
      <c r="J987" s="10"/>
      <c r="K987" s="124"/>
      <c r="L987" s="125"/>
      <c r="M987" s="139"/>
      <c r="N987" s="140"/>
      <c r="O987" s="139"/>
      <c r="P987" s="140"/>
      <c r="Q987" s="139"/>
      <c r="R987" s="140"/>
      <c r="S987" s="127"/>
      <c r="T987" s="128"/>
      <c r="U987" s="116"/>
    </row>
    <row r="988" spans="2:21" ht="21.95" customHeight="1">
      <c r="B988" s="129"/>
      <c r="C988" s="130"/>
      <c r="D988" s="131"/>
      <c r="E988" s="132"/>
      <c r="F988" s="130"/>
      <c r="G988" s="131"/>
      <c r="H988" s="131"/>
      <c r="I988" s="131"/>
      <c r="J988" s="131"/>
      <c r="K988" s="133"/>
      <c r="L988" s="133"/>
      <c r="M988" s="134"/>
      <c r="N988" s="135"/>
      <c r="O988" s="134"/>
      <c r="P988" s="135"/>
      <c r="Q988" s="136"/>
      <c r="R988" s="135"/>
      <c r="S988" s="137"/>
      <c r="T988" s="138"/>
      <c r="U988" s="116"/>
    </row>
    <row r="989" spans="2:21" ht="21.95" customHeight="1">
      <c r="B989" s="123"/>
      <c r="C989" s="10"/>
      <c r="D989" s="10"/>
      <c r="E989" s="124"/>
      <c r="F989" s="10"/>
      <c r="G989" s="10"/>
      <c r="H989" s="10"/>
      <c r="I989" s="10"/>
      <c r="J989" s="10"/>
      <c r="K989" s="124"/>
      <c r="L989" s="125"/>
      <c r="M989" s="139"/>
      <c r="N989" s="140"/>
      <c r="O989" s="139"/>
      <c r="P989" s="140"/>
      <c r="Q989" s="139"/>
      <c r="R989" s="140"/>
      <c r="S989" s="127"/>
      <c r="T989" s="128"/>
      <c r="U989" s="116"/>
    </row>
    <row r="990" spans="2:21" ht="21.95" customHeight="1">
      <c r="B990" s="129"/>
      <c r="C990" s="130"/>
      <c r="D990" s="131"/>
      <c r="E990" s="132"/>
      <c r="F990" s="130"/>
      <c r="G990" s="131"/>
      <c r="H990" s="131"/>
      <c r="I990" s="131"/>
      <c r="J990" s="131"/>
      <c r="K990" s="133"/>
      <c r="L990" s="133"/>
      <c r="M990" s="134"/>
      <c r="N990" s="135"/>
      <c r="O990" s="134"/>
      <c r="P990" s="135"/>
      <c r="Q990" s="136"/>
      <c r="R990" s="135"/>
      <c r="S990" s="137"/>
      <c r="T990" s="138"/>
      <c r="U990" s="116"/>
    </row>
    <row r="991" spans="2:21" ht="21.95" customHeight="1">
      <c r="B991" s="123"/>
      <c r="C991" s="10"/>
      <c r="D991" s="10"/>
      <c r="E991" s="124"/>
      <c r="F991" s="10"/>
      <c r="G991" s="10"/>
      <c r="H991" s="10"/>
      <c r="I991" s="10"/>
      <c r="J991" s="10"/>
      <c r="K991" s="124"/>
      <c r="L991" s="125"/>
      <c r="M991" s="139"/>
      <c r="N991" s="140"/>
      <c r="O991" s="139"/>
      <c r="P991" s="140"/>
      <c r="Q991" s="139"/>
      <c r="R991" s="140"/>
      <c r="S991" s="141"/>
      <c r="T991" s="128"/>
      <c r="U991" s="116"/>
    </row>
    <row r="992" spans="2:21" ht="21.95" customHeight="1">
      <c r="B992" s="129"/>
      <c r="C992" s="130"/>
      <c r="D992" s="131"/>
      <c r="E992" s="132"/>
      <c r="F992" s="130"/>
      <c r="G992" s="131"/>
      <c r="H992" s="131"/>
      <c r="I992" s="131"/>
      <c r="J992" s="131"/>
      <c r="K992" s="133"/>
      <c r="L992" s="133"/>
      <c r="M992" s="134"/>
      <c r="N992" s="135"/>
      <c r="O992" s="134"/>
      <c r="P992" s="135"/>
      <c r="Q992" s="136"/>
      <c r="R992" s="135"/>
      <c r="S992" s="137"/>
      <c r="T992" s="138"/>
      <c r="U992" s="116"/>
    </row>
    <row r="993" spans="2:21" ht="21.95" customHeight="1">
      <c r="B993" s="123"/>
      <c r="C993" s="10"/>
      <c r="D993" s="10"/>
      <c r="E993" s="124"/>
      <c r="F993" s="10"/>
      <c r="G993" s="10"/>
      <c r="H993" s="10"/>
      <c r="I993" s="10"/>
      <c r="J993" s="10"/>
      <c r="K993" s="124"/>
      <c r="L993" s="125"/>
      <c r="M993" s="139"/>
      <c r="N993" s="140"/>
      <c r="O993" s="139"/>
      <c r="P993" s="140"/>
      <c r="Q993" s="139"/>
      <c r="R993" s="140"/>
      <c r="S993" s="141"/>
      <c r="T993" s="128"/>
      <c r="U993" s="116"/>
    </row>
    <row r="994" spans="2:21" ht="21.95" customHeight="1">
      <c r="B994" s="129"/>
      <c r="C994" s="130"/>
      <c r="D994" s="131"/>
      <c r="E994" s="132"/>
      <c r="F994" s="130"/>
      <c r="G994" s="131"/>
      <c r="H994" s="131"/>
      <c r="I994" s="131"/>
      <c r="J994" s="131"/>
      <c r="K994" s="133"/>
      <c r="L994" s="133"/>
      <c r="M994" s="134"/>
      <c r="N994" s="135"/>
      <c r="O994" s="134"/>
      <c r="P994" s="135"/>
      <c r="Q994" s="136"/>
      <c r="R994" s="135"/>
      <c r="S994" s="137"/>
      <c r="T994" s="138"/>
      <c r="U994" s="116"/>
    </row>
    <row r="995" spans="2:21" ht="21.95" customHeight="1">
      <c r="B995" s="123"/>
      <c r="C995" s="10"/>
      <c r="D995" s="10"/>
      <c r="E995" s="124"/>
      <c r="F995" s="10"/>
      <c r="G995" s="10"/>
      <c r="H995" s="10"/>
      <c r="I995" s="10"/>
      <c r="J995" s="10"/>
      <c r="K995" s="124"/>
      <c r="L995" s="125"/>
      <c r="M995" s="139"/>
      <c r="N995" s="140"/>
      <c r="O995" s="139"/>
      <c r="P995" s="140"/>
      <c r="Q995" s="139"/>
      <c r="R995" s="140"/>
      <c r="S995" s="142"/>
      <c r="T995" s="128"/>
      <c r="U995" s="116"/>
    </row>
    <row r="996" spans="2:21" ht="21.95" customHeight="1">
      <c r="B996" s="129"/>
      <c r="C996" s="130"/>
      <c r="D996" s="131"/>
      <c r="E996" s="132"/>
      <c r="F996" s="130"/>
      <c r="G996" s="131"/>
      <c r="H996" s="131"/>
      <c r="I996" s="131"/>
      <c r="J996" s="131"/>
      <c r="K996" s="133"/>
      <c r="L996" s="133"/>
      <c r="M996" s="134"/>
      <c r="N996" s="135"/>
      <c r="O996" s="134"/>
      <c r="P996" s="135"/>
      <c r="Q996" s="136"/>
      <c r="R996" s="135"/>
      <c r="S996" s="137"/>
      <c r="T996" s="138"/>
      <c r="U996" s="116"/>
    </row>
    <row r="997" spans="2:21" ht="21.95" customHeight="1">
      <c r="B997" s="123"/>
      <c r="C997" s="10"/>
      <c r="D997" s="10"/>
      <c r="E997" s="124"/>
      <c r="F997" s="10"/>
      <c r="G997" s="10"/>
      <c r="H997" s="10"/>
      <c r="I997" s="10"/>
      <c r="J997" s="10"/>
      <c r="K997" s="124"/>
      <c r="L997" s="125"/>
      <c r="M997" s="139"/>
      <c r="N997" s="140"/>
      <c r="O997" s="139"/>
      <c r="P997" s="140"/>
      <c r="Q997" s="139"/>
      <c r="R997" s="140"/>
      <c r="S997" s="141"/>
      <c r="T997" s="128"/>
      <c r="U997" s="116"/>
    </row>
    <row r="998" spans="2:21" ht="21.75" customHeight="1">
      <c r="B998" s="129"/>
      <c r="C998" s="130"/>
      <c r="D998" s="131"/>
      <c r="E998" s="132"/>
      <c r="F998" s="130"/>
      <c r="G998" s="131"/>
      <c r="H998" s="131"/>
      <c r="I998" s="131"/>
      <c r="J998" s="131"/>
      <c r="K998" s="133"/>
      <c r="L998" s="133"/>
      <c r="M998" s="134"/>
      <c r="N998" s="135"/>
      <c r="O998" s="134"/>
      <c r="P998" s="135"/>
      <c r="Q998" s="136"/>
      <c r="R998" s="135"/>
      <c r="S998" s="137"/>
      <c r="T998" s="138"/>
      <c r="U998" s="116"/>
    </row>
    <row r="999" spans="2:21" ht="23.25" customHeight="1">
      <c r="B999" s="123"/>
      <c r="C999" s="10"/>
      <c r="D999" s="10"/>
      <c r="E999" s="124"/>
      <c r="F999" s="10"/>
      <c r="G999" s="10"/>
      <c r="H999" s="10"/>
      <c r="I999" s="10"/>
      <c r="J999" s="10"/>
      <c r="K999" s="124"/>
      <c r="L999" s="125"/>
      <c r="M999" s="139"/>
      <c r="N999" s="140"/>
      <c r="O999" s="139"/>
      <c r="P999" s="140"/>
      <c r="Q999" s="139"/>
      <c r="R999" s="140"/>
      <c r="S999" s="142"/>
      <c r="T999" s="128"/>
      <c r="U999" s="116"/>
    </row>
    <row r="1000" spans="2:21" ht="21.95" customHeight="1">
      <c r="B1000" s="129"/>
      <c r="C1000" s="130"/>
      <c r="D1000" s="131"/>
      <c r="E1000" s="132"/>
      <c r="F1000" s="130"/>
      <c r="G1000" s="131"/>
      <c r="H1000" s="131"/>
      <c r="I1000" s="131"/>
      <c r="J1000" s="131"/>
      <c r="K1000" s="133"/>
      <c r="L1000" s="133"/>
      <c r="M1000" s="134"/>
      <c r="N1000" s="135"/>
      <c r="O1000" s="134"/>
      <c r="P1000" s="135"/>
      <c r="Q1000" s="136"/>
      <c r="R1000" s="135"/>
      <c r="S1000" s="137"/>
      <c r="T1000" s="138"/>
      <c r="U1000" s="116"/>
    </row>
    <row r="1001" spans="2:21" ht="21.95" customHeight="1">
      <c r="B1001" s="123"/>
      <c r="C1001" s="10"/>
      <c r="D1001" s="10"/>
      <c r="E1001" s="124"/>
      <c r="F1001" s="10"/>
      <c r="G1001" s="10"/>
      <c r="H1001" s="10"/>
      <c r="I1001" s="10"/>
      <c r="J1001" s="10"/>
      <c r="K1001" s="124"/>
      <c r="L1001" s="125"/>
      <c r="M1001" s="140"/>
      <c r="N1001" s="140"/>
      <c r="O1001" s="140"/>
      <c r="P1001" s="140"/>
      <c r="Q1001" s="139"/>
      <c r="R1001" s="140"/>
      <c r="S1001" s="141"/>
      <c r="T1001" s="143"/>
      <c r="U1001" s="116"/>
    </row>
    <row r="1002" spans="2:21" ht="21.95" customHeight="1">
      <c r="B1002" s="129"/>
      <c r="C1002" s="130"/>
      <c r="D1002" s="131"/>
      <c r="E1002" s="132"/>
      <c r="F1002" s="130"/>
      <c r="G1002" s="131"/>
      <c r="H1002" s="131"/>
      <c r="I1002" s="131"/>
      <c r="J1002" s="131"/>
      <c r="K1002" s="133"/>
      <c r="L1002" s="133"/>
      <c r="M1002" s="132"/>
      <c r="N1002" s="135"/>
      <c r="O1002" s="132"/>
      <c r="P1002" s="135"/>
      <c r="Q1002" s="144"/>
      <c r="R1002" s="135"/>
      <c r="S1002" s="137"/>
      <c r="T1002" s="145"/>
      <c r="U1002" s="116"/>
    </row>
    <row r="1003" spans="2:21" ht="21.95" customHeight="1">
      <c r="B1003" s="123"/>
      <c r="C1003" s="10"/>
      <c r="D1003" s="10"/>
      <c r="E1003" s="124"/>
      <c r="F1003" s="10"/>
      <c r="G1003" s="10"/>
      <c r="H1003" s="10"/>
      <c r="I1003" s="10"/>
      <c r="J1003" s="10"/>
      <c r="K1003" s="124"/>
      <c r="L1003" s="125"/>
      <c r="M1003" s="140"/>
      <c r="N1003" s="140"/>
      <c r="O1003" s="140"/>
      <c r="P1003" s="140"/>
      <c r="Q1003" s="140"/>
      <c r="R1003" s="140"/>
      <c r="S1003" s="142"/>
      <c r="T1003" s="143"/>
      <c r="U1003" s="116"/>
    </row>
    <row r="1004" spans="2:21" ht="21.95" customHeight="1">
      <c r="B1004" s="129"/>
      <c r="C1004" s="130"/>
      <c r="D1004" s="131"/>
      <c r="E1004" s="132"/>
      <c r="F1004" s="130"/>
      <c r="G1004" s="131"/>
      <c r="H1004" s="131"/>
      <c r="I1004" s="131"/>
      <c r="J1004" s="131"/>
      <c r="K1004" s="133"/>
      <c r="L1004" s="133"/>
      <c r="M1004" s="132"/>
      <c r="N1004" s="135"/>
      <c r="O1004" s="132"/>
      <c r="P1004" s="135"/>
      <c r="Q1004" s="144"/>
      <c r="R1004" s="135"/>
      <c r="S1004" s="137"/>
      <c r="T1004" s="145"/>
      <c r="U1004" s="116"/>
    </row>
    <row r="1005" spans="2:21" ht="21.95" customHeight="1">
      <c r="B1005" s="123"/>
      <c r="C1005" s="10"/>
      <c r="D1005" s="10"/>
      <c r="E1005" s="124"/>
      <c r="F1005" s="10"/>
      <c r="G1005" s="10"/>
      <c r="H1005" s="10"/>
      <c r="I1005" s="10"/>
      <c r="J1005" s="10"/>
      <c r="K1005" s="124"/>
      <c r="L1005" s="125"/>
      <c r="M1005" s="140"/>
      <c r="N1005" s="140"/>
      <c r="O1005" s="140"/>
      <c r="P1005" s="140"/>
      <c r="Q1005" s="140"/>
      <c r="R1005" s="140"/>
      <c r="S1005" s="142"/>
      <c r="T1005" s="143"/>
      <c r="U1005" s="116"/>
    </row>
    <row r="1006" spans="2:21" ht="21.95" customHeight="1">
      <c r="B1006" s="129"/>
      <c r="C1006" s="130"/>
      <c r="D1006" s="131"/>
      <c r="E1006" s="132"/>
      <c r="F1006" s="130"/>
      <c r="G1006" s="131"/>
      <c r="H1006" s="131"/>
      <c r="I1006" s="131"/>
      <c r="J1006" s="131"/>
      <c r="K1006" s="133"/>
      <c r="L1006" s="133"/>
      <c r="M1006" s="144"/>
      <c r="N1006" s="144"/>
      <c r="O1006" s="144"/>
      <c r="P1006" s="144"/>
      <c r="Q1006" s="144"/>
      <c r="R1006" s="144"/>
      <c r="S1006" s="137"/>
      <c r="T1006" s="145"/>
      <c r="U1006" s="116"/>
    </row>
    <row r="1007" spans="2:21" ht="21.95" customHeight="1">
      <c r="B1007" s="123"/>
      <c r="C1007" s="10"/>
      <c r="D1007" s="10"/>
      <c r="E1007" s="124"/>
      <c r="F1007" s="10"/>
      <c r="G1007" s="10"/>
      <c r="H1007" s="10"/>
      <c r="I1007" s="10"/>
      <c r="J1007" s="10"/>
      <c r="K1007" s="124"/>
      <c r="L1007" s="125"/>
      <c r="M1007" s="140"/>
      <c r="N1007" s="140"/>
      <c r="O1007" s="140"/>
      <c r="P1007" s="140"/>
      <c r="Q1007" s="140"/>
      <c r="R1007" s="140"/>
      <c r="S1007" s="142"/>
      <c r="T1007" s="143"/>
      <c r="U1007" s="116"/>
    </row>
    <row r="1008" spans="2:21" ht="21.95" customHeight="1">
      <c r="B1008" s="129"/>
      <c r="C1008" s="130"/>
      <c r="D1008" s="131"/>
      <c r="E1008" s="132"/>
      <c r="F1008" s="130"/>
      <c r="G1008" s="131"/>
      <c r="H1008" s="131"/>
      <c r="I1008" s="131"/>
      <c r="J1008" s="131"/>
      <c r="K1008" s="133"/>
      <c r="L1008" s="133"/>
      <c r="M1008" s="144"/>
      <c r="N1008" s="144"/>
      <c r="O1008" s="144"/>
      <c r="P1008" s="144"/>
      <c r="Q1008" s="144"/>
      <c r="R1008" s="144"/>
      <c r="S1008" s="137"/>
      <c r="T1008" s="145"/>
      <c r="U1008" s="116"/>
    </row>
    <row r="1009" spans="1:21" ht="21.95" customHeight="1">
      <c r="B1009" s="123"/>
      <c r="C1009" s="10"/>
      <c r="D1009" s="10"/>
      <c r="E1009" s="124"/>
      <c r="F1009" s="10"/>
      <c r="G1009" s="10"/>
      <c r="H1009" s="10"/>
      <c r="I1009" s="10"/>
      <c r="J1009" s="10"/>
      <c r="K1009" s="124"/>
      <c r="L1009" s="125"/>
      <c r="M1009" s="140"/>
      <c r="N1009" s="140"/>
      <c r="O1009" s="140"/>
      <c r="P1009" s="140"/>
      <c r="Q1009" s="140"/>
      <c r="R1009" s="140"/>
      <c r="S1009" s="142"/>
      <c r="T1009" s="143"/>
      <c r="U1009" s="116"/>
    </row>
    <row r="1010" spans="1:21" ht="21.95" customHeight="1" thickBot="1">
      <c r="B1010" s="146"/>
      <c r="C1010" s="147"/>
      <c r="D1010" s="147"/>
      <c r="E1010" s="148"/>
      <c r="F1010" s="147"/>
      <c r="G1010" s="147"/>
      <c r="H1010" s="147"/>
      <c r="I1010" s="147"/>
      <c r="J1010" s="147"/>
      <c r="K1010" s="149"/>
      <c r="L1010" s="149"/>
      <c r="M1010" s="150"/>
      <c r="N1010" s="150"/>
      <c r="O1010" s="150"/>
      <c r="P1010" s="150"/>
      <c r="Q1010" s="150"/>
      <c r="R1010" s="150"/>
      <c r="S1010" s="151"/>
      <c r="T1010" s="152"/>
      <c r="U1010" s="116"/>
    </row>
    <row r="1011" spans="1:21" ht="19.899999999999999" customHeight="1">
      <c r="B1011" s="123"/>
      <c r="C1011" s="10"/>
      <c r="D1011" s="10"/>
      <c r="E1011" s="124"/>
      <c r="F1011" s="10"/>
      <c r="G1011" s="10"/>
      <c r="H1011" s="10"/>
      <c r="I1011" s="10"/>
      <c r="J1011" s="10"/>
      <c r="K1011" s="124"/>
      <c r="L1011" s="125"/>
      <c r="M1011" s="140"/>
      <c r="N1011" s="140"/>
      <c r="O1011" s="140"/>
      <c r="P1011" s="140"/>
      <c r="Q1011" s="140"/>
      <c r="R1011" s="140"/>
      <c r="S1011" s="141"/>
      <c r="T1011" s="143"/>
      <c r="U1011" s="116"/>
    </row>
    <row r="1012" spans="1:21" ht="19.899999999999999" customHeight="1">
      <c r="B1012" s="583" t="s">
        <v>3</v>
      </c>
      <c r="C1012" s="584"/>
      <c r="D1012" s="585"/>
      <c r="E1012" s="124"/>
      <c r="F1012" s="10"/>
      <c r="G1012" s="10"/>
      <c r="H1012" s="10"/>
      <c r="I1012" s="10"/>
      <c r="J1012" s="10"/>
      <c r="K1012" s="124"/>
      <c r="L1012" s="125"/>
      <c r="M1012" s="140">
        <f t="shared" ref="M1012:R1012" si="9">SUM(M977:M1010)</f>
        <v>5160</v>
      </c>
      <c r="N1012" s="140">
        <f t="shared" si="9"/>
        <v>5160</v>
      </c>
      <c r="O1012" s="140">
        <f t="shared" si="9"/>
        <v>6100</v>
      </c>
      <c r="P1012" s="140">
        <f t="shared" si="9"/>
        <v>6100</v>
      </c>
      <c r="Q1012" s="140">
        <f t="shared" si="9"/>
        <v>6150</v>
      </c>
      <c r="R1012" s="140">
        <f t="shared" si="9"/>
        <v>6150</v>
      </c>
      <c r="S1012" s="140"/>
      <c r="T1012" s="153"/>
      <c r="U1012" s="116"/>
    </row>
    <row r="1013" spans="1:21" ht="19.899999999999999" customHeight="1" thickBot="1">
      <c r="B1013" s="146"/>
      <c r="C1013" s="147"/>
      <c r="D1013" s="147"/>
      <c r="E1013" s="148"/>
      <c r="F1013" s="147"/>
      <c r="G1013" s="147"/>
      <c r="H1013" s="147"/>
      <c r="I1013" s="147"/>
      <c r="J1013" s="147"/>
      <c r="K1013" s="148"/>
      <c r="L1013" s="149"/>
      <c r="M1013" s="150"/>
      <c r="N1013" s="150"/>
      <c r="O1013" s="150"/>
      <c r="P1013" s="150"/>
      <c r="Q1013" s="150"/>
      <c r="R1013" s="150"/>
      <c r="S1013" s="154"/>
      <c r="T1013" s="152"/>
      <c r="U1013" s="116"/>
    </row>
    <row r="1015" spans="1:21">
      <c r="B1015" s="23" t="e">
        <f>B971</f>
        <v>#REF!</v>
      </c>
      <c r="T1015" s="41"/>
    </row>
    <row r="1016" spans="1:21" ht="42">
      <c r="A1016" s="104"/>
      <c r="M1016" s="105" t="s">
        <v>16</v>
      </c>
    </row>
    <row r="1017" spans="1:21" ht="21.75" thickBot="1">
      <c r="B1017" s="106"/>
      <c r="C1017" s="107"/>
      <c r="D1017" s="107"/>
      <c r="E1017" s="107"/>
      <c r="F1017" s="107"/>
      <c r="G1017" s="107"/>
      <c r="H1017" s="107"/>
      <c r="I1017" s="107"/>
      <c r="J1017" s="107"/>
      <c r="K1017" s="107"/>
      <c r="L1017" s="108"/>
      <c r="M1017" s="107"/>
      <c r="N1017" s="107"/>
      <c r="O1017" s="107"/>
      <c r="P1017" s="107"/>
      <c r="Q1017" s="107"/>
      <c r="R1017" s="107"/>
      <c r="S1017" s="109"/>
      <c r="T1017" s="110"/>
    </row>
    <row r="1018" spans="1:21" ht="19.899999999999999" customHeight="1">
      <c r="B1018" s="111"/>
      <c r="C1018" s="112"/>
      <c r="D1018" s="112"/>
      <c r="E1018" s="113"/>
      <c r="F1018" s="112"/>
      <c r="G1018" s="112"/>
      <c r="H1018" s="112"/>
      <c r="I1018" s="112"/>
      <c r="J1018" s="112"/>
      <c r="K1018" s="113"/>
      <c r="L1018" s="114"/>
      <c r="M1018" s="586" t="s">
        <v>17</v>
      </c>
      <c r="N1018" s="587"/>
      <c r="O1018" s="586" t="s">
        <v>17</v>
      </c>
      <c r="P1018" s="587"/>
      <c r="Q1018" s="586" t="s">
        <v>17</v>
      </c>
      <c r="R1018" s="587"/>
      <c r="S1018" s="114" t="s">
        <v>18</v>
      </c>
      <c r="T1018" s="115"/>
      <c r="U1018" s="116"/>
    </row>
    <row r="1019" spans="1:21" ht="19.899999999999999" customHeight="1">
      <c r="B1019" s="588" t="s">
        <v>19</v>
      </c>
      <c r="C1019" s="589"/>
      <c r="D1019" s="590"/>
      <c r="E1019" s="591" t="s">
        <v>20</v>
      </c>
      <c r="F1019" s="589"/>
      <c r="G1019" s="589"/>
      <c r="H1019" s="589"/>
      <c r="I1019" s="589"/>
      <c r="J1019" s="590"/>
      <c r="K1019" s="117" t="s">
        <v>21</v>
      </c>
      <c r="L1019" s="117" t="s">
        <v>5</v>
      </c>
      <c r="M1019" s="592" t="s">
        <v>506</v>
      </c>
      <c r="N1019" s="593"/>
      <c r="O1019" s="592" t="s">
        <v>477</v>
      </c>
      <c r="P1019" s="593"/>
      <c r="Q1019" s="592" t="s">
        <v>513</v>
      </c>
      <c r="R1019" s="593"/>
      <c r="S1019" s="117" t="s">
        <v>22</v>
      </c>
      <c r="T1019" s="118" t="s">
        <v>23</v>
      </c>
      <c r="U1019" s="116"/>
    </row>
    <row r="1020" spans="1:21" ht="19.899999999999999" customHeight="1" thickBot="1">
      <c r="B1020" s="119"/>
      <c r="C1020" s="109"/>
      <c r="D1020" s="109"/>
      <c r="E1020" s="120"/>
      <c r="F1020" s="109"/>
      <c r="G1020" s="109"/>
      <c r="H1020" s="109"/>
      <c r="I1020" s="109"/>
      <c r="J1020" s="109"/>
      <c r="K1020" s="120"/>
      <c r="L1020" s="121"/>
      <c r="M1020" s="121" t="s">
        <v>24</v>
      </c>
      <c r="N1020" s="121" t="s">
        <v>25</v>
      </c>
      <c r="O1020" s="121" t="s">
        <v>24</v>
      </c>
      <c r="P1020" s="121" t="s">
        <v>25</v>
      </c>
      <c r="Q1020" s="121" t="s">
        <v>24</v>
      </c>
      <c r="R1020" s="121" t="s">
        <v>25</v>
      </c>
      <c r="S1020" s="121"/>
      <c r="T1020" s="122"/>
      <c r="U1020" s="116"/>
    </row>
    <row r="1021" spans="1:21" ht="21.95" customHeight="1">
      <c r="B1021" s="123"/>
      <c r="C1021" s="10"/>
      <c r="D1021" s="10"/>
      <c r="E1021" s="124"/>
      <c r="F1021" s="10"/>
      <c r="G1021" s="10"/>
      <c r="H1021" s="10"/>
      <c r="I1021" s="10"/>
      <c r="J1021" s="10"/>
      <c r="K1021" s="124"/>
      <c r="L1021" s="125"/>
      <c r="M1021" s="126"/>
      <c r="N1021" s="124"/>
      <c r="O1021" s="126"/>
      <c r="P1021" s="124"/>
      <c r="Q1021" s="126"/>
      <c r="R1021" s="124"/>
      <c r="S1021" s="127"/>
      <c r="T1021" s="128"/>
      <c r="U1021" s="116"/>
    </row>
    <row r="1022" spans="1:21" ht="21.95" customHeight="1">
      <c r="B1022" s="129"/>
      <c r="C1022" s="130" t="s">
        <v>338</v>
      </c>
      <c r="D1022" s="131"/>
      <c r="E1022" s="132"/>
      <c r="F1022" s="130" t="s">
        <v>339</v>
      </c>
      <c r="G1022" s="131"/>
      <c r="H1022" s="131"/>
      <c r="I1022" s="131"/>
      <c r="J1022" s="131"/>
      <c r="K1022" s="133">
        <v>1</v>
      </c>
      <c r="L1022" s="133" t="s">
        <v>41</v>
      </c>
      <c r="M1022" s="134">
        <v>45975</v>
      </c>
      <c r="N1022" s="135">
        <f>SUM(K1022*M1022)</f>
        <v>45975</v>
      </c>
      <c r="O1022" s="134">
        <f>ROUNDDOWN(M1022*1.14,2)</f>
        <v>52411.5</v>
      </c>
      <c r="P1022" s="135">
        <f>SUM(K1022*O1022)</f>
        <v>52411.5</v>
      </c>
      <c r="Q1022" s="134">
        <f>ROUNDDOWN(M1022*1.3,2)</f>
        <v>59767.5</v>
      </c>
      <c r="R1022" s="172">
        <f>SUM(K1022*Q1022)</f>
        <v>59767.5</v>
      </c>
      <c r="S1022" s="137">
        <f>M1022</f>
        <v>45975</v>
      </c>
      <c r="T1022" s="138" t="str">
        <f>M1019</f>
        <v>(株)昭和製作所</v>
      </c>
      <c r="U1022" s="116"/>
    </row>
    <row r="1023" spans="1:21" ht="21.95" customHeight="1">
      <c r="B1023" s="123"/>
      <c r="C1023" s="10"/>
      <c r="D1023" s="10"/>
      <c r="E1023" s="124"/>
      <c r="F1023" s="10"/>
      <c r="G1023" s="10"/>
      <c r="H1023" s="10"/>
      <c r="I1023" s="10"/>
      <c r="J1023" s="10"/>
      <c r="K1023" s="124"/>
      <c r="L1023" s="125"/>
      <c r="M1023" s="126"/>
      <c r="N1023" s="124"/>
      <c r="O1023" s="126"/>
      <c r="P1023" s="124"/>
      <c r="Q1023" s="126"/>
      <c r="R1023" s="124"/>
      <c r="S1023" s="127"/>
      <c r="T1023" s="128"/>
      <c r="U1023" s="116"/>
    </row>
    <row r="1024" spans="1:21" ht="21.95" customHeight="1">
      <c r="B1024" s="129"/>
      <c r="C1024" s="130" t="s">
        <v>338</v>
      </c>
      <c r="D1024" s="131"/>
      <c r="E1024" s="132"/>
      <c r="F1024" s="130" t="s">
        <v>340</v>
      </c>
      <c r="G1024" s="131"/>
      <c r="H1024" s="131"/>
      <c r="I1024" s="131"/>
      <c r="J1024" s="131"/>
      <c r="K1024" s="133">
        <v>1</v>
      </c>
      <c r="L1024" s="133" t="s">
        <v>41</v>
      </c>
      <c r="M1024" s="134">
        <v>32056</v>
      </c>
      <c r="N1024" s="135">
        <f>SUM(K1024*M1024)</f>
        <v>32056</v>
      </c>
      <c r="O1024" s="134">
        <f>ROUNDDOWN(M1024*1.14,2)</f>
        <v>36543.839999999997</v>
      </c>
      <c r="P1024" s="135">
        <f>SUM(K1024*O1024)</f>
        <v>36543.839999999997</v>
      </c>
      <c r="Q1024" s="134">
        <f>ROUNDDOWN(M1024*1.3,2)</f>
        <v>41672.800000000003</v>
      </c>
      <c r="R1024" s="172">
        <f>SUM(K1024*Q1024)</f>
        <v>41672.800000000003</v>
      </c>
      <c r="S1024" s="137">
        <f>M1024</f>
        <v>32056</v>
      </c>
      <c r="T1024" s="138" t="str">
        <f>M1019</f>
        <v>(株)昭和製作所</v>
      </c>
      <c r="U1024" s="116"/>
    </row>
    <row r="1025" spans="2:21" ht="21.95" customHeight="1">
      <c r="B1025" s="123"/>
      <c r="C1025" s="10"/>
      <c r="D1025" s="10"/>
      <c r="E1025" s="124"/>
      <c r="F1025" s="10"/>
      <c r="G1025" s="10"/>
      <c r="H1025" s="10"/>
      <c r="I1025" s="10"/>
      <c r="J1025" s="10"/>
      <c r="K1025" s="124"/>
      <c r="L1025" s="125"/>
      <c r="M1025" s="139"/>
      <c r="N1025" s="140"/>
      <c r="O1025" s="139"/>
      <c r="P1025" s="140"/>
      <c r="Q1025" s="139"/>
      <c r="R1025" s="140"/>
      <c r="S1025" s="127"/>
      <c r="T1025" s="128"/>
      <c r="U1025" s="116"/>
    </row>
    <row r="1026" spans="2:21" ht="21.95" customHeight="1">
      <c r="B1026" s="129"/>
      <c r="C1026" s="130"/>
      <c r="D1026" s="131"/>
      <c r="E1026" s="132"/>
      <c r="F1026" s="130"/>
      <c r="G1026" s="131"/>
      <c r="H1026" s="131"/>
      <c r="I1026" s="131"/>
      <c r="J1026" s="131"/>
      <c r="K1026" s="133"/>
      <c r="L1026" s="133"/>
      <c r="M1026" s="134"/>
      <c r="N1026" s="135"/>
      <c r="O1026" s="134"/>
      <c r="P1026" s="135"/>
      <c r="Q1026" s="136"/>
      <c r="R1026" s="135"/>
      <c r="S1026" s="137"/>
      <c r="T1026" s="138"/>
      <c r="U1026" s="116"/>
    </row>
    <row r="1027" spans="2:21" ht="21.95" customHeight="1">
      <c r="B1027" s="123"/>
      <c r="C1027" s="10"/>
      <c r="D1027" s="10"/>
      <c r="E1027" s="124"/>
      <c r="F1027" s="10"/>
      <c r="G1027" s="10"/>
      <c r="H1027" s="10"/>
      <c r="I1027" s="10"/>
      <c r="J1027" s="10"/>
      <c r="K1027" s="124"/>
      <c r="L1027" s="125"/>
      <c r="M1027" s="139"/>
      <c r="N1027" s="140"/>
      <c r="O1027" s="139"/>
      <c r="P1027" s="140"/>
      <c r="Q1027" s="139"/>
      <c r="R1027" s="140"/>
      <c r="S1027" s="127"/>
      <c r="T1027" s="128"/>
      <c r="U1027" s="116"/>
    </row>
    <row r="1028" spans="2:21" ht="21.95" customHeight="1">
      <c r="B1028" s="129"/>
      <c r="C1028" s="130"/>
      <c r="D1028" s="131"/>
      <c r="E1028" s="132"/>
      <c r="F1028" s="130"/>
      <c r="G1028" s="131"/>
      <c r="H1028" s="131"/>
      <c r="I1028" s="131"/>
      <c r="J1028" s="131"/>
      <c r="K1028" s="133"/>
      <c r="L1028" s="133"/>
      <c r="M1028" s="134"/>
      <c r="N1028" s="135"/>
      <c r="O1028" s="134"/>
      <c r="P1028" s="135"/>
      <c r="Q1028" s="136"/>
      <c r="R1028" s="135"/>
      <c r="S1028" s="137"/>
      <c r="T1028" s="138"/>
      <c r="U1028" s="116"/>
    </row>
    <row r="1029" spans="2:21" ht="21.95" customHeight="1">
      <c r="B1029" s="123"/>
      <c r="C1029" s="10"/>
      <c r="D1029" s="10"/>
      <c r="E1029" s="124"/>
      <c r="F1029" s="10"/>
      <c r="G1029" s="10"/>
      <c r="H1029" s="10"/>
      <c r="I1029" s="10"/>
      <c r="J1029" s="10"/>
      <c r="K1029" s="124"/>
      <c r="L1029" s="125"/>
      <c r="M1029" s="139"/>
      <c r="N1029" s="140"/>
      <c r="O1029" s="139"/>
      <c r="P1029" s="140"/>
      <c r="Q1029" s="139"/>
      <c r="R1029" s="140"/>
      <c r="S1029" s="127"/>
      <c r="T1029" s="128"/>
      <c r="U1029" s="116"/>
    </row>
    <row r="1030" spans="2:21" ht="21.95" customHeight="1">
      <c r="B1030" s="129"/>
      <c r="C1030" s="130"/>
      <c r="D1030" s="131"/>
      <c r="E1030" s="132"/>
      <c r="F1030" s="130"/>
      <c r="G1030" s="131"/>
      <c r="H1030" s="131"/>
      <c r="I1030" s="131"/>
      <c r="J1030" s="131"/>
      <c r="K1030" s="133"/>
      <c r="L1030" s="133"/>
      <c r="M1030" s="134"/>
      <c r="N1030" s="135"/>
      <c r="O1030" s="134"/>
      <c r="P1030" s="135"/>
      <c r="Q1030" s="136"/>
      <c r="R1030" s="135"/>
      <c r="S1030" s="137"/>
      <c r="T1030" s="138"/>
      <c r="U1030" s="116"/>
    </row>
    <row r="1031" spans="2:21" ht="21.95" customHeight="1">
      <c r="B1031" s="123"/>
      <c r="C1031" s="10"/>
      <c r="D1031" s="10"/>
      <c r="E1031" s="124"/>
      <c r="F1031" s="10"/>
      <c r="G1031" s="10"/>
      <c r="H1031" s="10"/>
      <c r="I1031" s="10"/>
      <c r="J1031" s="10"/>
      <c r="K1031" s="124"/>
      <c r="L1031" s="125"/>
      <c r="M1031" s="139"/>
      <c r="N1031" s="140"/>
      <c r="O1031" s="139"/>
      <c r="P1031" s="140"/>
      <c r="Q1031" s="139"/>
      <c r="R1031" s="140"/>
      <c r="S1031" s="127"/>
      <c r="T1031" s="128"/>
      <c r="U1031" s="116"/>
    </row>
    <row r="1032" spans="2:21" ht="21.95" customHeight="1">
      <c r="B1032" s="129"/>
      <c r="C1032" s="130"/>
      <c r="D1032" s="131"/>
      <c r="E1032" s="132"/>
      <c r="F1032" s="130"/>
      <c r="G1032" s="131"/>
      <c r="H1032" s="131"/>
      <c r="I1032" s="131"/>
      <c r="J1032" s="131"/>
      <c r="K1032" s="133"/>
      <c r="L1032" s="133"/>
      <c r="M1032" s="134"/>
      <c r="N1032" s="135"/>
      <c r="O1032" s="134"/>
      <c r="P1032" s="135"/>
      <c r="Q1032" s="136"/>
      <c r="R1032" s="135"/>
      <c r="S1032" s="137"/>
      <c r="T1032" s="138"/>
      <c r="U1032" s="116"/>
    </row>
    <row r="1033" spans="2:21" ht="21.95" customHeight="1">
      <c r="B1033" s="123"/>
      <c r="C1033" s="10"/>
      <c r="D1033" s="10"/>
      <c r="E1033" s="124"/>
      <c r="F1033" s="10"/>
      <c r="G1033" s="10"/>
      <c r="H1033" s="10"/>
      <c r="I1033" s="10"/>
      <c r="J1033" s="10"/>
      <c r="K1033" s="124"/>
      <c r="L1033" s="125"/>
      <c r="M1033" s="139"/>
      <c r="N1033" s="140"/>
      <c r="O1033" s="139"/>
      <c r="P1033" s="140"/>
      <c r="Q1033" s="139"/>
      <c r="R1033" s="140"/>
      <c r="S1033" s="127"/>
      <c r="T1033" s="128"/>
      <c r="U1033" s="116"/>
    </row>
    <row r="1034" spans="2:21" ht="21.95" customHeight="1">
      <c r="B1034" s="129"/>
      <c r="C1034" s="130"/>
      <c r="D1034" s="131"/>
      <c r="E1034" s="132"/>
      <c r="F1034" s="130"/>
      <c r="G1034" s="131"/>
      <c r="H1034" s="131"/>
      <c r="I1034" s="131"/>
      <c r="J1034" s="131"/>
      <c r="K1034" s="133"/>
      <c r="L1034" s="133"/>
      <c r="M1034" s="134"/>
      <c r="N1034" s="135"/>
      <c r="O1034" s="134"/>
      <c r="P1034" s="135"/>
      <c r="Q1034" s="136"/>
      <c r="R1034" s="135"/>
      <c r="S1034" s="137"/>
      <c r="T1034" s="138"/>
      <c r="U1034" s="116"/>
    </row>
    <row r="1035" spans="2:21" ht="21.95" customHeight="1">
      <c r="B1035" s="123"/>
      <c r="C1035" s="10"/>
      <c r="D1035" s="10"/>
      <c r="E1035" s="124"/>
      <c r="F1035" s="10"/>
      <c r="G1035" s="10"/>
      <c r="H1035" s="10"/>
      <c r="I1035" s="10"/>
      <c r="J1035" s="10"/>
      <c r="K1035" s="124"/>
      <c r="L1035" s="125"/>
      <c r="M1035" s="139"/>
      <c r="N1035" s="140"/>
      <c r="O1035" s="139"/>
      <c r="P1035" s="140"/>
      <c r="Q1035" s="139"/>
      <c r="R1035" s="140"/>
      <c r="S1035" s="141"/>
      <c r="T1035" s="128"/>
      <c r="U1035" s="116"/>
    </row>
    <row r="1036" spans="2:21" ht="21.95" customHeight="1">
      <c r="B1036" s="129"/>
      <c r="C1036" s="130"/>
      <c r="D1036" s="131"/>
      <c r="E1036" s="132"/>
      <c r="F1036" s="130"/>
      <c r="G1036" s="131"/>
      <c r="H1036" s="131"/>
      <c r="I1036" s="131"/>
      <c r="J1036" s="131"/>
      <c r="K1036" s="133"/>
      <c r="L1036" s="133"/>
      <c r="M1036" s="134"/>
      <c r="N1036" s="135"/>
      <c r="O1036" s="134"/>
      <c r="P1036" s="135"/>
      <c r="Q1036" s="136"/>
      <c r="R1036" s="135"/>
      <c r="S1036" s="137"/>
      <c r="T1036" s="138"/>
      <c r="U1036" s="116"/>
    </row>
    <row r="1037" spans="2:21" ht="21.95" customHeight="1">
      <c r="B1037" s="123"/>
      <c r="C1037" s="10"/>
      <c r="D1037" s="10"/>
      <c r="E1037" s="124"/>
      <c r="F1037" s="10"/>
      <c r="G1037" s="10"/>
      <c r="H1037" s="10"/>
      <c r="I1037" s="10"/>
      <c r="J1037" s="10"/>
      <c r="K1037" s="124"/>
      <c r="L1037" s="125"/>
      <c r="M1037" s="139"/>
      <c r="N1037" s="140"/>
      <c r="O1037" s="139"/>
      <c r="P1037" s="140"/>
      <c r="Q1037" s="139"/>
      <c r="R1037" s="140"/>
      <c r="S1037" s="141"/>
      <c r="T1037" s="128"/>
      <c r="U1037" s="116"/>
    </row>
    <row r="1038" spans="2:21" ht="21.95" customHeight="1">
      <c r="B1038" s="129"/>
      <c r="C1038" s="130"/>
      <c r="D1038" s="131"/>
      <c r="E1038" s="132"/>
      <c r="F1038" s="130"/>
      <c r="G1038" s="131"/>
      <c r="H1038" s="131"/>
      <c r="I1038" s="131"/>
      <c r="J1038" s="131"/>
      <c r="K1038" s="133"/>
      <c r="L1038" s="133"/>
      <c r="M1038" s="134"/>
      <c r="N1038" s="135"/>
      <c r="O1038" s="134"/>
      <c r="P1038" s="135"/>
      <c r="Q1038" s="136"/>
      <c r="R1038" s="135"/>
      <c r="S1038" s="137"/>
      <c r="T1038" s="138"/>
      <c r="U1038" s="116"/>
    </row>
    <row r="1039" spans="2:21" ht="21.95" customHeight="1">
      <c r="B1039" s="123"/>
      <c r="C1039" s="10"/>
      <c r="D1039" s="10"/>
      <c r="E1039" s="124"/>
      <c r="F1039" s="10"/>
      <c r="G1039" s="10"/>
      <c r="H1039" s="10"/>
      <c r="I1039" s="10"/>
      <c r="J1039" s="10"/>
      <c r="K1039" s="124"/>
      <c r="L1039" s="125"/>
      <c r="M1039" s="139"/>
      <c r="N1039" s="140"/>
      <c r="O1039" s="139"/>
      <c r="P1039" s="140"/>
      <c r="Q1039" s="139"/>
      <c r="R1039" s="140"/>
      <c r="S1039" s="142"/>
      <c r="T1039" s="128"/>
      <c r="U1039" s="116"/>
    </row>
    <row r="1040" spans="2:21" ht="21.95" customHeight="1">
      <c r="B1040" s="129"/>
      <c r="C1040" s="130"/>
      <c r="D1040" s="131"/>
      <c r="E1040" s="132"/>
      <c r="F1040" s="130"/>
      <c r="G1040" s="131"/>
      <c r="H1040" s="131"/>
      <c r="I1040" s="131"/>
      <c r="J1040" s="131"/>
      <c r="K1040" s="133"/>
      <c r="L1040" s="133"/>
      <c r="M1040" s="134"/>
      <c r="N1040" s="135"/>
      <c r="O1040" s="134"/>
      <c r="P1040" s="135"/>
      <c r="Q1040" s="136"/>
      <c r="R1040" s="135"/>
      <c r="S1040" s="137"/>
      <c r="T1040" s="138"/>
      <c r="U1040" s="116"/>
    </row>
    <row r="1041" spans="2:21" ht="21.95" customHeight="1">
      <c r="B1041" s="123"/>
      <c r="C1041" s="10"/>
      <c r="D1041" s="10"/>
      <c r="E1041" s="124"/>
      <c r="F1041" s="10"/>
      <c r="G1041" s="10"/>
      <c r="H1041" s="10"/>
      <c r="I1041" s="10"/>
      <c r="J1041" s="10"/>
      <c r="K1041" s="124"/>
      <c r="L1041" s="125"/>
      <c r="M1041" s="139"/>
      <c r="N1041" s="140"/>
      <c r="O1041" s="139"/>
      <c r="P1041" s="140"/>
      <c r="Q1041" s="139"/>
      <c r="R1041" s="140"/>
      <c r="S1041" s="141"/>
      <c r="T1041" s="128"/>
      <c r="U1041" s="116"/>
    </row>
    <row r="1042" spans="2:21" ht="21.75" customHeight="1">
      <c r="B1042" s="129"/>
      <c r="C1042" s="130"/>
      <c r="D1042" s="131"/>
      <c r="E1042" s="132"/>
      <c r="F1042" s="130"/>
      <c r="G1042" s="131"/>
      <c r="H1042" s="131"/>
      <c r="I1042" s="131"/>
      <c r="J1042" s="131"/>
      <c r="K1042" s="133"/>
      <c r="L1042" s="133"/>
      <c r="M1042" s="134"/>
      <c r="N1042" s="135"/>
      <c r="O1042" s="134"/>
      <c r="P1042" s="135"/>
      <c r="Q1042" s="136"/>
      <c r="R1042" s="135"/>
      <c r="S1042" s="137"/>
      <c r="T1042" s="138"/>
      <c r="U1042" s="116"/>
    </row>
    <row r="1043" spans="2:21" ht="23.25" customHeight="1">
      <c r="B1043" s="123"/>
      <c r="C1043" s="10"/>
      <c r="D1043" s="10"/>
      <c r="E1043" s="124"/>
      <c r="F1043" s="10"/>
      <c r="G1043" s="10"/>
      <c r="H1043" s="10"/>
      <c r="I1043" s="10"/>
      <c r="J1043" s="10"/>
      <c r="K1043" s="124"/>
      <c r="L1043" s="125"/>
      <c r="M1043" s="139"/>
      <c r="N1043" s="140"/>
      <c r="O1043" s="139"/>
      <c r="P1043" s="140"/>
      <c r="Q1043" s="139"/>
      <c r="R1043" s="140"/>
      <c r="S1043" s="142"/>
      <c r="T1043" s="128"/>
      <c r="U1043" s="116"/>
    </row>
    <row r="1044" spans="2:21" ht="21.95" customHeight="1">
      <c r="B1044" s="129"/>
      <c r="C1044" s="130"/>
      <c r="D1044" s="131"/>
      <c r="E1044" s="132"/>
      <c r="F1044" s="130"/>
      <c r="G1044" s="131"/>
      <c r="H1044" s="131"/>
      <c r="I1044" s="131"/>
      <c r="J1044" s="131"/>
      <c r="K1044" s="133"/>
      <c r="L1044" s="133"/>
      <c r="M1044" s="134"/>
      <c r="N1044" s="135"/>
      <c r="O1044" s="134"/>
      <c r="P1044" s="135"/>
      <c r="Q1044" s="136"/>
      <c r="R1044" s="135"/>
      <c r="S1044" s="137"/>
      <c r="T1044" s="138"/>
      <c r="U1044" s="116"/>
    </row>
    <row r="1045" spans="2:21" ht="21.95" customHeight="1">
      <c r="B1045" s="123"/>
      <c r="C1045" s="10"/>
      <c r="D1045" s="10"/>
      <c r="E1045" s="124"/>
      <c r="F1045" s="10"/>
      <c r="G1045" s="10"/>
      <c r="H1045" s="10"/>
      <c r="I1045" s="10"/>
      <c r="J1045" s="10"/>
      <c r="K1045" s="124"/>
      <c r="L1045" s="125"/>
      <c r="M1045" s="140"/>
      <c r="N1045" s="140"/>
      <c r="O1045" s="140"/>
      <c r="P1045" s="140"/>
      <c r="Q1045" s="139"/>
      <c r="R1045" s="140"/>
      <c r="S1045" s="141"/>
      <c r="T1045" s="143"/>
      <c r="U1045" s="116"/>
    </row>
    <row r="1046" spans="2:21" ht="21.95" customHeight="1">
      <c r="B1046" s="129"/>
      <c r="C1046" s="130"/>
      <c r="D1046" s="131"/>
      <c r="E1046" s="132"/>
      <c r="F1046" s="130"/>
      <c r="G1046" s="131"/>
      <c r="H1046" s="131"/>
      <c r="I1046" s="131"/>
      <c r="J1046" s="131"/>
      <c r="K1046" s="133"/>
      <c r="L1046" s="133"/>
      <c r="M1046" s="132"/>
      <c r="N1046" s="135"/>
      <c r="O1046" s="132"/>
      <c r="P1046" s="135"/>
      <c r="Q1046" s="144"/>
      <c r="R1046" s="135"/>
      <c r="S1046" s="137"/>
      <c r="T1046" s="145"/>
      <c r="U1046" s="116"/>
    </row>
    <row r="1047" spans="2:21" ht="21.95" customHeight="1">
      <c r="B1047" s="123"/>
      <c r="C1047" s="10"/>
      <c r="D1047" s="10"/>
      <c r="E1047" s="124"/>
      <c r="F1047" s="10"/>
      <c r="G1047" s="10"/>
      <c r="H1047" s="10"/>
      <c r="I1047" s="10"/>
      <c r="J1047" s="10"/>
      <c r="K1047" s="124"/>
      <c r="L1047" s="125"/>
      <c r="M1047" s="140"/>
      <c r="N1047" s="140"/>
      <c r="O1047" s="140"/>
      <c r="P1047" s="140"/>
      <c r="Q1047" s="140"/>
      <c r="R1047" s="140"/>
      <c r="S1047" s="142"/>
      <c r="T1047" s="143"/>
      <c r="U1047" s="116"/>
    </row>
    <row r="1048" spans="2:21" ht="21.95" customHeight="1">
      <c r="B1048" s="129"/>
      <c r="C1048" s="130"/>
      <c r="D1048" s="131"/>
      <c r="E1048" s="132"/>
      <c r="F1048" s="130"/>
      <c r="G1048" s="131"/>
      <c r="H1048" s="131"/>
      <c r="I1048" s="131"/>
      <c r="J1048" s="131"/>
      <c r="K1048" s="133"/>
      <c r="L1048" s="133"/>
      <c r="M1048" s="132"/>
      <c r="N1048" s="135"/>
      <c r="O1048" s="132"/>
      <c r="P1048" s="135"/>
      <c r="Q1048" s="144"/>
      <c r="R1048" s="135"/>
      <c r="S1048" s="137"/>
      <c r="T1048" s="145"/>
      <c r="U1048" s="116"/>
    </row>
    <row r="1049" spans="2:21" ht="21.95" customHeight="1">
      <c r="B1049" s="123"/>
      <c r="C1049" s="10"/>
      <c r="D1049" s="10"/>
      <c r="E1049" s="124"/>
      <c r="F1049" s="10"/>
      <c r="G1049" s="10"/>
      <c r="H1049" s="10"/>
      <c r="I1049" s="10"/>
      <c r="J1049" s="10"/>
      <c r="K1049" s="124"/>
      <c r="L1049" s="125"/>
      <c r="M1049" s="140"/>
      <c r="N1049" s="140"/>
      <c r="O1049" s="140"/>
      <c r="P1049" s="140"/>
      <c r="Q1049" s="140"/>
      <c r="R1049" s="140"/>
      <c r="S1049" s="142"/>
      <c r="T1049" s="143"/>
      <c r="U1049" s="116"/>
    </row>
    <row r="1050" spans="2:21" ht="21.95" customHeight="1">
      <c r="B1050" s="129"/>
      <c r="C1050" s="130"/>
      <c r="D1050" s="131"/>
      <c r="E1050" s="132"/>
      <c r="F1050" s="130"/>
      <c r="G1050" s="131"/>
      <c r="H1050" s="131"/>
      <c r="I1050" s="131"/>
      <c r="J1050" s="131"/>
      <c r="K1050" s="133"/>
      <c r="L1050" s="133"/>
      <c r="M1050" s="144"/>
      <c r="N1050" s="144"/>
      <c r="O1050" s="144"/>
      <c r="P1050" s="144"/>
      <c r="Q1050" s="144"/>
      <c r="R1050" s="144"/>
      <c r="S1050" s="137"/>
      <c r="T1050" s="145"/>
      <c r="U1050" s="116"/>
    </row>
    <row r="1051" spans="2:21" ht="21.95" customHeight="1">
      <c r="B1051" s="123"/>
      <c r="C1051" s="10"/>
      <c r="D1051" s="10"/>
      <c r="E1051" s="124"/>
      <c r="F1051" s="10"/>
      <c r="G1051" s="10"/>
      <c r="H1051" s="10"/>
      <c r="I1051" s="10"/>
      <c r="J1051" s="10"/>
      <c r="K1051" s="124"/>
      <c r="L1051" s="125"/>
      <c r="M1051" s="140"/>
      <c r="N1051" s="140"/>
      <c r="O1051" s="140"/>
      <c r="P1051" s="140"/>
      <c r="Q1051" s="140"/>
      <c r="R1051" s="140"/>
      <c r="S1051" s="142"/>
      <c r="T1051" s="143"/>
      <c r="U1051" s="116"/>
    </row>
    <row r="1052" spans="2:21" ht="21.95" customHeight="1">
      <c r="B1052" s="129"/>
      <c r="C1052" s="130"/>
      <c r="D1052" s="131"/>
      <c r="E1052" s="132"/>
      <c r="F1052" s="130"/>
      <c r="G1052" s="131"/>
      <c r="H1052" s="131"/>
      <c r="I1052" s="131"/>
      <c r="J1052" s="131"/>
      <c r="K1052" s="133"/>
      <c r="L1052" s="133"/>
      <c r="M1052" s="144"/>
      <c r="N1052" s="144"/>
      <c r="O1052" s="144"/>
      <c r="P1052" s="144"/>
      <c r="Q1052" s="144"/>
      <c r="R1052" s="144"/>
      <c r="S1052" s="137"/>
      <c r="T1052" s="145"/>
      <c r="U1052" s="116"/>
    </row>
    <row r="1053" spans="2:21" ht="21.95" customHeight="1">
      <c r="B1053" s="123"/>
      <c r="C1053" s="10"/>
      <c r="D1053" s="10"/>
      <c r="E1053" s="124"/>
      <c r="F1053" s="10"/>
      <c r="G1053" s="10"/>
      <c r="H1053" s="10"/>
      <c r="I1053" s="10"/>
      <c r="J1053" s="10"/>
      <c r="K1053" s="124"/>
      <c r="L1053" s="125"/>
      <c r="M1053" s="140"/>
      <c r="N1053" s="140"/>
      <c r="O1053" s="140"/>
      <c r="P1053" s="140"/>
      <c r="Q1053" s="140"/>
      <c r="R1053" s="140"/>
      <c r="S1053" s="142"/>
      <c r="T1053" s="143"/>
      <c r="U1053" s="116"/>
    </row>
    <row r="1054" spans="2:21" ht="21.95" customHeight="1" thickBot="1">
      <c r="B1054" s="146"/>
      <c r="C1054" s="147"/>
      <c r="D1054" s="147"/>
      <c r="E1054" s="148"/>
      <c r="F1054" s="147"/>
      <c r="G1054" s="147"/>
      <c r="H1054" s="147"/>
      <c r="I1054" s="147"/>
      <c r="J1054" s="147"/>
      <c r="K1054" s="149"/>
      <c r="L1054" s="149"/>
      <c r="M1054" s="150"/>
      <c r="N1054" s="150"/>
      <c r="O1054" s="150"/>
      <c r="P1054" s="150"/>
      <c r="Q1054" s="150"/>
      <c r="R1054" s="150"/>
      <c r="S1054" s="151"/>
      <c r="T1054" s="152"/>
      <c r="U1054" s="116"/>
    </row>
    <row r="1055" spans="2:21" ht="19.899999999999999" customHeight="1">
      <c r="B1055" s="123"/>
      <c r="C1055" s="10"/>
      <c r="D1055" s="10"/>
      <c r="E1055" s="124"/>
      <c r="F1055" s="10"/>
      <c r="G1055" s="10"/>
      <c r="H1055" s="10"/>
      <c r="I1055" s="10"/>
      <c r="J1055" s="10"/>
      <c r="K1055" s="124"/>
      <c r="L1055" s="125"/>
      <c r="M1055" s="140"/>
      <c r="N1055" s="140"/>
      <c r="O1055" s="140"/>
      <c r="P1055" s="140"/>
      <c r="Q1055" s="140"/>
      <c r="R1055" s="140"/>
      <c r="S1055" s="141"/>
      <c r="T1055" s="143"/>
      <c r="U1055" s="116"/>
    </row>
    <row r="1056" spans="2:21" ht="19.899999999999999" customHeight="1">
      <c r="B1056" s="583" t="s">
        <v>3</v>
      </c>
      <c r="C1056" s="584"/>
      <c r="D1056" s="585"/>
      <c r="E1056" s="124"/>
      <c r="F1056" s="10"/>
      <c r="G1056" s="10"/>
      <c r="H1056" s="10"/>
      <c r="I1056" s="10"/>
      <c r="J1056" s="10"/>
      <c r="K1056" s="124"/>
      <c r="L1056" s="125"/>
      <c r="M1056" s="140">
        <f t="shared" ref="M1056:R1056" si="10">SUM(M1021:M1054)</f>
        <v>78031</v>
      </c>
      <c r="N1056" s="140">
        <f t="shared" si="10"/>
        <v>78031</v>
      </c>
      <c r="O1056" s="140">
        <f t="shared" si="10"/>
        <v>88955.34</v>
      </c>
      <c r="P1056" s="140">
        <f t="shared" si="10"/>
        <v>88955.34</v>
      </c>
      <c r="Q1056" s="140">
        <f t="shared" si="10"/>
        <v>101440.3</v>
      </c>
      <c r="R1056" s="140">
        <f t="shared" si="10"/>
        <v>101440.3</v>
      </c>
      <c r="S1056" s="140"/>
      <c r="T1056" s="153"/>
      <c r="U1056" s="116"/>
    </row>
    <row r="1057" spans="1:21" ht="19.899999999999999" customHeight="1" thickBot="1">
      <c r="B1057" s="146"/>
      <c r="C1057" s="147"/>
      <c r="D1057" s="147"/>
      <c r="E1057" s="148"/>
      <c r="F1057" s="147"/>
      <c r="G1057" s="147"/>
      <c r="H1057" s="147"/>
      <c r="I1057" s="147"/>
      <c r="J1057" s="147"/>
      <c r="K1057" s="148"/>
      <c r="L1057" s="149"/>
      <c r="M1057" s="150"/>
      <c r="N1057" s="150"/>
      <c r="O1057" s="150"/>
      <c r="P1057" s="150"/>
      <c r="Q1057" s="150"/>
      <c r="R1057" s="150"/>
      <c r="S1057" s="154"/>
      <c r="T1057" s="152"/>
      <c r="U1057" s="116"/>
    </row>
    <row r="1059" spans="1:21">
      <c r="B1059" s="23" t="e">
        <f>B1015</f>
        <v>#REF!</v>
      </c>
      <c r="T1059" s="41" t="s">
        <v>214</v>
      </c>
    </row>
    <row r="1060" spans="1:21" ht="42">
      <c r="A1060" s="104"/>
      <c r="M1060" s="105" t="s">
        <v>16</v>
      </c>
    </row>
    <row r="1061" spans="1:21" ht="21.75" thickBot="1">
      <c r="B1061" s="106"/>
      <c r="C1061" s="107"/>
      <c r="D1061" s="107"/>
      <c r="E1061" s="107"/>
      <c r="F1061" s="107"/>
      <c r="G1061" s="107"/>
      <c r="H1061" s="107"/>
      <c r="I1061" s="107"/>
      <c r="J1061" s="107"/>
      <c r="K1061" s="107"/>
      <c r="L1061" s="108"/>
      <c r="M1061" s="107"/>
      <c r="N1061" s="107"/>
      <c r="O1061" s="107"/>
      <c r="P1061" s="107"/>
      <c r="Q1061" s="107"/>
      <c r="R1061" s="107"/>
      <c r="S1061" s="109"/>
      <c r="T1061" s="110"/>
    </row>
    <row r="1062" spans="1:21" ht="19.899999999999999" customHeight="1">
      <c r="B1062" s="111"/>
      <c r="C1062" s="112"/>
      <c r="D1062" s="112"/>
      <c r="E1062" s="113"/>
      <c r="F1062" s="112"/>
      <c r="G1062" s="112"/>
      <c r="H1062" s="112"/>
      <c r="I1062" s="112"/>
      <c r="J1062" s="112"/>
      <c r="K1062" s="113"/>
      <c r="L1062" s="114"/>
      <c r="M1062" s="586" t="s">
        <v>17</v>
      </c>
      <c r="N1062" s="587"/>
      <c r="O1062" s="586" t="s">
        <v>17</v>
      </c>
      <c r="P1062" s="587"/>
      <c r="Q1062" s="586" t="s">
        <v>17</v>
      </c>
      <c r="R1062" s="587"/>
      <c r="S1062" s="114" t="s">
        <v>18</v>
      </c>
      <c r="T1062" s="115"/>
      <c r="U1062" s="116"/>
    </row>
    <row r="1063" spans="1:21" ht="19.899999999999999" customHeight="1">
      <c r="B1063" s="588" t="s">
        <v>19</v>
      </c>
      <c r="C1063" s="589"/>
      <c r="D1063" s="590"/>
      <c r="E1063" s="591" t="s">
        <v>20</v>
      </c>
      <c r="F1063" s="589"/>
      <c r="G1063" s="589"/>
      <c r="H1063" s="589"/>
      <c r="I1063" s="589"/>
      <c r="J1063" s="590"/>
      <c r="K1063" s="117" t="s">
        <v>21</v>
      </c>
      <c r="L1063" s="117" t="s">
        <v>5</v>
      </c>
      <c r="M1063" s="592" t="s">
        <v>501</v>
      </c>
      <c r="N1063" s="593"/>
      <c r="O1063" s="592" t="s">
        <v>505</v>
      </c>
      <c r="P1063" s="593"/>
      <c r="Q1063" s="592" t="s">
        <v>517</v>
      </c>
      <c r="R1063" s="593"/>
      <c r="S1063" s="117" t="s">
        <v>22</v>
      </c>
      <c r="T1063" s="118" t="s">
        <v>23</v>
      </c>
      <c r="U1063" s="116"/>
    </row>
    <row r="1064" spans="1:21" ht="19.899999999999999" customHeight="1" thickBot="1">
      <c r="B1064" s="119"/>
      <c r="C1064" s="109"/>
      <c r="D1064" s="109"/>
      <c r="E1064" s="120"/>
      <c r="F1064" s="109"/>
      <c r="G1064" s="109"/>
      <c r="H1064" s="109"/>
      <c r="I1064" s="109"/>
      <c r="J1064" s="109"/>
      <c r="K1064" s="120"/>
      <c r="L1064" s="121"/>
      <c r="M1064" s="121" t="s">
        <v>24</v>
      </c>
      <c r="N1064" s="121" t="s">
        <v>25</v>
      </c>
      <c r="O1064" s="121" t="s">
        <v>24</v>
      </c>
      <c r="P1064" s="121" t="s">
        <v>25</v>
      </c>
      <c r="Q1064" s="121" t="s">
        <v>24</v>
      </c>
      <c r="R1064" s="121" t="s">
        <v>25</v>
      </c>
      <c r="S1064" s="121"/>
      <c r="T1064" s="122"/>
      <c r="U1064" s="116"/>
    </row>
    <row r="1065" spans="1:21" ht="21.95" customHeight="1">
      <c r="B1065" s="123"/>
      <c r="C1065" s="10"/>
      <c r="D1065" s="10"/>
      <c r="E1065" s="124"/>
      <c r="F1065" s="10"/>
      <c r="G1065" s="10"/>
      <c r="H1065" s="10"/>
      <c r="I1065" s="10"/>
      <c r="J1065" s="10"/>
      <c r="K1065" s="124"/>
      <c r="L1065" s="125"/>
      <c r="M1065" s="126"/>
      <c r="N1065" s="124"/>
      <c r="O1065" s="126"/>
      <c r="P1065" s="124"/>
      <c r="Q1065" s="184"/>
      <c r="R1065" s="124"/>
      <c r="S1065" s="127"/>
      <c r="T1065" s="128"/>
      <c r="U1065" s="116"/>
    </row>
    <row r="1066" spans="1:21" ht="21.95" customHeight="1">
      <c r="B1066" s="129"/>
      <c r="C1066" s="130" t="s">
        <v>341</v>
      </c>
      <c r="D1066" s="131"/>
      <c r="E1066" s="132"/>
      <c r="F1066" s="130" t="s">
        <v>344</v>
      </c>
      <c r="G1066" s="131"/>
      <c r="H1066" s="131"/>
      <c r="I1066" s="131"/>
      <c r="J1066" s="131"/>
      <c r="K1066" s="133">
        <v>2</v>
      </c>
      <c r="L1066" s="133" t="s">
        <v>123</v>
      </c>
      <c r="M1066" s="134">
        <v>673500</v>
      </c>
      <c r="N1066" s="135">
        <f>SUM(K1066*M1066)</f>
        <v>1347000</v>
      </c>
      <c r="O1066" s="134">
        <v>604800</v>
      </c>
      <c r="P1066" s="135">
        <f>SUM(K1066*O1066)</f>
        <v>1209600</v>
      </c>
      <c r="Q1066" s="185">
        <f>ROUNDDOWN(M1066*0.8,-2)</f>
        <v>538800</v>
      </c>
      <c r="R1066" s="172">
        <f>SUM(K1066*Q1066)</f>
        <v>1077600</v>
      </c>
      <c r="S1066" s="137">
        <f>Q1066</f>
        <v>538800</v>
      </c>
      <c r="T1066" s="138" t="str">
        <f>Q1063</f>
        <v>いちけん</v>
      </c>
      <c r="U1066" s="116"/>
    </row>
    <row r="1067" spans="1:21" ht="21.95" customHeight="1">
      <c r="B1067" s="123"/>
      <c r="C1067" s="10"/>
      <c r="D1067" s="10"/>
      <c r="E1067" s="124"/>
      <c r="F1067" s="10" t="s">
        <v>345</v>
      </c>
      <c r="G1067" s="10"/>
      <c r="H1067" s="10"/>
      <c r="I1067" s="10"/>
      <c r="J1067" s="10"/>
      <c r="K1067" s="124"/>
      <c r="L1067" s="125"/>
      <c r="M1067" s="126"/>
      <c r="N1067" s="124"/>
      <c r="O1067" s="126"/>
      <c r="P1067" s="124"/>
      <c r="Q1067" s="184"/>
      <c r="R1067" s="124"/>
      <c r="S1067" s="127"/>
      <c r="T1067" s="128"/>
      <c r="U1067" s="116"/>
    </row>
    <row r="1068" spans="1:21" ht="21.95" customHeight="1">
      <c r="B1068" s="129"/>
      <c r="C1068" s="130" t="s">
        <v>342</v>
      </c>
      <c r="D1068" s="131"/>
      <c r="E1068" s="132"/>
      <c r="F1068" s="130" t="s">
        <v>346</v>
      </c>
      <c r="G1068" s="131"/>
      <c r="H1068" s="131"/>
      <c r="I1068" s="131"/>
      <c r="J1068" s="131"/>
      <c r="K1068" s="133">
        <v>1</v>
      </c>
      <c r="L1068" s="133" t="s">
        <v>123</v>
      </c>
      <c r="M1068" s="134">
        <v>322000</v>
      </c>
      <c r="N1068" s="135">
        <f>SUM(K1068*M1068)</f>
        <v>322000</v>
      </c>
      <c r="O1068" s="134">
        <v>398400</v>
      </c>
      <c r="P1068" s="135">
        <f>SUM(K1068*O1068)</f>
        <v>398400</v>
      </c>
      <c r="Q1068" s="185">
        <f>ROUNDDOWN(M1068*0.8,-2)</f>
        <v>257600</v>
      </c>
      <c r="R1068" s="172">
        <f>SUM(K1068*Q1068)</f>
        <v>257600</v>
      </c>
      <c r="S1068" s="137">
        <f>Q1068</f>
        <v>257600</v>
      </c>
      <c r="T1068" s="138" t="str">
        <f>T1066</f>
        <v>いちけん</v>
      </c>
      <c r="U1068" s="116"/>
    </row>
    <row r="1069" spans="1:21" ht="21.95" customHeight="1">
      <c r="B1069" s="123"/>
      <c r="C1069" s="10"/>
      <c r="D1069" s="10"/>
      <c r="E1069" s="124"/>
      <c r="F1069" s="10" t="s">
        <v>347</v>
      </c>
      <c r="G1069" s="10"/>
      <c r="H1069" s="10"/>
      <c r="I1069" s="10"/>
      <c r="J1069" s="10"/>
      <c r="K1069" s="124"/>
      <c r="L1069" s="125"/>
      <c r="M1069" s="139"/>
      <c r="N1069" s="164"/>
      <c r="O1069" s="163"/>
      <c r="P1069" s="164"/>
      <c r="Q1069" s="186"/>
      <c r="R1069" s="164"/>
      <c r="S1069" s="171"/>
      <c r="T1069" s="182"/>
      <c r="U1069" s="116"/>
    </row>
    <row r="1070" spans="1:21" ht="21.95" customHeight="1">
      <c r="B1070" s="129"/>
      <c r="C1070" s="130" t="s">
        <v>343</v>
      </c>
      <c r="D1070" s="131"/>
      <c r="E1070" s="132"/>
      <c r="F1070" s="130" t="s">
        <v>348</v>
      </c>
      <c r="G1070" s="131"/>
      <c r="H1070" s="131"/>
      <c r="I1070" s="131"/>
      <c r="J1070" s="131"/>
      <c r="K1070" s="133">
        <v>2</v>
      </c>
      <c r="L1070" s="133" t="s">
        <v>123</v>
      </c>
      <c r="M1070" s="134">
        <v>172000</v>
      </c>
      <c r="N1070" s="135">
        <f>SUM(K1070*M1070)</f>
        <v>344000</v>
      </c>
      <c r="O1070" s="134">
        <v>208000</v>
      </c>
      <c r="P1070" s="135">
        <f>SUM(K1070*O1070)</f>
        <v>416000</v>
      </c>
      <c r="Q1070" s="187">
        <f>ROUNDDOWN(M1070*0.8,-2)</f>
        <v>137600</v>
      </c>
      <c r="R1070" s="172">
        <f>SUM(K1070*Q1070)</f>
        <v>275200</v>
      </c>
      <c r="S1070" s="137">
        <f>Q1070</f>
        <v>137600</v>
      </c>
      <c r="T1070" s="138" t="str">
        <f>T1068</f>
        <v>いちけん</v>
      </c>
      <c r="U1070" s="116"/>
    </row>
    <row r="1071" spans="1:21" ht="21.95" customHeight="1">
      <c r="B1071" s="123"/>
      <c r="C1071" s="10"/>
      <c r="D1071" s="10"/>
      <c r="E1071" s="124"/>
      <c r="F1071" s="10" t="s">
        <v>347</v>
      </c>
      <c r="G1071" s="10"/>
      <c r="H1071" s="10"/>
      <c r="I1071" s="10"/>
      <c r="J1071" s="10"/>
      <c r="K1071" s="124"/>
      <c r="L1071" s="125"/>
      <c r="M1071" s="139"/>
      <c r="N1071" s="124"/>
      <c r="O1071" s="126"/>
      <c r="P1071" s="124"/>
      <c r="Q1071" s="188"/>
      <c r="R1071" s="124"/>
      <c r="S1071" s="127"/>
      <c r="T1071" s="128"/>
      <c r="U1071" s="116"/>
    </row>
    <row r="1072" spans="1:21" ht="21.95" customHeight="1">
      <c r="B1072" s="129"/>
      <c r="C1072" s="130" t="s">
        <v>349</v>
      </c>
      <c r="D1072" s="131"/>
      <c r="E1072" s="132"/>
      <c r="F1072" s="130" t="s">
        <v>361</v>
      </c>
      <c r="G1072" s="131"/>
      <c r="H1072" s="131"/>
      <c r="I1072" s="131"/>
      <c r="J1072" s="131"/>
      <c r="K1072" s="133">
        <v>5</v>
      </c>
      <c r="L1072" s="133" t="s">
        <v>123</v>
      </c>
      <c r="M1072" s="134">
        <v>160000</v>
      </c>
      <c r="N1072" s="135">
        <f>SUM(K1072*M1072)</f>
        <v>800000</v>
      </c>
      <c r="O1072" s="134">
        <v>211200</v>
      </c>
      <c r="P1072" s="135">
        <f>SUM(K1072*O1072)</f>
        <v>1056000</v>
      </c>
      <c r="Q1072" s="187">
        <f>ROUNDDOWN(M1072*0.8,-2)</f>
        <v>128000</v>
      </c>
      <c r="R1072" s="172">
        <f>SUM(K1072*Q1072)</f>
        <v>640000</v>
      </c>
      <c r="S1072" s="137">
        <f>Q1072</f>
        <v>128000</v>
      </c>
      <c r="T1072" s="138" t="str">
        <f>T1070</f>
        <v>いちけん</v>
      </c>
      <c r="U1072" s="116"/>
    </row>
    <row r="1073" spans="2:21" ht="21.95" customHeight="1">
      <c r="B1073" s="123"/>
      <c r="C1073" s="10"/>
      <c r="D1073" s="10"/>
      <c r="E1073" s="124"/>
      <c r="F1073" s="10" t="s">
        <v>362</v>
      </c>
      <c r="G1073" s="10"/>
      <c r="H1073" s="10"/>
      <c r="I1073" s="10"/>
      <c r="J1073" s="10"/>
      <c r="K1073" s="124"/>
      <c r="L1073" s="125"/>
      <c r="M1073" s="139"/>
      <c r="N1073" s="124"/>
      <c r="O1073" s="126"/>
      <c r="P1073" s="124"/>
      <c r="Q1073" s="188"/>
      <c r="R1073" s="124"/>
      <c r="S1073" s="127"/>
      <c r="T1073" s="128"/>
      <c r="U1073" s="116"/>
    </row>
    <row r="1074" spans="2:21" ht="21.95" customHeight="1">
      <c r="B1074" s="129"/>
      <c r="C1074" s="130" t="s">
        <v>350</v>
      </c>
      <c r="D1074" s="131"/>
      <c r="E1074" s="132"/>
      <c r="F1074" s="130" t="s">
        <v>363</v>
      </c>
      <c r="G1074" s="131"/>
      <c r="H1074" s="131"/>
      <c r="I1074" s="131"/>
      <c r="J1074" s="131"/>
      <c r="K1074" s="133">
        <v>3</v>
      </c>
      <c r="L1074" s="133" t="s">
        <v>123</v>
      </c>
      <c r="M1074" s="134">
        <v>157000</v>
      </c>
      <c r="N1074" s="135">
        <f>SUM(K1074*M1074)</f>
        <v>471000</v>
      </c>
      <c r="O1074" s="134">
        <v>188800</v>
      </c>
      <c r="P1074" s="135">
        <f>SUM(K1074*O1074)</f>
        <v>566400</v>
      </c>
      <c r="Q1074" s="187">
        <f>ROUNDDOWN(M1074*0.8,-2)</f>
        <v>125600</v>
      </c>
      <c r="R1074" s="172">
        <f>SUM(K1074*Q1074)</f>
        <v>376800</v>
      </c>
      <c r="S1074" s="137">
        <f>Q1074</f>
        <v>125600</v>
      </c>
      <c r="T1074" s="138" t="str">
        <f>T1072</f>
        <v>いちけん</v>
      </c>
      <c r="U1074" s="116"/>
    </row>
    <row r="1075" spans="2:21" ht="21.95" customHeight="1">
      <c r="B1075" s="123"/>
      <c r="C1075" s="10"/>
      <c r="D1075" s="10"/>
      <c r="E1075" s="124"/>
      <c r="F1075" s="10" t="s">
        <v>364</v>
      </c>
      <c r="G1075" s="10"/>
      <c r="H1075" s="10"/>
      <c r="I1075" s="10"/>
      <c r="J1075" s="10"/>
      <c r="K1075" s="124"/>
      <c r="L1075" s="125"/>
      <c r="M1075" s="139"/>
      <c r="N1075" s="124"/>
      <c r="O1075" s="126"/>
      <c r="P1075" s="124"/>
      <c r="Q1075" s="188"/>
      <c r="R1075" s="124"/>
      <c r="S1075" s="127"/>
      <c r="T1075" s="128"/>
      <c r="U1075" s="116"/>
    </row>
    <row r="1076" spans="2:21" ht="21.95" customHeight="1">
      <c r="B1076" s="129"/>
      <c r="C1076" s="130" t="s">
        <v>351</v>
      </c>
      <c r="D1076" s="131"/>
      <c r="E1076" s="132"/>
      <c r="F1076" s="130" t="s">
        <v>365</v>
      </c>
      <c r="G1076" s="131"/>
      <c r="H1076" s="131"/>
      <c r="I1076" s="131"/>
      <c r="J1076" s="131"/>
      <c r="K1076" s="133">
        <v>1</v>
      </c>
      <c r="L1076" s="133" t="s">
        <v>123</v>
      </c>
      <c r="M1076" s="134">
        <v>223750</v>
      </c>
      <c r="N1076" s="135">
        <f>SUM(K1076*M1076)</f>
        <v>223750</v>
      </c>
      <c r="O1076" s="134">
        <v>380800</v>
      </c>
      <c r="P1076" s="135">
        <f>SUM(K1076*O1076)</f>
        <v>380800</v>
      </c>
      <c r="Q1076" s="187">
        <f>ROUNDDOWN(M1076*0.8,-2)</f>
        <v>179000</v>
      </c>
      <c r="R1076" s="172">
        <f>SUM(K1076*Q1076)</f>
        <v>179000</v>
      </c>
      <c r="S1076" s="137">
        <f>Q1076</f>
        <v>179000</v>
      </c>
      <c r="T1076" s="138" t="str">
        <f>T1074</f>
        <v>いちけん</v>
      </c>
      <c r="U1076" s="116"/>
    </row>
    <row r="1077" spans="2:21" ht="21.95" customHeight="1">
      <c r="B1077" s="123"/>
      <c r="C1077" s="10"/>
      <c r="D1077" s="10"/>
      <c r="E1077" s="124"/>
      <c r="F1077" s="10" t="s">
        <v>366</v>
      </c>
      <c r="G1077" s="10"/>
      <c r="H1077" s="10"/>
      <c r="I1077" s="10"/>
      <c r="J1077" s="10"/>
      <c r="K1077" s="124"/>
      <c r="L1077" s="125"/>
      <c r="M1077" s="139"/>
      <c r="N1077" s="124"/>
      <c r="O1077" s="126"/>
      <c r="P1077" s="124"/>
      <c r="Q1077" s="188"/>
      <c r="R1077" s="124"/>
      <c r="S1077" s="127"/>
      <c r="T1077" s="128"/>
      <c r="U1077" s="116"/>
    </row>
    <row r="1078" spans="2:21" ht="21.95" customHeight="1">
      <c r="B1078" s="129"/>
      <c r="C1078" s="130" t="s">
        <v>352</v>
      </c>
      <c r="D1078" s="131"/>
      <c r="E1078" s="132"/>
      <c r="F1078" s="130" t="s">
        <v>367</v>
      </c>
      <c r="G1078" s="131"/>
      <c r="H1078" s="131"/>
      <c r="I1078" s="131"/>
      <c r="J1078" s="131"/>
      <c r="K1078" s="133">
        <v>5</v>
      </c>
      <c r="L1078" s="133" t="s">
        <v>123</v>
      </c>
      <c r="M1078" s="134">
        <v>157000</v>
      </c>
      <c r="N1078" s="135">
        <f>SUM(K1078*M1078)</f>
        <v>785000</v>
      </c>
      <c r="O1078" s="134">
        <v>259200</v>
      </c>
      <c r="P1078" s="135">
        <f>SUM(K1078*O1078)</f>
        <v>1296000</v>
      </c>
      <c r="Q1078" s="187">
        <f>ROUNDDOWN(M1078*0.8,-2)</f>
        <v>125600</v>
      </c>
      <c r="R1078" s="172">
        <f>SUM(K1078*Q1078)</f>
        <v>628000</v>
      </c>
      <c r="S1078" s="137">
        <f>Q1078</f>
        <v>125600</v>
      </c>
      <c r="T1078" s="138" t="str">
        <f>T1076</f>
        <v>いちけん</v>
      </c>
      <c r="U1078" s="116"/>
    </row>
    <row r="1079" spans="2:21" ht="21.95" customHeight="1">
      <c r="B1079" s="123"/>
      <c r="C1079" s="10"/>
      <c r="D1079" s="10"/>
      <c r="E1079" s="124"/>
      <c r="F1079" s="10" t="s">
        <v>368</v>
      </c>
      <c r="G1079" s="10"/>
      <c r="H1079" s="10"/>
      <c r="I1079" s="10"/>
      <c r="J1079" s="10"/>
      <c r="K1079" s="124"/>
      <c r="L1079" s="125"/>
      <c r="M1079" s="139"/>
      <c r="N1079" s="124"/>
      <c r="O1079" s="126"/>
      <c r="P1079" s="124"/>
      <c r="Q1079" s="188"/>
      <c r="R1079" s="124"/>
      <c r="S1079" s="127"/>
      <c r="T1079" s="128"/>
      <c r="U1079" s="116"/>
    </row>
    <row r="1080" spans="2:21" ht="21.95" customHeight="1">
      <c r="B1080" s="129"/>
      <c r="C1080" s="130" t="s">
        <v>353</v>
      </c>
      <c r="D1080" s="131"/>
      <c r="E1080" s="132"/>
      <c r="F1080" s="130" t="s">
        <v>369</v>
      </c>
      <c r="G1080" s="131"/>
      <c r="H1080" s="131"/>
      <c r="I1080" s="131"/>
      <c r="J1080" s="131"/>
      <c r="K1080" s="133">
        <v>2</v>
      </c>
      <c r="L1080" s="133" t="s">
        <v>123</v>
      </c>
      <c r="M1080" s="134">
        <v>328750</v>
      </c>
      <c r="N1080" s="135">
        <f>SUM(K1080*M1080)</f>
        <v>657500</v>
      </c>
      <c r="O1080" s="134">
        <v>374400</v>
      </c>
      <c r="P1080" s="135">
        <f>SUM(K1080*O1080)</f>
        <v>748800</v>
      </c>
      <c r="Q1080" s="187">
        <f>ROUNDDOWN(M1080*0.8,-2)</f>
        <v>263000</v>
      </c>
      <c r="R1080" s="172">
        <f>SUM(K1080*Q1080)</f>
        <v>526000</v>
      </c>
      <c r="S1080" s="137">
        <f>Q1080</f>
        <v>263000</v>
      </c>
      <c r="T1080" s="138" t="str">
        <f>T1078</f>
        <v>いちけん</v>
      </c>
      <c r="U1080" s="116"/>
    </row>
    <row r="1081" spans="2:21" ht="21.95" customHeight="1">
      <c r="B1081" s="123"/>
      <c r="C1081" s="10"/>
      <c r="D1081" s="10"/>
      <c r="E1081" s="124"/>
      <c r="F1081" s="10" t="s">
        <v>370</v>
      </c>
      <c r="G1081" s="10"/>
      <c r="H1081" s="10"/>
      <c r="I1081" s="10"/>
      <c r="J1081" s="10"/>
      <c r="K1081" s="124"/>
      <c r="L1081" s="125"/>
      <c r="M1081" s="139"/>
      <c r="N1081" s="124"/>
      <c r="O1081" s="126"/>
      <c r="P1081" s="124"/>
      <c r="Q1081" s="188"/>
      <c r="R1081" s="124"/>
      <c r="S1081" s="127"/>
      <c r="T1081" s="128"/>
      <c r="U1081" s="116"/>
    </row>
    <row r="1082" spans="2:21" ht="21.95" customHeight="1">
      <c r="B1082" s="129"/>
      <c r="C1082" s="130" t="s">
        <v>354</v>
      </c>
      <c r="D1082" s="131"/>
      <c r="E1082" s="132"/>
      <c r="F1082" s="130" t="s">
        <v>371</v>
      </c>
      <c r="G1082" s="131"/>
      <c r="H1082" s="131"/>
      <c r="I1082" s="131"/>
      <c r="J1082" s="131"/>
      <c r="K1082" s="133">
        <v>25</v>
      </c>
      <c r="L1082" s="133" t="s">
        <v>123</v>
      </c>
      <c r="M1082" s="134">
        <v>138150</v>
      </c>
      <c r="N1082" s="135">
        <f>SUM(K1082*M1082)</f>
        <v>3453750</v>
      </c>
      <c r="O1082" s="134">
        <v>120000</v>
      </c>
      <c r="P1082" s="135">
        <f>SUM(K1082*O1082)</f>
        <v>3000000</v>
      </c>
      <c r="Q1082" s="187">
        <f>ROUNDDOWN(M1082*0.8,-2)</f>
        <v>110500</v>
      </c>
      <c r="R1082" s="172">
        <f>SUM(K1082*Q1082)</f>
        <v>2762500</v>
      </c>
      <c r="S1082" s="137">
        <f>Q1082</f>
        <v>110500</v>
      </c>
      <c r="T1082" s="138" t="str">
        <f>T1080</f>
        <v>いちけん</v>
      </c>
      <c r="U1082" s="116"/>
    </row>
    <row r="1083" spans="2:21" ht="21.95" customHeight="1">
      <c r="B1083" s="123"/>
      <c r="C1083" s="10"/>
      <c r="D1083" s="10"/>
      <c r="E1083" s="124"/>
      <c r="F1083" s="10" t="s">
        <v>372</v>
      </c>
      <c r="G1083" s="10"/>
      <c r="H1083" s="10"/>
      <c r="I1083" s="10"/>
      <c r="J1083" s="10"/>
      <c r="K1083" s="124"/>
      <c r="L1083" s="125"/>
      <c r="M1083" s="139"/>
      <c r="N1083" s="124"/>
      <c r="O1083" s="126"/>
      <c r="P1083" s="124"/>
      <c r="Q1083" s="188"/>
      <c r="R1083" s="124"/>
      <c r="S1083" s="127"/>
      <c r="T1083" s="128"/>
      <c r="U1083" s="116"/>
    </row>
    <row r="1084" spans="2:21" ht="21.95" customHeight="1">
      <c r="B1084" s="129"/>
      <c r="C1084" s="130" t="s">
        <v>355</v>
      </c>
      <c r="D1084" s="131"/>
      <c r="E1084" s="132"/>
      <c r="F1084" s="130" t="s">
        <v>373</v>
      </c>
      <c r="G1084" s="131"/>
      <c r="H1084" s="131"/>
      <c r="I1084" s="131"/>
      <c r="J1084" s="131"/>
      <c r="K1084" s="133">
        <v>5</v>
      </c>
      <c r="L1084" s="133" t="s">
        <v>123</v>
      </c>
      <c r="M1084" s="134">
        <v>143750</v>
      </c>
      <c r="N1084" s="135">
        <f>SUM(K1084*M1084)</f>
        <v>718750</v>
      </c>
      <c r="O1084" s="134">
        <v>118400</v>
      </c>
      <c r="P1084" s="135">
        <f>SUM(K1084*O1084)</f>
        <v>592000</v>
      </c>
      <c r="Q1084" s="187">
        <f>ROUNDDOWN(M1084*0.8,-2)</f>
        <v>115000</v>
      </c>
      <c r="R1084" s="172">
        <f>SUM(K1084*Q1084)</f>
        <v>575000</v>
      </c>
      <c r="S1084" s="137">
        <f>Q1084</f>
        <v>115000</v>
      </c>
      <c r="T1084" s="138" t="str">
        <f>T1082</f>
        <v>いちけん</v>
      </c>
      <c r="U1084" s="116"/>
    </row>
    <row r="1085" spans="2:21" ht="21.95" customHeight="1">
      <c r="B1085" s="123"/>
      <c r="C1085" s="10"/>
      <c r="D1085" s="10"/>
      <c r="E1085" s="124"/>
      <c r="F1085" s="10" t="s">
        <v>374</v>
      </c>
      <c r="G1085" s="10"/>
      <c r="H1085" s="10"/>
      <c r="I1085" s="10"/>
      <c r="J1085" s="10"/>
      <c r="K1085" s="124"/>
      <c r="L1085" s="125"/>
      <c r="M1085" s="139"/>
      <c r="N1085" s="124"/>
      <c r="O1085" s="126"/>
      <c r="P1085" s="124"/>
      <c r="Q1085" s="188"/>
      <c r="R1085" s="124"/>
      <c r="S1085" s="127"/>
      <c r="T1085" s="128"/>
      <c r="U1085" s="116"/>
    </row>
    <row r="1086" spans="2:21" ht="21.75" customHeight="1">
      <c r="B1086" s="129"/>
      <c r="C1086" s="130" t="s">
        <v>356</v>
      </c>
      <c r="D1086" s="131"/>
      <c r="E1086" s="132"/>
      <c r="F1086" s="130" t="s">
        <v>375</v>
      </c>
      <c r="G1086" s="131"/>
      <c r="H1086" s="131"/>
      <c r="I1086" s="131"/>
      <c r="J1086" s="131"/>
      <c r="K1086" s="133">
        <v>4</v>
      </c>
      <c r="L1086" s="133" t="s">
        <v>123</v>
      </c>
      <c r="M1086" s="134">
        <v>63500</v>
      </c>
      <c r="N1086" s="135">
        <f>SUM(K1086*M1086)</f>
        <v>254000</v>
      </c>
      <c r="O1086" s="134">
        <v>83200</v>
      </c>
      <c r="P1086" s="135">
        <f>SUM(K1086*O1086)</f>
        <v>332800</v>
      </c>
      <c r="Q1086" s="187">
        <f>ROUNDDOWN(M1086*0.8,-2)</f>
        <v>50800</v>
      </c>
      <c r="R1086" s="172">
        <f>SUM(K1086*Q1086)</f>
        <v>203200</v>
      </c>
      <c r="S1086" s="137">
        <f>Q1086</f>
        <v>50800</v>
      </c>
      <c r="T1086" s="138" t="str">
        <f>T1084</f>
        <v>いちけん</v>
      </c>
      <c r="U1086" s="116"/>
    </row>
    <row r="1087" spans="2:21" ht="23.25" customHeight="1">
      <c r="B1087" s="123"/>
      <c r="C1087" s="10"/>
      <c r="D1087" s="10"/>
      <c r="E1087" s="124"/>
      <c r="F1087" s="10" t="s">
        <v>368</v>
      </c>
      <c r="G1087" s="10"/>
      <c r="H1087" s="10"/>
      <c r="I1087" s="10"/>
      <c r="J1087" s="10"/>
      <c r="K1087" s="124"/>
      <c r="L1087" s="125"/>
      <c r="M1087" s="139"/>
      <c r="N1087" s="124"/>
      <c r="O1087" s="126"/>
      <c r="P1087" s="124"/>
      <c r="Q1087" s="188"/>
      <c r="R1087" s="124"/>
      <c r="S1087" s="127"/>
      <c r="T1087" s="128"/>
      <c r="U1087" s="116"/>
    </row>
    <row r="1088" spans="2:21" ht="21.95" customHeight="1">
      <c r="B1088" s="129"/>
      <c r="C1088" s="130" t="s">
        <v>357</v>
      </c>
      <c r="D1088" s="131"/>
      <c r="E1088" s="132"/>
      <c r="F1088" s="130" t="s">
        <v>376</v>
      </c>
      <c r="G1088" s="131"/>
      <c r="H1088" s="131"/>
      <c r="I1088" s="131"/>
      <c r="J1088" s="131"/>
      <c r="K1088" s="133">
        <v>1</v>
      </c>
      <c r="L1088" s="133" t="s">
        <v>123</v>
      </c>
      <c r="M1088" s="134">
        <v>49500</v>
      </c>
      <c r="N1088" s="135">
        <f>SUM(K1088*M1088)</f>
        <v>49500</v>
      </c>
      <c r="O1088" s="134">
        <v>60000</v>
      </c>
      <c r="P1088" s="135">
        <f>SUM(K1088*O1088)</f>
        <v>60000</v>
      </c>
      <c r="Q1088" s="187">
        <f>ROUNDDOWN(M1088*0.8,-2)</f>
        <v>39600</v>
      </c>
      <c r="R1088" s="172">
        <f>SUM(K1088*Q1088)</f>
        <v>39600</v>
      </c>
      <c r="S1088" s="137">
        <f>Q1088</f>
        <v>39600</v>
      </c>
      <c r="T1088" s="138" t="str">
        <f>T1086</f>
        <v>いちけん</v>
      </c>
      <c r="U1088" s="116"/>
    </row>
    <row r="1089" spans="1:21" ht="21.95" customHeight="1">
      <c r="B1089" s="123"/>
      <c r="C1089" s="10"/>
      <c r="D1089" s="10"/>
      <c r="E1089" s="124"/>
      <c r="F1089" s="10" t="s">
        <v>368</v>
      </c>
      <c r="G1089" s="10"/>
      <c r="H1089" s="10"/>
      <c r="I1089" s="10"/>
      <c r="J1089" s="10"/>
      <c r="K1089" s="124"/>
      <c r="L1089" s="125"/>
      <c r="M1089" s="140"/>
      <c r="N1089" s="124"/>
      <c r="O1089" s="126"/>
      <c r="P1089" s="124"/>
      <c r="Q1089" s="188"/>
      <c r="R1089" s="124"/>
      <c r="S1089" s="127"/>
      <c r="T1089" s="128"/>
      <c r="U1089" s="116"/>
    </row>
    <row r="1090" spans="1:21" ht="21.95" customHeight="1">
      <c r="B1090" s="129"/>
      <c r="C1090" s="130" t="s">
        <v>358</v>
      </c>
      <c r="D1090" s="131"/>
      <c r="E1090" s="132"/>
      <c r="F1090" s="130" t="s">
        <v>377</v>
      </c>
      <c r="G1090" s="131"/>
      <c r="H1090" s="131"/>
      <c r="I1090" s="131"/>
      <c r="J1090" s="131"/>
      <c r="K1090" s="133">
        <v>1</v>
      </c>
      <c r="L1090" s="133" t="s">
        <v>123</v>
      </c>
      <c r="M1090" s="134">
        <v>247500</v>
      </c>
      <c r="N1090" s="135">
        <f>SUM(K1090*M1090)</f>
        <v>247500</v>
      </c>
      <c r="O1090" s="134">
        <v>400000</v>
      </c>
      <c r="P1090" s="135">
        <f>SUM(K1090*O1090)</f>
        <v>400000</v>
      </c>
      <c r="Q1090" s="187">
        <f>ROUNDDOWN(M1090*0.8,-2)</f>
        <v>198000</v>
      </c>
      <c r="R1090" s="172">
        <f>SUM(K1090*Q1090)</f>
        <v>198000</v>
      </c>
      <c r="S1090" s="137">
        <f>Q1090</f>
        <v>198000</v>
      </c>
      <c r="T1090" s="138" t="str">
        <f>T1088</f>
        <v>いちけん</v>
      </c>
      <c r="U1090" s="116"/>
    </row>
    <row r="1091" spans="1:21" ht="21.95" customHeight="1">
      <c r="B1091" s="123"/>
      <c r="C1091" s="10"/>
      <c r="D1091" s="10"/>
      <c r="E1091" s="124"/>
      <c r="F1091" s="10" t="s">
        <v>372</v>
      </c>
      <c r="G1091" s="10"/>
      <c r="H1091" s="10"/>
      <c r="I1091" s="10"/>
      <c r="J1091" s="10"/>
      <c r="K1091" s="124"/>
      <c r="L1091" s="125"/>
      <c r="M1091" s="139"/>
      <c r="N1091" s="124"/>
      <c r="O1091" s="126"/>
      <c r="P1091" s="124"/>
      <c r="Q1091" s="188"/>
      <c r="R1091" s="124"/>
      <c r="S1091" s="127"/>
      <c r="T1091" s="128"/>
      <c r="U1091" s="116"/>
    </row>
    <row r="1092" spans="1:21" ht="21.95" customHeight="1">
      <c r="B1092" s="129"/>
      <c r="C1092" s="130" t="s">
        <v>359</v>
      </c>
      <c r="D1092" s="131"/>
      <c r="E1092" s="132"/>
      <c r="F1092" s="130" t="s">
        <v>371</v>
      </c>
      <c r="G1092" s="131"/>
      <c r="H1092" s="131"/>
      <c r="I1092" s="131"/>
      <c r="J1092" s="131"/>
      <c r="K1092" s="133">
        <v>3</v>
      </c>
      <c r="L1092" s="133" t="s">
        <v>123</v>
      </c>
      <c r="M1092" s="134">
        <v>105000</v>
      </c>
      <c r="N1092" s="135">
        <f>SUM(K1092*M1092)</f>
        <v>315000</v>
      </c>
      <c r="O1092" s="134">
        <v>153600</v>
      </c>
      <c r="P1092" s="135">
        <f>SUM(K1092*O1092)</f>
        <v>460800</v>
      </c>
      <c r="Q1092" s="187">
        <f>ROUNDDOWN(M1092*0.8,-2)</f>
        <v>84000</v>
      </c>
      <c r="R1092" s="172">
        <f>SUM(K1092*Q1092)</f>
        <v>252000</v>
      </c>
      <c r="S1092" s="137">
        <f>Q1092</f>
        <v>84000</v>
      </c>
      <c r="T1092" s="138" t="str">
        <f>T1090</f>
        <v>いちけん</v>
      </c>
      <c r="U1092" s="116"/>
    </row>
    <row r="1093" spans="1:21" ht="21.95" customHeight="1">
      <c r="B1093" s="123"/>
      <c r="C1093" s="10"/>
      <c r="D1093" s="10"/>
      <c r="E1093" s="124"/>
      <c r="F1093" s="10" t="s">
        <v>372</v>
      </c>
      <c r="G1093" s="10"/>
      <c r="H1093" s="10"/>
      <c r="I1093" s="10"/>
      <c r="J1093" s="10"/>
      <c r="K1093" s="124"/>
      <c r="L1093" s="125"/>
      <c r="M1093" s="140"/>
      <c r="N1093" s="124"/>
      <c r="O1093" s="126"/>
      <c r="P1093" s="124"/>
      <c r="Q1093" s="188"/>
      <c r="R1093" s="124"/>
      <c r="S1093" s="127"/>
      <c r="T1093" s="128"/>
      <c r="U1093" s="116"/>
    </row>
    <row r="1094" spans="1:21" ht="21.95" customHeight="1">
      <c r="B1094" s="129"/>
      <c r="C1094" s="130" t="s">
        <v>360</v>
      </c>
      <c r="D1094" s="131"/>
      <c r="E1094" s="132"/>
      <c r="F1094" s="130" t="s">
        <v>371</v>
      </c>
      <c r="G1094" s="131"/>
      <c r="H1094" s="131"/>
      <c r="I1094" s="131"/>
      <c r="J1094" s="131"/>
      <c r="K1094" s="133">
        <v>6</v>
      </c>
      <c r="L1094" s="133" t="s">
        <v>123</v>
      </c>
      <c r="M1094" s="144">
        <v>105000</v>
      </c>
      <c r="N1094" s="135">
        <f>SUM(K1094*M1094)</f>
        <v>630000</v>
      </c>
      <c r="O1094" s="134">
        <v>153600</v>
      </c>
      <c r="P1094" s="135">
        <f>SUM(K1094*O1094)</f>
        <v>921600</v>
      </c>
      <c r="Q1094" s="187">
        <f>ROUNDDOWN(M1094*0.8,-2)</f>
        <v>84000</v>
      </c>
      <c r="R1094" s="172">
        <f>SUM(K1094*Q1094)</f>
        <v>504000</v>
      </c>
      <c r="S1094" s="137">
        <f>Q1094</f>
        <v>84000</v>
      </c>
      <c r="T1094" s="138" t="str">
        <f>T1092</f>
        <v>いちけん</v>
      </c>
      <c r="U1094" s="116"/>
    </row>
    <row r="1095" spans="1:21" ht="21.95" customHeight="1">
      <c r="B1095" s="123"/>
      <c r="C1095" s="10"/>
      <c r="D1095" s="10"/>
      <c r="E1095" s="124"/>
      <c r="F1095" s="10" t="s">
        <v>368</v>
      </c>
      <c r="G1095" s="10"/>
      <c r="H1095" s="10"/>
      <c r="I1095" s="10"/>
      <c r="J1095" s="10"/>
      <c r="K1095" s="124"/>
      <c r="L1095" s="125"/>
      <c r="M1095" s="140"/>
      <c r="N1095" s="124"/>
      <c r="O1095" s="126"/>
      <c r="P1095" s="124"/>
      <c r="Q1095" s="188"/>
      <c r="R1095" s="124"/>
      <c r="S1095" s="127"/>
      <c r="T1095" s="128"/>
      <c r="U1095" s="116"/>
    </row>
    <row r="1096" spans="1:21" ht="21.95" customHeight="1">
      <c r="B1096" s="129"/>
      <c r="C1096" s="130" t="s">
        <v>378</v>
      </c>
      <c r="D1096" s="131"/>
      <c r="E1096" s="132"/>
      <c r="F1096" s="130" t="s">
        <v>380</v>
      </c>
      <c r="G1096" s="131"/>
      <c r="H1096" s="131"/>
      <c r="I1096" s="131"/>
      <c r="J1096" s="131"/>
      <c r="K1096" s="133">
        <v>2</v>
      </c>
      <c r="L1096" s="133" t="s">
        <v>123</v>
      </c>
      <c r="M1096" s="144">
        <v>468750</v>
      </c>
      <c r="N1096" s="135">
        <f>SUM(K1096*M1096)</f>
        <v>937500</v>
      </c>
      <c r="O1096" s="134">
        <v>593600</v>
      </c>
      <c r="P1096" s="135">
        <f>SUM(K1096*O1096)</f>
        <v>1187200</v>
      </c>
      <c r="Q1096" s="187">
        <f>ROUNDDOWN(M1096*0.8,-2)</f>
        <v>375000</v>
      </c>
      <c r="R1096" s="172">
        <f>SUM(K1096*Q1096)</f>
        <v>750000</v>
      </c>
      <c r="S1096" s="137">
        <f>Q1096</f>
        <v>375000</v>
      </c>
      <c r="T1096" s="138" t="str">
        <f>T1094</f>
        <v>いちけん</v>
      </c>
      <c r="U1096" s="116"/>
    </row>
    <row r="1097" spans="1:21" ht="21.95" customHeight="1">
      <c r="B1097" s="123"/>
      <c r="C1097" s="10"/>
      <c r="D1097" s="10"/>
      <c r="E1097" s="124"/>
      <c r="F1097" s="10" t="s">
        <v>368</v>
      </c>
      <c r="G1097" s="10"/>
      <c r="H1097" s="10"/>
      <c r="I1097" s="10"/>
      <c r="J1097" s="10"/>
      <c r="K1097" s="124"/>
      <c r="L1097" s="125"/>
      <c r="M1097" s="140"/>
      <c r="N1097" s="124"/>
      <c r="O1097" s="126"/>
      <c r="P1097" s="124"/>
      <c r="Q1097" s="188"/>
      <c r="R1097" s="124"/>
      <c r="S1097" s="127"/>
      <c r="T1097" s="128"/>
      <c r="U1097" s="116"/>
    </row>
    <row r="1098" spans="1:21" ht="21.95" customHeight="1" thickBot="1">
      <c r="B1098" s="146"/>
      <c r="C1098" s="147" t="s">
        <v>379</v>
      </c>
      <c r="D1098" s="147"/>
      <c r="E1098" s="148"/>
      <c r="F1098" s="147" t="s">
        <v>381</v>
      </c>
      <c r="G1098" s="147"/>
      <c r="H1098" s="147"/>
      <c r="I1098" s="147"/>
      <c r="J1098" s="147"/>
      <c r="K1098" s="149">
        <v>1</v>
      </c>
      <c r="L1098" s="149" t="s">
        <v>123</v>
      </c>
      <c r="M1098" s="150">
        <v>313750</v>
      </c>
      <c r="N1098" s="154">
        <f>SUM(K1098*M1098)</f>
        <v>313750</v>
      </c>
      <c r="O1098" s="166">
        <v>536000</v>
      </c>
      <c r="P1098" s="154">
        <f>SUM(K1098*O1098)</f>
        <v>536000</v>
      </c>
      <c r="Q1098" s="189">
        <f>ROUNDDOWN(M1098*0.8,-2)</f>
        <v>251000</v>
      </c>
      <c r="R1098" s="168">
        <f>SUM(K1098*Q1098)</f>
        <v>251000</v>
      </c>
      <c r="S1098" s="151">
        <f>Q1098</f>
        <v>251000</v>
      </c>
      <c r="T1098" s="169" t="str">
        <f>T1096</f>
        <v>いちけん</v>
      </c>
      <c r="U1098" s="116"/>
    </row>
    <row r="1099" spans="1:21" ht="19.899999999999999" customHeight="1">
      <c r="B1099" s="123"/>
      <c r="C1099" s="10"/>
      <c r="D1099" s="10"/>
      <c r="E1099" s="124"/>
      <c r="F1099" s="10"/>
      <c r="G1099" s="10"/>
      <c r="H1099" s="10"/>
      <c r="I1099" s="10"/>
      <c r="J1099" s="10"/>
      <c r="K1099" s="124"/>
      <c r="L1099" s="125"/>
      <c r="M1099" s="140"/>
      <c r="N1099" s="140"/>
      <c r="O1099" s="140"/>
      <c r="P1099" s="140"/>
      <c r="Q1099" s="140"/>
      <c r="R1099" s="140"/>
      <c r="S1099" s="141"/>
      <c r="T1099" s="143"/>
      <c r="U1099" s="116"/>
    </row>
    <row r="1100" spans="1:21" ht="19.899999999999999" customHeight="1">
      <c r="B1100" s="583" t="s">
        <v>3</v>
      </c>
      <c r="C1100" s="584"/>
      <c r="D1100" s="585"/>
      <c r="E1100" s="124"/>
      <c r="F1100" s="10"/>
      <c r="G1100" s="10"/>
      <c r="H1100" s="10"/>
      <c r="I1100" s="10"/>
      <c r="J1100" s="10"/>
      <c r="K1100" s="124"/>
      <c r="L1100" s="125"/>
      <c r="M1100" s="140"/>
      <c r="N1100" s="140">
        <f>SUM(N1065:N1098)</f>
        <v>11870000</v>
      </c>
      <c r="O1100" s="140"/>
      <c r="P1100" s="140">
        <f>SUM(P1065:P1098)</f>
        <v>13562400</v>
      </c>
      <c r="Q1100" s="140"/>
      <c r="R1100" s="140">
        <f>SUM(R1065:R1098)</f>
        <v>9495500</v>
      </c>
      <c r="S1100" s="140"/>
      <c r="T1100" s="153"/>
      <c r="U1100" s="116"/>
    </row>
    <row r="1101" spans="1:21" ht="19.899999999999999" customHeight="1" thickBot="1">
      <c r="B1101" s="146"/>
      <c r="C1101" s="147"/>
      <c r="D1101" s="147"/>
      <c r="E1101" s="148"/>
      <c r="F1101" s="147"/>
      <c r="G1101" s="147"/>
      <c r="H1101" s="147"/>
      <c r="I1101" s="147"/>
      <c r="J1101" s="147"/>
      <c r="K1101" s="148"/>
      <c r="L1101" s="149"/>
      <c r="M1101" s="150"/>
      <c r="N1101" s="150"/>
      <c r="O1101" s="150"/>
      <c r="P1101" s="150"/>
      <c r="Q1101" s="150"/>
      <c r="R1101" s="150"/>
      <c r="S1101" s="154"/>
      <c r="T1101" s="152"/>
      <c r="U1101" s="116"/>
    </row>
    <row r="1103" spans="1:21">
      <c r="B1103" s="23" t="e">
        <f>B1059</f>
        <v>#REF!</v>
      </c>
      <c r="T1103" s="41" t="s">
        <v>214</v>
      </c>
    </row>
    <row r="1104" spans="1:21" ht="42">
      <c r="A1104" s="104"/>
      <c r="M1104" s="105" t="s">
        <v>16</v>
      </c>
    </row>
    <row r="1105" spans="2:21" ht="21.75" thickBot="1">
      <c r="B1105" s="106"/>
      <c r="C1105" s="107"/>
      <c r="D1105" s="107"/>
      <c r="E1105" s="107"/>
      <c r="F1105" s="107"/>
      <c r="G1105" s="107"/>
      <c r="H1105" s="107"/>
      <c r="I1105" s="107"/>
      <c r="J1105" s="107"/>
      <c r="K1105" s="107"/>
      <c r="L1105" s="108"/>
      <c r="M1105" s="107"/>
      <c r="N1105" s="107"/>
      <c r="O1105" s="107"/>
      <c r="P1105" s="107"/>
      <c r="Q1105" s="107"/>
      <c r="R1105" s="107"/>
      <c r="S1105" s="109"/>
      <c r="T1105" s="110"/>
    </row>
    <row r="1106" spans="2:21" ht="19.899999999999999" customHeight="1">
      <c r="B1106" s="111"/>
      <c r="C1106" s="112"/>
      <c r="D1106" s="112"/>
      <c r="E1106" s="113"/>
      <c r="F1106" s="112"/>
      <c r="G1106" s="112"/>
      <c r="H1106" s="112"/>
      <c r="I1106" s="112"/>
      <c r="J1106" s="112"/>
      <c r="K1106" s="113"/>
      <c r="L1106" s="114"/>
      <c r="M1106" s="586" t="s">
        <v>17</v>
      </c>
      <c r="N1106" s="587"/>
      <c r="O1106" s="586" t="s">
        <v>17</v>
      </c>
      <c r="P1106" s="587"/>
      <c r="Q1106" s="586" t="s">
        <v>17</v>
      </c>
      <c r="R1106" s="587"/>
      <c r="S1106" s="114" t="s">
        <v>18</v>
      </c>
      <c r="T1106" s="115"/>
      <c r="U1106" s="116"/>
    </row>
    <row r="1107" spans="2:21" ht="19.899999999999999" customHeight="1">
      <c r="B1107" s="588" t="s">
        <v>19</v>
      </c>
      <c r="C1107" s="589"/>
      <c r="D1107" s="590"/>
      <c r="E1107" s="591" t="s">
        <v>20</v>
      </c>
      <c r="F1107" s="589"/>
      <c r="G1107" s="589"/>
      <c r="H1107" s="589"/>
      <c r="I1107" s="589"/>
      <c r="J1107" s="590"/>
      <c r="K1107" s="117" t="s">
        <v>21</v>
      </c>
      <c r="L1107" s="117" t="s">
        <v>5</v>
      </c>
      <c r="M1107" s="592" t="s">
        <v>501</v>
      </c>
      <c r="N1107" s="593"/>
      <c r="O1107" s="592" t="s">
        <v>505</v>
      </c>
      <c r="P1107" s="593"/>
      <c r="Q1107" s="592" t="s">
        <v>517</v>
      </c>
      <c r="R1107" s="593"/>
      <c r="S1107" s="117" t="s">
        <v>22</v>
      </c>
      <c r="T1107" s="118" t="s">
        <v>23</v>
      </c>
      <c r="U1107" s="116"/>
    </row>
    <row r="1108" spans="2:21" ht="19.899999999999999" customHeight="1" thickBot="1">
      <c r="B1108" s="119"/>
      <c r="C1108" s="109"/>
      <c r="D1108" s="109"/>
      <c r="E1108" s="120"/>
      <c r="F1108" s="109"/>
      <c r="G1108" s="109"/>
      <c r="H1108" s="109"/>
      <c r="I1108" s="109"/>
      <c r="J1108" s="109"/>
      <c r="K1108" s="120"/>
      <c r="L1108" s="121"/>
      <c r="M1108" s="121" t="s">
        <v>24</v>
      </c>
      <c r="N1108" s="121" t="s">
        <v>25</v>
      </c>
      <c r="O1108" s="121" t="s">
        <v>24</v>
      </c>
      <c r="P1108" s="121" t="s">
        <v>25</v>
      </c>
      <c r="Q1108" s="121" t="s">
        <v>24</v>
      </c>
      <c r="R1108" s="121" t="s">
        <v>25</v>
      </c>
      <c r="S1108" s="121"/>
      <c r="T1108" s="122"/>
      <c r="U1108" s="116"/>
    </row>
    <row r="1109" spans="2:21" ht="21.95" customHeight="1">
      <c r="B1109" s="123"/>
      <c r="C1109" s="10"/>
      <c r="D1109" s="10"/>
      <c r="E1109" s="124"/>
      <c r="F1109" s="10" t="s">
        <v>392</v>
      </c>
      <c r="G1109" s="10"/>
      <c r="H1109" s="10"/>
      <c r="I1109" s="10"/>
      <c r="J1109" s="10"/>
      <c r="K1109" s="124"/>
      <c r="L1109" s="125"/>
      <c r="M1109" s="126"/>
      <c r="N1109" s="124"/>
      <c r="O1109" s="126"/>
      <c r="P1109" s="124"/>
      <c r="Q1109" s="184"/>
      <c r="R1109" s="124"/>
      <c r="S1109" s="127"/>
      <c r="T1109" s="128"/>
      <c r="U1109" s="116"/>
    </row>
    <row r="1110" spans="2:21" ht="21.95" customHeight="1">
      <c r="B1110" s="129"/>
      <c r="C1110" s="130" t="s">
        <v>382</v>
      </c>
      <c r="D1110" s="131"/>
      <c r="E1110" s="132"/>
      <c r="F1110" s="130" t="s">
        <v>393</v>
      </c>
      <c r="G1110" s="131"/>
      <c r="H1110" s="131"/>
      <c r="I1110" s="131"/>
      <c r="J1110" s="131"/>
      <c r="K1110" s="133">
        <v>4</v>
      </c>
      <c r="L1110" s="133" t="s">
        <v>123</v>
      </c>
      <c r="M1110" s="134">
        <v>65150</v>
      </c>
      <c r="N1110" s="141">
        <f>SUM(K1110*M1110)</f>
        <v>260600</v>
      </c>
      <c r="O1110" s="126">
        <v>102400</v>
      </c>
      <c r="P1110" s="141">
        <f>SUM(K1110*O1110)</f>
        <v>409600</v>
      </c>
      <c r="Q1110" s="187">
        <f t="shared" ref="Q1110:Q1136" si="11">ROUNDDOWN(M1110*0.8,-2)</f>
        <v>52100</v>
      </c>
      <c r="R1110" s="190">
        <f>SUM(K1110*Q1110)</f>
        <v>208400</v>
      </c>
      <c r="S1110" s="137">
        <f>Q1110</f>
        <v>52100</v>
      </c>
      <c r="T1110" s="138" t="str">
        <f>Q1107</f>
        <v>いちけん</v>
      </c>
      <c r="U1110" s="116"/>
    </row>
    <row r="1111" spans="2:21" ht="21.95" customHeight="1">
      <c r="B1111" s="123"/>
      <c r="C1111" s="10"/>
      <c r="D1111" s="10"/>
      <c r="E1111" s="124"/>
      <c r="F1111" s="10" t="s">
        <v>392</v>
      </c>
      <c r="G1111" s="10"/>
      <c r="H1111" s="10"/>
      <c r="I1111" s="10"/>
      <c r="J1111" s="10"/>
      <c r="K1111" s="124"/>
      <c r="L1111" s="125"/>
      <c r="M1111" s="126"/>
      <c r="N1111" s="164"/>
      <c r="O1111" s="163"/>
      <c r="P1111" s="164"/>
      <c r="Q1111" s="191"/>
      <c r="R1111" s="165"/>
      <c r="S1111" s="127"/>
      <c r="T1111" s="128"/>
      <c r="U1111" s="116"/>
    </row>
    <row r="1112" spans="2:21" ht="21.95" customHeight="1">
      <c r="B1112" s="129"/>
      <c r="C1112" s="130" t="s">
        <v>383</v>
      </c>
      <c r="D1112" s="131"/>
      <c r="E1112" s="132"/>
      <c r="F1112" s="130" t="s">
        <v>393</v>
      </c>
      <c r="G1112" s="131"/>
      <c r="H1112" s="131"/>
      <c r="I1112" s="131"/>
      <c r="J1112" s="131"/>
      <c r="K1112" s="133">
        <v>4</v>
      </c>
      <c r="L1112" s="133" t="s">
        <v>123</v>
      </c>
      <c r="M1112" s="134">
        <v>65150</v>
      </c>
      <c r="N1112" s="135">
        <f>SUM(K1112*M1112)</f>
        <v>260600</v>
      </c>
      <c r="O1112" s="134">
        <v>102400</v>
      </c>
      <c r="P1112" s="135">
        <f>SUM(K1112*O1112)</f>
        <v>409600</v>
      </c>
      <c r="Q1112" s="187">
        <f t="shared" si="11"/>
        <v>52100</v>
      </c>
      <c r="R1112" s="190">
        <f>SUM(K1112*Q1112)</f>
        <v>208400</v>
      </c>
      <c r="S1112" s="137">
        <f>Q1112</f>
        <v>52100</v>
      </c>
      <c r="T1112" s="138" t="str">
        <f>T1110</f>
        <v>いちけん</v>
      </c>
      <c r="U1112" s="116"/>
    </row>
    <row r="1113" spans="2:21" ht="21.95" customHeight="1">
      <c r="B1113" s="123"/>
      <c r="C1113" s="10"/>
      <c r="D1113" s="10"/>
      <c r="E1113" s="124"/>
      <c r="F1113" s="10" t="s">
        <v>368</v>
      </c>
      <c r="G1113" s="10"/>
      <c r="H1113" s="10"/>
      <c r="I1113" s="10"/>
      <c r="J1113" s="10"/>
      <c r="K1113" s="124"/>
      <c r="L1113" s="125"/>
      <c r="M1113" s="139"/>
      <c r="N1113" s="164"/>
      <c r="O1113" s="163"/>
      <c r="P1113" s="164"/>
      <c r="Q1113" s="191"/>
      <c r="R1113" s="165"/>
      <c r="S1113" s="127"/>
      <c r="T1113" s="128"/>
      <c r="U1113" s="116"/>
    </row>
    <row r="1114" spans="2:21" ht="21.95" customHeight="1">
      <c r="B1114" s="129"/>
      <c r="C1114" s="130" t="s">
        <v>384</v>
      </c>
      <c r="D1114" s="131"/>
      <c r="E1114" s="132"/>
      <c r="F1114" s="130" t="s">
        <v>394</v>
      </c>
      <c r="G1114" s="131"/>
      <c r="H1114" s="131"/>
      <c r="I1114" s="131"/>
      <c r="J1114" s="131"/>
      <c r="K1114" s="133">
        <v>2</v>
      </c>
      <c r="L1114" s="133" t="s">
        <v>123</v>
      </c>
      <c r="M1114" s="134">
        <v>310650</v>
      </c>
      <c r="N1114" s="135">
        <f>SUM(K1114*M1114)</f>
        <v>621300</v>
      </c>
      <c r="O1114" s="134">
        <v>318400</v>
      </c>
      <c r="P1114" s="135">
        <f>SUM(K1114*O1114)</f>
        <v>636800</v>
      </c>
      <c r="Q1114" s="187">
        <f t="shared" si="11"/>
        <v>248500</v>
      </c>
      <c r="R1114" s="190">
        <f>SUM(K1114*Q1114)</f>
        <v>497000</v>
      </c>
      <c r="S1114" s="137">
        <f>Q1114</f>
        <v>248500</v>
      </c>
      <c r="T1114" s="138" t="str">
        <f>T1112</f>
        <v>いちけん</v>
      </c>
      <c r="U1114" s="116"/>
    </row>
    <row r="1115" spans="2:21" ht="21.95" customHeight="1">
      <c r="B1115" s="123"/>
      <c r="C1115" s="10"/>
      <c r="D1115" s="10"/>
      <c r="E1115" s="124"/>
      <c r="F1115" s="10" t="s">
        <v>368</v>
      </c>
      <c r="G1115" s="10"/>
      <c r="H1115" s="10"/>
      <c r="I1115" s="10"/>
      <c r="J1115" s="10"/>
      <c r="K1115" s="124"/>
      <c r="L1115" s="125"/>
      <c r="M1115" s="139"/>
      <c r="N1115" s="164"/>
      <c r="O1115" s="163"/>
      <c r="P1115" s="164"/>
      <c r="Q1115" s="191"/>
      <c r="R1115" s="165"/>
      <c r="S1115" s="127"/>
      <c r="T1115" s="128"/>
      <c r="U1115" s="116"/>
    </row>
    <row r="1116" spans="2:21" ht="21.95" customHeight="1">
      <c r="B1116" s="129"/>
      <c r="C1116" s="130" t="s">
        <v>385</v>
      </c>
      <c r="D1116" s="131"/>
      <c r="E1116" s="132"/>
      <c r="F1116" s="130" t="s">
        <v>395</v>
      </c>
      <c r="G1116" s="131"/>
      <c r="H1116" s="131"/>
      <c r="I1116" s="131"/>
      <c r="J1116" s="131"/>
      <c r="K1116" s="133">
        <v>3</v>
      </c>
      <c r="L1116" s="133" t="s">
        <v>123</v>
      </c>
      <c r="M1116" s="134">
        <v>42000</v>
      </c>
      <c r="N1116" s="135">
        <f>SUM(K1116*M1116)</f>
        <v>126000</v>
      </c>
      <c r="O1116" s="134">
        <v>45600</v>
      </c>
      <c r="P1116" s="135">
        <f>SUM(K1116*O1116)</f>
        <v>136800</v>
      </c>
      <c r="Q1116" s="187">
        <f t="shared" si="11"/>
        <v>33600</v>
      </c>
      <c r="R1116" s="190">
        <f>SUM(K1116*Q1116)</f>
        <v>100800</v>
      </c>
      <c r="S1116" s="137">
        <f>Q1116</f>
        <v>33600</v>
      </c>
      <c r="T1116" s="138" t="str">
        <f>T1114</f>
        <v>いちけん</v>
      </c>
      <c r="U1116" s="116"/>
    </row>
    <row r="1117" spans="2:21" ht="21.95" customHeight="1">
      <c r="B1117" s="123"/>
      <c r="C1117" s="10"/>
      <c r="D1117" s="10"/>
      <c r="E1117" s="124"/>
      <c r="F1117" s="10" t="s">
        <v>396</v>
      </c>
      <c r="G1117" s="10"/>
      <c r="H1117" s="10"/>
      <c r="I1117" s="10"/>
      <c r="J1117" s="10"/>
      <c r="K1117" s="124"/>
      <c r="L1117" s="125"/>
      <c r="M1117" s="139"/>
      <c r="N1117" s="164"/>
      <c r="O1117" s="163"/>
      <c r="P1117" s="164"/>
      <c r="Q1117" s="191"/>
      <c r="R1117" s="165"/>
      <c r="S1117" s="127"/>
      <c r="T1117" s="128"/>
      <c r="U1117" s="116"/>
    </row>
    <row r="1118" spans="2:21" ht="21.95" customHeight="1">
      <c r="B1118" s="129"/>
      <c r="C1118" s="130" t="s">
        <v>386</v>
      </c>
      <c r="D1118" s="131"/>
      <c r="E1118" s="132"/>
      <c r="F1118" s="130" t="s">
        <v>397</v>
      </c>
      <c r="G1118" s="131"/>
      <c r="H1118" s="131"/>
      <c r="I1118" s="131"/>
      <c r="J1118" s="131"/>
      <c r="K1118" s="133">
        <v>3</v>
      </c>
      <c r="L1118" s="133" t="s">
        <v>123</v>
      </c>
      <c r="M1118" s="134">
        <v>168750</v>
      </c>
      <c r="N1118" s="135">
        <f>SUM(K1118*M1118)</f>
        <v>506250</v>
      </c>
      <c r="O1118" s="134">
        <v>208000</v>
      </c>
      <c r="P1118" s="135">
        <f>SUM(K1118*O1118)</f>
        <v>624000</v>
      </c>
      <c r="Q1118" s="187">
        <f t="shared" si="11"/>
        <v>135000</v>
      </c>
      <c r="R1118" s="190">
        <f>SUM(K1118*Q1118)</f>
        <v>405000</v>
      </c>
      <c r="S1118" s="137">
        <f>Q1118</f>
        <v>135000</v>
      </c>
      <c r="T1118" s="138" t="str">
        <f>T1116</f>
        <v>いちけん</v>
      </c>
      <c r="U1118" s="116"/>
    </row>
    <row r="1119" spans="2:21" ht="21.95" customHeight="1">
      <c r="B1119" s="123"/>
      <c r="C1119" s="10"/>
      <c r="D1119" s="10"/>
      <c r="E1119" s="124"/>
      <c r="F1119" s="10" t="s">
        <v>372</v>
      </c>
      <c r="G1119" s="10"/>
      <c r="H1119" s="10"/>
      <c r="I1119" s="10"/>
      <c r="J1119" s="10"/>
      <c r="K1119" s="124"/>
      <c r="L1119" s="125"/>
      <c r="M1119" s="139"/>
      <c r="N1119" s="164"/>
      <c r="O1119" s="163"/>
      <c r="P1119" s="164"/>
      <c r="Q1119" s="191"/>
      <c r="R1119" s="165"/>
      <c r="S1119" s="127"/>
      <c r="T1119" s="128"/>
      <c r="U1119" s="116"/>
    </row>
    <row r="1120" spans="2:21" ht="21.95" customHeight="1">
      <c r="B1120" s="129"/>
      <c r="C1120" s="130" t="s">
        <v>387</v>
      </c>
      <c r="D1120" s="131"/>
      <c r="E1120" s="132"/>
      <c r="F1120" s="130" t="s">
        <v>398</v>
      </c>
      <c r="G1120" s="131"/>
      <c r="H1120" s="131"/>
      <c r="I1120" s="131"/>
      <c r="J1120" s="131"/>
      <c r="K1120" s="133">
        <v>5</v>
      </c>
      <c r="L1120" s="133" t="s">
        <v>123</v>
      </c>
      <c r="M1120" s="134">
        <v>105000</v>
      </c>
      <c r="N1120" s="135">
        <f>SUM(K1120*M1120)</f>
        <v>525000</v>
      </c>
      <c r="O1120" s="134">
        <v>152000</v>
      </c>
      <c r="P1120" s="135">
        <f>SUM(K1120*O1120)</f>
        <v>760000</v>
      </c>
      <c r="Q1120" s="187">
        <f t="shared" si="11"/>
        <v>84000</v>
      </c>
      <c r="R1120" s="190">
        <f>SUM(K1120*Q1120)</f>
        <v>420000</v>
      </c>
      <c r="S1120" s="137">
        <f>Q1120</f>
        <v>84000</v>
      </c>
      <c r="T1120" s="138" t="str">
        <f>T1118</f>
        <v>いちけん</v>
      </c>
      <c r="U1120" s="116"/>
    </row>
    <row r="1121" spans="2:21" ht="21.95" customHeight="1">
      <c r="B1121" s="123"/>
      <c r="C1121" s="10"/>
      <c r="D1121" s="10"/>
      <c r="E1121" s="124"/>
      <c r="F1121" s="10" t="s">
        <v>368</v>
      </c>
      <c r="G1121" s="10"/>
      <c r="H1121" s="10"/>
      <c r="I1121" s="10"/>
      <c r="J1121" s="10"/>
      <c r="K1121" s="124"/>
      <c r="L1121" s="125"/>
      <c r="M1121" s="139"/>
      <c r="N1121" s="164"/>
      <c r="O1121" s="163"/>
      <c r="P1121" s="164"/>
      <c r="Q1121" s="191"/>
      <c r="R1121" s="165"/>
      <c r="S1121" s="127"/>
      <c r="T1121" s="128"/>
      <c r="U1121" s="116"/>
    </row>
    <row r="1122" spans="2:21" ht="21.95" customHeight="1">
      <c r="B1122" s="129"/>
      <c r="C1122" s="130" t="s">
        <v>388</v>
      </c>
      <c r="D1122" s="131"/>
      <c r="E1122" s="132"/>
      <c r="F1122" s="130" t="s">
        <v>399</v>
      </c>
      <c r="G1122" s="131"/>
      <c r="H1122" s="131"/>
      <c r="I1122" s="131"/>
      <c r="J1122" s="131"/>
      <c r="K1122" s="133">
        <v>1</v>
      </c>
      <c r="L1122" s="133" t="s">
        <v>123</v>
      </c>
      <c r="M1122" s="134">
        <v>350000</v>
      </c>
      <c r="N1122" s="135">
        <f>SUM(K1122*M1122)</f>
        <v>350000</v>
      </c>
      <c r="O1122" s="134">
        <v>376000</v>
      </c>
      <c r="P1122" s="135">
        <f>SUM(K1122*O1122)</f>
        <v>376000</v>
      </c>
      <c r="Q1122" s="187">
        <f t="shared" si="11"/>
        <v>280000</v>
      </c>
      <c r="R1122" s="190">
        <f>SUM(K1122*Q1122)</f>
        <v>280000</v>
      </c>
      <c r="S1122" s="137">
        <f>Q1122</f>
        <v>280000</v>
      </c>
      <c r="T1122" s="138" t="str">
        <f>T1120</f>
        <v>いちけん</v>
      </c>
      <c r="U1122" s="116"/>
    </row>
    <row r="1123" spans="2:21" ht="21.95" customHeight="1">
      <c r="B1123" s="123"/>
      <c r="C1123" s="10"/>
      <c r="D1123" s="10"/>
      <c r="E1123" s="124"/>
      <c r="F1123" s="10" t="s">
        <v>372</v>
      </c>
      <c r="G1123" s="10"/>
      <c r="H1123" s="10"/>
      <c r="I1123" s="10"/>
      <c r="J1123" s="10"/>
      <c r="K1123" s="124"/>
      <c r="L1123" s="125"/>
      <c r="M1123" s="139"/>
      <c r="N1123" s="164"/>
      <c r="O1123" s="163"/>
      <c r="P1123" s="164"/>
      <c r="Q1123" s="191"/>
      <c r="R1123" s="165"/>
      <c r="S1123" s="127"/>
      <c r="T1123" s="128"/>
      <c r="U1123" s="116"/>
    </row>
    <row r="1124" spans="2:21" ht="21.95" customHeight="1">
      <c r="B1124" s="129"/>
      <c r="C1124" s="130" t="s">
        <v>389</v>
      </c>
      <c r="D1124" s="131"/>
      <c r="E1124" s="132"/>
      <c r="F1124" s="130" t="s">
        <v>371</v>
      </c>
      <c r="G1124" s="131"/>
      <c r="H1124" s="131"/>
      <c r="I1124" s="131"/>
      <c r="J1124" s="131"/>
      <c r="K1124" s="133">
        <v>4</v>
      </c>
      <c r="L1124" s="133" t="s">
        <v>123</v>
      </c>
      <c r="M1124" s="134">
        <v>105000</v>
      </c>
      <c r="N1124" s="135">
        <f>SUM(K1124*M1124)</f>
        <v>420000</v>
      </c>
      <c r="O1124" s="134">
        <v>153600</v>
      </c>
      <c r="P1124" s="135">
        <f>SUM(K1124*O1124)</f>
        <v>614400</v>
      </c>
      <c r="Q1124" s="187">
        <f t="shared" si="11"/>
        <v>84000</v>
      </c>
      <c r="R1124" s="190">
        <f>SUM(K1124*Q1124)</f>
        <v>336000</v>
      </c>
      <c r="S1124" s="137">
        <f>Q1124</f>
        <v>84000</v>
      </c>
      <c r="T1124" s="138" t="str">
        <f>T1122</f>
        <v>いちけん</v>
      </c>
      <c r="U1124" s="116"/>
    </row>
    <row r="1125" spans="2:21" ht="21.95" customHeight="1">
      <c r="B1125" s="123"/>
      <c r="C1125" s="10"/>
      <c r="D1125" s="10"/>
      <c r="E1125" s="124"/>
      <c r="F1125" s="10" t="s">
        <v>400</v>
      </c>
      <c r="G1125" s="10"/>
      <c r="H1125" s="10"/>
      <c r="I1125" s="10"/>
      <c r="J1125" s="10"/>
      <c r="K1125" s="124"/>
      <c r="L1125" s="125"/>
      <c r="M1125" s="139"/>
      <c r="N1125" s="164"/>
      <c r="O1125" s="163"/>
      <c r="P1125" s="164"/>
      <c r="Q1125" s="191"/>
      <c r="R1125" s="165"/>
      <c r="S1125" s="127"/>
      <c r="T1125" s="128"/>
      <c r="U1125" s="116"/>
    </row>
    <row r="1126" spans="2:21" ht="21.95" customHeight="1">
      <c r="B1126" s="129"/>
      <c r="C1126" s="130" t="s">
        <v>390</v>
      </c>
      <c r="D1126" s="131"/>
      <c r="E1126" s="132"/>
      <c r="F1126" s="130" t="s">
        <v>401</v>
      </c>
      <c r="G1126" s="131"/>
      <c r="H1126" s="131"/>
      <c r="I1126" s="131"/>
      <c r="J1126" s="131"/>
      <c r="K1126" s="133">
        <v>5</v>
      </c>
      <c r="L1126" s="133" t="s">
        <v>123</v>
      </c>
      <c r="M1126" s="134">
        <v>107500</v>
      </c>
      <c r="N1126" s="135">
        <f>SUM(K1126*M1126)</f>
        <v>537500</v>
      </c>
      <c r="O1126" s="134">
        <v>114400</v>
      </c>
      <c r="P1126" s="135">
        <f>SUM(K1126*O1126)</f>
        <v>572000</v>
      </c>
      <c r="Q1126" s="187">
        <f t="shared" si="11"/>
        <v>86000</v>
      </c>
      <c r="R1126" s="190">
        <f>SUM(K1126*Q1126)</f>
        <v>430000</v>
      </c>
      <c r="S1126" s="137">
        <f>Q1126</f>
        <v>86000</v>
      </c>
      <c r="T1126" s="138" t="str">
        <f>T1124</f>
        <v>いちけん</v>
      </c>
      <c r="U1126" s="116"/>
    </row>
    <row r="1127" spans="2:21" ht="21.95" customHeight="1">
      <c r="B1127" s="123"/>
      <c r="C1127" s="10"/>
      <c r="D1127" s="10"/>
      <c r="E1127" s="124"/>
      <c r="F1127" s="10" t="s">
        <v>402</v>
      </c>
      <c r="G1127" s="10"/>
      <c r="H1127" s="10"/>
      <c r="I1127" s="10"/>
      <c r="J1127" s="10"/>
      <c r="K1127" s="124"/>
      <c r="L1127" s="125"/>
      <c r="M1127" s="139"/>
      <c r="N1127" s="164"/>
      <c r="O1127" s="163"/>
      <c r="P1127" s="164"/>
      <c r="Q1127" s="191"/>
      <c r="R1127" s="165"/>
      <c r="S1127" s="127"/>
      <c r="T1127" s="128"/>
      <c r="U1127" s="116"/>
    </row>
    <row r="1128" spans="2:21" ht="21.95" customHeight="1">
      <c r="B1128" s="129"/>
      <c r="C1128" s="130" t="s">
        <v>391</v>
      </c>
      <c r="D1128" s="131"/>
      <c r="E1128" s="132"/>
      <c r="F1128" s="130" t="s">
        <v>403</v>
      </c>
      <c r="G1128" s="131"/>
      <c r="H1128" s="131"/>
      <c r="I1128" s="131"/>
      <c r="J1128" s="131"/>
      <c r="K1128" s="133">
        <v>1</v>
      </c>
      <c r="L1128" s="133" t="s">
        <v>123</v>
      </c>
      <c r="M1128" s="134">
        <v>206250</v>
      </c>
      <c r="N1128" s="135">
        <f>SUM(K1128*M1128)</f>
        <v>206250</v>
      </c>
      <c r="O1128" s="134">
        <v>317600</v>
      </c>
      <c r="P1128" s="135">
        <f>SUM(K1128*O1128)</f>
        <v>317600</v>
      </c>
      <c r="Q1128" s="187">
        <f t="shared" si="11"/>
        <v>165000</v>
      </c>
      <c r="R1128" s="190">
        <f>SUM(K1128*Q1128)</f>
        <v>165000</v>
      </c>
      <c r="S1128" s="137">
        <f>Q1128</f>
        <v>165000</v>
      </c>
      <c r="T1128" s="138" t="str">
        <f>T1126</f>
        <v>いちけん</v>
      </c>
      <c r="U1128" s="116"/>
    </row>
    <row r="1129" spans="2:21" ht="21.95" customHeight="1">
      <c r="B1129" s="123"/>
      <c r="C1129" s="10"/>
      <c r="D1129" s="10"/>
      <c r="E1129" s="124"/>
      <c r="F1129" s="10" t="s">
        <v>402</v>
      </c>
      <c r="G1129" s="10"/>
      <c r="H1129" s="10"/>
      <c r="I1129" s="10"/>
      <c r="J1129" s="10"/>
      <c r="K1129" s="124"/>
      <c r="L1129" s="125"/>
      <c r="M1129" s="139"/>
      <c r="N1129" s="164"/>
      <c r="O1129" s="163"/>
      <c r="P1129" s="164"/>
      <c r="Q1129" s="191"/>
      <c r="R1129" s="165"/>
      <c r="S1129" s="127"/>
      <c r="T1129" s="128"/>
      <c r="U1129" s="116"/>
    </row>
    <row r="1130" spans="2:21" ht="21.75" customHeight="1">
      <c r="B1130" s="129"/>
      <c r="C1130" s="130" t="s">
        <v>404</v>
      </c>
      <c r="D1130" s="131"/>
      <c r="E1130" s="132"/>
      <c r="F1130" s="130" t="s">
        <v>408</v>
      </c>
      <c r="G1130" s="131"/>
      <c r="H1130" s="131"/>
      <c r="I1130" s="131"/>
      <c r="J1130" s="131"/>
      <c r="K1130" s="133">
        <v>1</v>
      </c>
      <c r="L1130" s="133" t="s">
        <v>123</v>
      </c>
      <c r="M1130" s="134">
        <v>227500</v>
      </c>
      <c r="N1130" s="135">
        <f>SUM(K1130*M1130)</f>
        <v>227500</v>
      </c>
      <c r="O1130" s="134">
        <v>329600</v>
      </c>
      <c r="P1130" s="135">
        <f>SUM(K1130*O1130)</f>
        <v>329600</v>
      </c>
      <c r="Q1130" s="187">
        <f t="shared" si="11"/>
        <v>182000</v>
      </c>
      <c r="R1130" s="190">
        <f>SUM(K1130*Q1130)</f>
        <v>182000</v>
      </c>
      <c r="S1130" s="137">
        <f>Q1130</f>
        <v>182000</v>
      </c>
      <c r="T1130" s="138" t="str">
        <f>T1128</f>
        <v>いちけん</v>
      </c>
      <c r="U1130" s="116"/>
    </row>
    <row r="1131" spans="2:21" ht="23.25" customHeight="1">
      <c r="B1131" s="123"/>
      <c r="C1131" s="10"/>
      <c r="D1131" s="10"/>
      <c r="E1131" s="124"/>
      <c r="F1131" s="10" t="s">
        <v>409</v>
      </c>
      <c r="G1131" s="10"/>
      <c r="H1131" s="10"/>
      <c r="I1131" s="10"/>
      <c r="J1131" s="10"/>
      <c r="K1131" s="124"/>
      <c r="L1131" s="125"/>
      <c r="M1131" s="139"/>
      <c r="N1131" s="164"/>
      <c r="O1131" s="163"/>
      <c r="P1131" s="164"/>
      <c r="Q1131" s="191"/>
      <c r="R1131" s="165"/>
      <c r="S1131" s="127"/>
      <c r="T1131" s="128"/>
      <c r="U1131" s="116"/>
    </row>
    <row r="1132" spans="2:21" ht="21.95" customHeight="1">
      <c r="B1132" s="129"/>
      <c r="C1132" s="130" t="s">
        <v>405</v>
      </c>
      <c r="D1132" s="131"/>
      <c r="E1132" s="132"/>
      <c r="F1132" s="130" t="s">
        <v>410</v>
      </c>
      <c r="G1132" s="131"/>
      <c r="H1132" s="131"/>
      <c r="I1132" s="131"/>
      <c r="J1132" s="131"/>
      <c r="K1132" s="133">
        <v>1</v>
      </c>
      <c r="L1132" s="133" t="s">
        <v>123</v>
      </c>
      <c r="M1132" s="134">
        <v>318750</v>
      </c>
      <c r="N1132" s="135">
        <f>SUM(K1132*M1132)</f>
        <v>318750</v>
      </c>
      <c r="O1132" s="134">
        <v>406400</v>
      </c>
      <c r="P1132" s="135">
        <f>SUM(K1132*O1132)</f>
        <v>406400</v>
      </c>
      <c r="Q1132" s="187">
        <f t="shared" si="11"/>
        <v>255000</v>
      </c>
      <c r="R1132" s="190">
        <f>SUM(K1132*Q1132)</f>
        <v>255000</v>
      </c>
      <c r="S1132" s="137">
        <f>Q1132</f>
        <v>255000</v>
      </c>
      <c r="T1132" s="138" t="str">
        <f>T1130</f>
        <v>いちけん</v>
      </c>
      <c r="U1132" s="116"/>
    </row>
    <row r="1133" spans="2:21" ht="21.95" customHeight="1">
      <c r="B1133" s="123"/>
      <c r="C1133" s="10"/>
      <c r="D1133" s="10"/>
      <c r="E1133" s="124"/>
      <c r="F1133" s="10" t="s">
        <v>368</v>
      </c>
      <c r="G1133" s="10"/>
      <c r="H1133" s="10"/>
      <c r="I1133" s="10"/>
      <c r="J1133" s="10"/>
      <c r="K1133" s="124"/>
      <c r="L1133" s="125"/>
      <c r="M1133" s="140"/>
      <c r="N1133" s="164"/>
      <c r="O1133" s="163"/>
      <c r="P1133" s="164"/>
      <c r="Q1133" s="191"/>
      <c r="R1133" s="165"/>
      <c r="S1133" s="127"/>
      <c r="T1133" s="128"/>
      <c r="U1133" s="116"/>
    </row>
    <row r="1134" spans="2:21" ht="21.95" customHeight="1">
      <c r="B1134" s="129"/>
      <c r="C1134" s="130" t="s">
        <v>406</v>
      </c>
      <c r="D1134" s="131"/>
      <c r="E1134" s="132"/>
      <c r="F1134" s="130" t="s">
        <v>411</v>
      </c>
      <c r="G1134" s="131"/>
      <c r="H1134" s="131"/>
      <c r="I1134" s="131"/>
      <c r="J1134" s="131"/>
      <c r="K1134" s="133">
        <v>1</v>
      </c>
      <c r="L1134" s="133" t="s">
        <v>123</v>
      </c>
      <c r="M1134" s="134">
        <v>247500</v>
      </c>
      <c r="N1134" s="135">
        <f>SUM(K1134*M1134)</f>
        <v>247500</v>
      </c>
      <c r="O1134" s="134">
        <v>492800</v>
      </c>
      <c r="P1134" s="135">
        <f>SUM(K1134*O1134)</f>
        <v>492800</v>
      </c>
      <c r="Q1134" s="187">
        <f t="shared" si="11"/>
        <v>198000</v>
      </c>
      <c r="R1134" s="190">
        <f>SUM(K1134*Q1134)</f>
        <v>198000</v>
      </c>
      <c r="S1134" s="137">
        <f>Q1134</f>
        <v>198000</v>
      </c>
      <c r="T1134" s="138" t="str">
        <f>T1132</f>
        <v>いちけん</v>
      </c>
      <c r="U1134" s="116"/>
    </row>
    <row r="1135" spans="2:21" ht="21.95" customHeight="1">
      <c r="B1135" s="123"/>
      <c r="C1135" s="10"/>
      <c r="D1135" s="10"/>
      <c r="E1135" s="124"/>
      <c r="F1135" s="10"/>
      <c r="G1135" s="10"/>
      <c r="H1135" s="10"/>
      <c r="I1135" s="10"/>
      <c r="J1135" s="10"/>
      <c r="K1135" s="124"/>
      <c r="L1135" s="125"/>
      <c r="M1135" s="139"/>
      <c r="N1135" s="164"/>
      <c r="O1135" s="163"/>
      <c r="P1135" s="164"/>
      <c r="Q1135" s="191"/>
      <c r="R1135" s="165"/>
      <c r="S1135" s="127"/>
      <c r="T1135" s="128"/>
      <c r="U1135" s="116"/>
    </row>
    <row r="1136" spans="2:21" ht="21.95" customHeight="1">
      <c r="B1136" s="129"/>
      <c r="C1136" s="130" t="s">
        <v>407</v>
      </c>
      <c r="D1136" s="131"/>
      <c r="E1136" s="132"/>
      <c r="F1136" s="130" t="s">
        <v>412</v>
      </c>
      <c r="G1136" s="131"/>
      <c r="H1136" s="131"/>
      <c r="I1136" s="131"/>
      <c r="J1136" s="131"/>
      <c r="K1136" s="133">
        <v>3</v>
      </c>
      <c r="L1136" s="133" t="s">
        <v>123</v>
      </c>
      <c r="M1136" s="134">
        <v>81500</v>
      </c>
      <c r="N1136" s="135">
        <f>SUM(K1136*M1136)</f>
        <v>244500</v>
      </c>
      <c r="O1136" s="134">
        <v>235200</v>
      </c>
      <c r="P1136" s="135">
        <f>SUM(K1136*O1136)</f>
        <v>705600</v>
      </c>
      <c r="Q1136" s="187">
        <f t="shared" si="11"/>
        <v>65200</v>
      </c>
      <c r="R1136" s="190">
        <f>SUM(K1136*Q1136)</f>
        <v>195600</v>
      </c>
      <c r="S1136" s="137">
        <f>Q1136</f>
        <v>65200</v>
      </c>
      <c r="T1136" s="138" t="str">
        <f>T1134</f>
        <v>いちけん</v>
      </c>
      <c r="U1136" s="116"/>
    </row>
    <row r="1137" spans="1:21" ht="21.95" customHeight="1">
      <c r="B1137" s="123"/>
      <c r="C1137" s="10"/>
      <c r="D1137" s="10"/>
      <c r="E1137" s="124"/>
      <c r="F1137" s="10"/>
      <c r="G1137" s="10"/>
      <c r="H1137" s="10"/>
      <c r="I1137" s="10"/>
      <c r="J1137" s="10"/>
      <c r="K1137" s="124"/>
      <c r="L1137" s="125"/>
      <c r="M1137" s="140"/>
      <c r="N1137" s="164"/>
      <c r="O1137" s="163" t="s">
        <v>480</v>
      </c>
      <c r="P1137" s="164"/>
      <c r="Q1137" s="163" t="s">
        <v>480</v>
      </c>
      <c r="R1137" s="165"/>
      <c r="S1137" s="127"/>
      <c r="T1137" s="128"/>
      <c r="U1137" s="116"/>
    </row>
    <row r="1138" spans="1:21" ht="21.95" customHeight="1">
      <c r="B1138" s="129"/>
      <c r="C1138" s="130" t="s">
        <v>34</v>
      </c>
      <c r="D1138" s="131"/>
      <c r="E1138" s="132"/>
      <c r="F1138" s="130"/>
      <c r="G1138" s="131"/>
      <c r="H1138" s="131"/>
      <c r="I1138" s="131"/>
      <c r="J1138" s="131"/>
      <c r="K1138" s="133">
        <v>1</v>
      </c>
      <c r="L1138" s="133" t="s">
        <v>35</v>
      </c>
      <c r="M1138" s="134">
        <v>125000</v>
      </c>
      <c r="N1138" s="135">
        <f>SUM(K1138*M1138)</f>
        <v>125000</v>
      </c>
      <c r="O1138" s="134"/>
      <c r="P1138" s="135">
        <f>SUM(K1138*O1138)</f>
        <v>0</v>
      </c>
      <c r="Q1138" s="134"/>
      <c r="R1138" s="172">
        <f>SUM(K1138*Q1138)</f>
        <v>0</v>
      </c>
      <c r="S1138" s="137"/>
      <c r="T1138" s="138" t="str">
        <f>T1136</f>
        <v>いちけん</v>
      </c>
      <c r="U1138" s="116"/>
    </row>
    <row r="1139" spans="1:21" ht="21.95" customHeight="1">
      <c r="B1139" s="123"/>
      <c r="C1139" s="10"/>
      <c r="D1139" s="10"/>
      <c r="E1139" s="124"/>
      <c r="F1139" s="10"/>
      <c r="G1139" s="10"/>
      <c r="H1139" s="10"/>
      <c r="I1139" s="10"/>
      <c r="J1139" s="10"/>
      <c r="K1139" s="124"/>
      <c r="L1139" s="125"/>
      <c r="M1139" s="139"/>
      <c r="N1139" s="164"/>
      <c r="O1139" s="163" t="s">
        <v>480</v>
      </c>
      <c r="P1139" s="164"/>
      <c r="Q1139" s="163" t="s">
        <v>480</v>
      </c>
      <c r="R1139" s="165"/>
      <c r="S1139" s="127"/>
      <c r="T1139" s="128"/>
      <c r="U1139" s="116"/>
    </row>
    <row r="1140" spans="1:21" ht="21.95" customHeight="1">
      <c r="B1140" s="129"/>
      <c r="C1140" s="130" t="s">
        <v>503</v>
      </c>
      <c r="D1140" s="131"/>
      <c r="E1140" s="132"/>
      <c r="F1140" s="130"/>
      <c r="G1140" s="131"/>
      <c r="H1140" s="131"/>
      <c r="I1140" s="131"/>
      <c r="J1140" s="131"/>
      <c r="K1140" s="133">
        <v>1</v>
      </c>
      <c r="L1140" s="133" t="s">
        <v>35</v>
      </c>
      <c r="M1140" s="134">
        <v>912500</v>
      </c>
      <c r="N1140" s="135">
        <f>SUM(K1140*M1140)</f>
        <v>912500</v>
      </c>
      <c r="O1140" s="134"/>
      <c r="P1140" s="135">
        <f>SUM(K1140*O1140)</f>
        <v>0</v>
      </c>
      <c r="Q1140" s="134"/>
      <c r="R1140" s="172">
        <f>SUM(K1140*Q1140)</f>
        <v>0</v>
      </c>
      <c r="S1140" s="137"/>
      <c r="T1140" s="138" t="str">
        <f>T1138</f>
        <v>いちけん</v>
      </c>
      <c r="U1140" s="116"/>
    </row>
    <row r="1141" spans="1:21" ht="21.95" customHeight="1">
      <c r="B1141" s="123"/>
      <c r="C1141" s="10"/>
      <c r="D1141" s="10"/>
      <c r="E1141" s="124"/>
      <c r="F1141" s="10"/>
      <c r="G1141" s="10"/>
      <c r="H1141" s="10"/>
      <c r="I1141" s="10"/>
      <c r="J1141" s="10"/>
      <c r="K1141" s="124"/>
      <c r="L1141" s="125"/>
      <c r="M1141" s="140"/>
      <c r="N1141" s="140"/>
      <c r="O1141" s="140"/>
      <c r="P1141" s="140"/>
      <c r="Q1141" s="140"/>
      <c r="R1141" s="140"/>
      <c r="S1141" s="142"/>
      <c r="T1141" s="143"/>
      <c r="U1141" s="116"/>
    </row>
    <row r="1142" spans="1:21" ht="21.95" customHeight="1" thickBot="1">
      <c r="B1142" s="146"/>
      <c r="C1142" s="147"/>
      <c r="D1142" s="147"/>
      <c r="E1142" s="148"/>
      <c r="F1142" s="147"/>
      <c r="G1142" s="147"/>
      <c r="H1142" s="147"/>
      <c r="I1142" s="147"/>
      <c r="J1142" s="147"/>
      <c r="K1142" s="149"/>
      <c r="L1142" s="149"/>
      <c r="M1142" s="150"/>
      <c r="N1142" s="150"/>
      <c r="O1142" s="150"/>
      <c r="P1142" s="150"/>
      <c r="Q1142" s="150"/>
      <c r="R1142" s="150"/>
      <c r="S1142" s="151"/>
      <c r="T1142" s="152"/>
      <c r="U1142" s="116"/>
    </row>
    <row r="1143" spans="1:21" ht="19.899999999999999" customHeight="1">
      <c r="B1143" s="123"/>
      <c r="C1143" s="10"/>
      <c r="D1143" s="10"/>
      <c r="E1143" s="124"/>
      <c r="F1143" s="10"/>
      <c r="G1143" s="10"/>
      <c r="H1143" s="10"/>
      <c r="I1143" s="10"/>
      <c r="J1143" s="10"/>
      <c r="K1143" s="124"/>
      <c r="L1143" s="125"/>
      <c r="M1143" s="140"/>
      <c r="N1143" s="140"/>
      <c r="O1143" s="140"/>
      <c r="P1143" s="140"/>
      <c r="Q1143" s="140"/>
      <c r="R1143" s="140"/>
      <c r="S1143" s="141"/>
      <c r="T1143" s="143"/>
      <c r="U1143" s="116"/>
    </row>
    <row r="1144" spans="1:21" ht="19.899999999999999" customHeight="1">
      <c r="B1144" s="583" t="s">
        <v>3</v>
      </c>
      <c r="C1144" s="584"/>
      <c r="D1144" s="585"/>
      <c r="E1144" s="124"/>
      <c r="F1144" s="10"/>
      <c r="G1144" s="10"/>
      <c r="H1144" s="10"/>
      <c r="I1144" s="10"/>
      <c r="J1144" s="10"/>
      <c r="K1144" s="124"/>
      <c r="L1144" s="125"/>
      <c r="M1144" s="140"/>
      <c r="N1144" s="140">
        <f>SUM(N1109:N1142)</f>
        <v>5889250</v>
      </c>
      <c r="O1144" s="140"/>
      <c r="P1144" s="140">
        <f>SUM(P1109:P1142)</f>
        <v>6791200</v>
      </c>
      <c r="Q1144" s="140"/>
      <c r="R1144" s="140">
        <f>SUM(R1109:R1142)</f>
        <v>3881200</v>
      </c>
      <c r="S1144" s="140"/>
      <c r="T1144" s="153"/>
      <c r="U1144" s="116"/>
    </row>
    <row r="1145" spans="1:21" ht="19.899999999999999" customHeight="1" thickBot="1">
      <c r="B1145" s="146"/>
      <c r="C1145" s="147"/>
      <c r="D1145" s="147"/>
      <c r="E1145" s="148"/>
      <c r="F1145" s="147"/>
      <c r="G1145" s="147"/>
      <c r="H1145" s="147"/>
      <c r="I1145" s="147"/>
      <c r="J1145" s="147"/>
      <c r="K1145" s="148"/>
      <c r="L1145" s="149"/>
      <c r="M1145" s="150"/>
      <c r="N1145" s="150"/>
      <c r="O1145" s="150"/>
      <c r="P1145" s="150"/>
      <c r="Q1145" s="150"/>
      <c r="R1145" s="150"/>
      <c r="S1145" s="154"/>
      <c r="T1145" s="152"/>
      <c r="U1145" s="116"/>
    </row>
    <row r="1147" spans="1:21">
      <c r="B1147" s="23" t="e">
        <f>B1103</f>
        <v>#REF!</v>
      </c>
      <c r="T1147" s="41" t="s">
        <v>218</v>
      </c>
    </row>
    <row r="1148" spans="1:21" ht="42">
      <c r="A1148" s="104"/>
      <c r="M1148" s="105" t="s">
        <v>16</v>
      </c>
    </row>
    <row r="1149" spans="1:21" ht="21.75" thickBot="1">
      <c r="B1149" s="106"/>
      <c r="C1149" s="107"/>
      <c r="D1149" s="107"/>
      <c r="E1149" s="107"/>
      <c r="F1149" s="107"/>
      <c r="G1149" s="107"/>
      <c r="H1149" s="107"/>
      <c r="I1149" s="107"/>
      <c r="J1149" s="107"/>
      <c r="K1149" s="107"/>
      <c r="L1149" s="108"/>
      <c r="M1149" s="107"/>
      <c r="N1149" s="107"/>
      <c r="O1149" s="107"/>
      <c r="P1149" s="107"/>
      <c r="Q1149" s="107"/>
      <c r="R1149" s="107"/>
      <c r="S1149" s="109"/>
      <c r="T1149" s="110"/>
    </row>
    <row r="1150" spans="1:21" ht="19.899999999999999" customHeight="1">
      <c r="B1150" s="111"/>
      <c r="C1150" s="112"/>
      <c r="D1150" s="112"/>
      <c r="E1150" s="113"/>
      <c r="F1150" s="112"/>
      <c r="G1150" s="112"/>
      <c r="H1150" s="112"/>
      <c r="I1150" s="112"/>
      <c r="J1150" s="112"/>
      <c r="K1150" s="113"/>
      <c r="L1150" s="114"/>
      <c r="M1150" s="586" t="s">
        <v>17</v>
      </c>
      <c r="N1150" s="587"/>
      <c r="O1150" s="586" t="s">
        <v>17</v>
      </c>
      <c r="P1150" s="587"/>
      <c r="Q1150" s="586" t="s">
        <v>17</v>
      </c>
      <c r="R1150" s="587"/>
      <c r="S1150" s="114" t="s">
        <v>18</v>
      </c>
      <c r="T1150" s="115"/>
      <c r="U1150" s="116"/>
    </row>
    <row r="1151" spans="1:21" ht="19.899999999999999" customHeight="1">
      <c r="B1151" s="588" t="s">
        <v>19</v>
      </c>
      <c r="C1151" s="589"/>
      <c r="D1151" s="590"/>
      <c r="E1151" s="591" t="s">
        <v>20</v>
      </c>
      <c r="F1151" s="589"/>
      <c r="G1151" s="589"/>
      <c r="H1151" s="589"/>
      <c r="I1151" s="589"/>
      <c r="J1151" s="590"/>
      <c r="K1151" s="117" t="s">
        <v>21</v>
      </c>
      <c r="L1151" s="117" t="s">
        <v>5</v>
      </c>
      <c r="M1151" s="592" t="s">
        <v>501</v>
      </c>
      <c r="N1151" s="593"/>
      <c r="O1151" s="592" t="s">
        <v>505</v>
      </c>
      <c r="P1151" s="593"/>
      <c r="Q1151" s="592" t="s">
        <v>517</v>
      </c>
      <c r="R1151" s="593"/>
      <c r="S1151" s="117" t="s">
        <v>22</v>
      </c>
      <c r="T1151" s="118" t="s">
        <v>23</v>
      </c>
      <c r="U1151" s="116"/>
    </row>
    <row r="1152" spans="1:21" ht="19.899999999999999" customHeight="1" thickBot="1">
      <c r="B1152" s="119"/>
      <c r="C1152" s="109"/>
      <c r="D1152" s="109"/>
      <c r="E1152" s="120"/>
      <c r="F1152" s="109"/>
      <c r="G1152" s="109"/>
      <c r="H1152" s="109"/>
      <c r="I1152" s="109"/>
      <c r="J1152" s="109"/>
      <c r="K1152" s="120"/>
      <c r="L1152" s="121"/>
      <c r="M1152" s="121" t="s">
        <v>24</v>
      </c>
      <c r="N1152" s="121" t="s">
        <v>25</v>
      </c>
      <c r="O1152" s="121" t="s">
        <v>24</v>
      </c>
      <c r="P1152" s="121" t="s">
        <v>25</v>
      </c>
      <c r="Q1152" s="121" t="s">
        <v>24</v>
      </c>
      <c r="R1152" s="121" t="s">
        <v>25</v>
      </c>
      <c r="S1152" s="121"/>
      <c r="T1152" s="122"/>
      <c r="U1152" s="116"/>
    </row>
    <row r="1153" spans="2:21" ht="21.95" customHeight="1">
      <c r="B1153" s="123"/>
      <c r="C1153" s="10"/>
      <c r="D1153" s="10"/>
      <c r="E1153" s="124"/>
      <c r="F1153" s="10" t="s">
        <v>345</v>
      </c>
      <c r="G1153" s="10"/>
      <c r="H1153" s="10"/>
      <c r="I1153" s="10"/>
      <c r="J1153" s="10"/>
      <c r="K1153" s="124"/>
      <c r="L1153" s="125"/>
      <c r="M1153" s="126"/>
      <c r="N1153" s="124"/>
      <c r="O1153" s="126"/>
      <c r="P1153" s="124"/>
      <c r="Q1153" s="184"/>
      <c r="R1153" s="124"/>
      <c r="S1153" s="127"/>
      <c r="T1153" s="128"/>
      <c r="U1153" s="116"/>
    </row>
    <row r="1154" spans="2:21" ht="21.95" customHeight="1">
      <c r="B1154" s="129"/>
      <c r="C1154" s="130" t="s">
        <v>413</v>
      </c>
      <c r="D1154" s="131"/>
      <c r="E1154" s="132"/>
      <c r="F1154" s="130" t="s">
        <v>419</v>
      </c>
      <c r="G1154" s="131"/>
      <c r="H1154" s="131"/>
      <c r="I1154" s="131"/>
      <c r="J1154" s="131"/>
      <c r="K1154" s="133">
        <v>3</v>
      </c>
      <c r="L1154" s="133" t="s">
        <v>123</v>
      </c>
      <c r="M1154" s="134">
        <v>143750</v>
      </c>
      <c r="N1154" s="135">
        <f>SUM(K1154*M1154)</f>
        <v>431250</v>
      </c>
      <c r="O1154" s="134">
        <v>236800</v>
      </c>
      <c r="P1154" s="135">
        <f>SUM(K1154*O1154)</f>
        <v>710400</v>
      </c>
      <c r="Q1154" s="187">
        <f t="shared" ref="Q1154:Q1164" si="12">ROUNDDOWN(M1154*0.8,-2)</f>
        <v>115000</v>
      </c>
      <c r="R1154" s="190">
        <f>SUM(K1154*Q1154)</f>
        <v>345000</v>
      </c>
      <c r="S1154" s="137">
        <f>Q1154</f>
        <v>115000</v>
      </c>
      <c r="T1154" s="138" t="str">
        <f>Q1151</f>
        <v>いちけん</v>
      </c>
      <c r="U1154" s="116"/>
    </row>
    <row r="1155" spans="2:21" ht="21.95" customHeight="1">
      <c r="B1155" s="123"/>
      <c r="C1155" s="10"/>
      <c r="D1155" s="10"/>
      <c r="E1155" s="124"/>
      <c r="F1155" s="10" t="s">
        <v>345</v>
      </c>
      <c r="G1155" s="10"/>
      <c r="H1155" s="10"/>
      <c r="I1155" s="10"/>
      <c r="J1155" s="10"/>
      <c r="K1155" s="124"/>
      <c r="L1155" s="125"/>
      <c r="M1155" s="126"/>
      <c r="N1155" s="124"/>
      <c r="O1155" s="126"/>
      <c r="P1155" s="124"/>
      <c r="Q1155" s="191"/>
      <c r="R1155" s="165"/>
      <c r="S1155" s="127"/>
      <c r="T1155" s="128"/>
      <c r="U1155" s="116"/>
    </row>
    <row r="1156" spans="2:21" ht="21.95" customHeight="1">
      <c r="B1156" s="129"/>
      <c r="C1156" s="130" t="s">
        <v>414</v>
      </c>
      <c r="D1156" s="131"/>
      <c r="E1156" s="132"/>
      <c r="F1156" s="130" t="s">
        <v>420</v>
      </c>
      <c r="G1156" s="131"/>
      <c r="H1156" s="131"/>
      <c r="I1156" s="131"/>
      <c r="J1156" s="131"/>
      <c r="K1156" s="133">
        <v>1</v>
      </c>
      <c r="L1156" s="133" t="s">
        <v>123</v>
      </c>
      <c r="M1156" s="134">
        <v>72500</v>
      </c>
      <c r="N1156" s="135">
        <f>SUM(K1156*M1156)</f>
        <v>72500</v>
      </c>
      <c r="O1156" s="134">
        <v>147200</v>
      </c>
      <c r="P1156" s="135">
        <f>SUM(K1156*O1156)</f>
        <v>147200</v>
      </c>
      <c r="Q1156" s="187">
        <f t="shared" si="12"/>
        <v>58000</v>
      </c>
      <c r="R1156" s="172">
        <f>SUM(K1156*Q1156)</f>
        <v>58000</v>
      </c>
      <c r="S1156" s="137">
        <f>Q1156</f>
        <v>58000</v>
      </c>
      <c r="T1156" s="138" t="str">
        <f>T1154</f>
        <v>いちけん</v>
      </c>
      <c r="U1156" s="116"/>
    </row>
    <row r="1157" spans="2:21" ht="21.95" customHeight="1">
      <c r="B1157" s="123"/>
      <c r="C1157" s="10"/>
      <c r="D1157" s="10"/>
      <c r="E1157" s="124"/>
      <c r="F1157" s="10" t="s">
        <v>421</v>
      </c>
      <c r="G1157" s="10"/>
      <c r="H1157" s="10"/>
      <c r="I1157" s="10"/>
      <c r="J1157" s="10"/>
      <c r="K1157" s="124"/>
      <c r="L1157" s="125"/>
      <c r="M1157" s="139"/>
      <c r="N1157" s="124"/>
      <c r="O1157" s="126"/>
      <c r="P1157" s="124"/>
      <c r="Q1157" s="191"/>
      <c r="R1157" s="124"/>
      <c r="S1157" s="127"/>
      <c r="T1157" s="128"/>
      <c r="U1157" s="116"/>
    </row>
    <row r="1158" spans="2:21" ht="21.95" customHeight="1">
      <c r="B1158" s="129"/>
      <c r="C1158" s="130" t="s">
        <v>415</v>
      </c>
      <c r="D1158" s="131"/>
      <c r="E1158" s="132"/>
      <c r="F1158" s="130" t="s">
        <v>422</v>
      </c>
      <c r="G1158" s="131"/>
      <c r="H1158" s="131"/>
      <c r="I1158" s="131"/>
      <c r="J1158" s="131"/>
      <c r="K1158" s="133">
        <v>1</v>
      </c>
      <c r="L1158" s="133" t="s">
        <v>123</v>
      </c>
      <c r="M1158" s="134">
        <v>70000</v>
      </c>
      <c r="N1158" s="135">
        <f>SUM(K1158*M1158)</f>
        <v>70000</v>
      </c>
      <c r="O1158" s="134">
        <v>102400</v>
      </c>
      <c r="P1158" s="135">
        <f>SUM(K1158*O1158)</f>
        <v>102400</v>
      </c>
      <c r="Q1158" s="187">
        <f t="shared" si="12"/>
        <v>56000</v>
      </c>
      <c r="R1158" s="172">
        <f>SUM(K1158*Q1158)</f>
        <v>56000</v>
      </c>
      <c r="S1158" s="137">
        <f>Q1158</f>
        <v>56000</v>
      </c>
      <c r="T1158" s="138" t="str">
        <f>T1156</f>
        <v>いちけん</v>
      </c>
      <c r="U1158" s="116"/>
    </row>
    <row r="1159" spans="2:21" ht="21.95" customHeight="1">
      <c r="B1159" s="123"/>
      <c r="C1159" s="10"/>
      <c r="D1159" s="10"/>
      <c r="E1159" s="124"/>
      <c r="F1159" s="10" t="s">
        <v>368</v>
      </c>
      <c r="G1159" s="10"/>
      <c r="H1159" s="10"/>
      <c r="I1159" s="10"/>
      <c r="J1159" s="10"/>
      <c r="K1159" s="124"/>
      <c r="L1159" s="125"/>
      <c r="M1159" s="139"/>
      <c r="N1159" s="124"/>
      <c r="O1159" s="126"/>
      <c r="P1159" s="124"/>
      <c r="Q1159" s="191"/>
      <c r="R1159" s="124"/>
      <c r="S1159" s="127"/>
      <c r="T1159" s="128"/>
      <c r="U1159" s="116"/>
    </row>
    <row r="1160" spans="2:21" ht="21.95" customHeight="1">
      <c r="B1160" s="129"/>
      <c r="C1160" s="130" t="s">
        <v>416</v>
      </c>
      <c r="D1160" s="131"/>
      <c r="E1160" s="132"/>
      <c r="F1160" s="130" t="s">
        <v>423</v>
      </c>
      <c r="G1160" s="131"/>
      <c r="H1160" s="131"/>
      <c r="I1160" s="131"/>
      <c r="J1160" s="131"/>
      <c r="K1160" s="133">
        <v>2</v>
      </c>
      <c r="L1160" s="133" t="s">
        <v>123</v>
      </c>
      <c r="M1160" s="134">
        <v>45000</v>
      </c>
      <c r="N1160" s="135">
        <f>SUM(K1160*M1160)</f>
        <v>90000</v>
      </c>
      <c r="O1160" s="134">
        <v>76000</v>
      </c>
      <c r="P1160" s="135">
        <f>SUM(K1160*O1160)</f>
        <v>152000</v>
      </c>
      <c r="Q1160" s="187">
        <f t="shared" si="12"/>
        <v>36000</v>
      </c>
      <c r="R1160" s="172">
        <f>SUM(K1160*Q1160)</f>
        <v>72000</v>
      </c>
      <c r="S1160" s="137">
        <f>Q1160</f>
        <v>36000</v>
      </c>
      <c r="T1160" s="138" t="str">
        <f>T1158</f>
        <v>いちけん</v>
      </c>
      <c r="U1160" s="116"/>
    </row>
    <row r="1161" spans="2:21" ht="21.95" customHeight="1">
      <c r="B1161" s="123"/>
      <c r="C1161" s="10"/>
      <c r="D1161" s="10"/>
      <c r="E1161" s="124"/>
      <c r="F1161" s="10" t="s">
        <v>424</v>
      </c>
      <c r="G1161" s="10"/>
      <c r="H1161" s="10"/>
      <c r="I1161" s="10"/>
      <c r="J1161" s="10"/>
      <c r="K1161" s="124"/>
      <c r="L1161" s="125"/>
      <c r="M1161" s="139"/>
      <c r="N1161" s="124"/>
      <c r="O1161" s="126"/>
      <c r="P1161" s="124"/>
      <c r="Q1161" s="191"/>
      <c r="R1161" s="124"/>
      <c r="S1161" s="127"/>
      <c r="T1161" s="128"/>
      <c r="U1161" s="116"/>
    </row>
    <row r="1162" spans="2:21" ht="21.95" customHeight="1">
      <c r="B1162" s="129"/>
      <c r="C1162" s="130" t="s">
        <v>417</v>
      </c>
      <c r="D1162" s="131"/>
      <c r="E1162" s="132"/>
      <c r="F1162" s="130" t="s">
        <v>425</v>
      </c>
      <c r="G1162" s="131"/>
      <c r="H1162" s="131"/>
      <c r="I1162" s="131"/>
      <c r="J1162" s="131"/>
      <c r="K1162" s="133">
        <v>1</v>
      </c>
      <c r="L1162" s="133" t="s">
        <v>123</v>
      </c>
      <c r="M1162" s="134">
        <v>700000</v>
      </c>
      <c r="N1162" s="135">
        <f>SUM(K1162*M1162)</f>
        <v>700000</v>
      </c>
      <c r="O1162" s="134">
        <v>1166400</v>
      </c>
      <c r="P1162" s="135">
        <f>SUM(K1162*O1162)</f>
        <v>1166400</v>
      </c>
      <c r="Q1162" s="187">
        <f t="shared" si="12"/>
        <v>560000</v>
      </c>
      <c r="R1162" s="172">
        <f>SUM(K1162*Q1162)</f>
        <v>560000</v>
      </c>
      <c r="S1162" s="137">
        <f>Q1162</f>
        <v>560000</v>
      </c>
      <c r="T1162" s="138" t="str">
        <f>T1160</f>
        <v>いちけん</v>
      </c>
      <c r="U1162" s="116"/>
    </row>
    <row r="1163" spans="2:21" ht="21.95" customHeight="1">
      <c r="B1163" s="123"/>
      <c r="C1163" s="10"/>
      <c r="D1163" s="10"/>
      <c r="E1163" s="124"/>
      <c r="F1163" s="10" t="s">
        <v>424</v>
      </c>
      <c r="G1163" s="10"/>
      <c r="H1163" s="10"/>
      <c r="I1163" s="10"/>
      <c r="J1163" s="10"/>
      <c r="K1163" s="124"/>
      <c r="L1163" s="125"/>
      <c r="M1163" s="139"/>
      <c r="N1163" s="124"/>
      <c r="O1163" s="126"/>
      <c r="P1163" s="124"/>
      <c r="Q1163" s="191"/>
      <c r="R1163" s="124"/>
      <c r="S1163" s="127"/>
      <c r="T1163" s="128"/>
      <c r="U1163" s="116"/>
    </row>
    <row r="1164" spans="2:21" ht="21.95" customHeight="1">
      <c r="B1164" s="129"/>
      <c r="C1164" s="130" t="s">
        <v>418</v>
      </c>
      <c r="D1164" s="131"/>
      <c r="E1164" s="132"/>
      <c r="F1164" s="130" t="s">
        <v>426</v>
      </c>
      <c r="G1164" s="131"/>
      <c r="H1164" s="131"/>
      <c r="I1164" s="131"/>
      <c r="J1164" s="131"/>
      <c r="K1164" s="133">
        <v>1</v>
      </c>
      <c r="L1164" s="133" t="s">
        <v>123</v>
      </c>
      <c r="M1164" s="134">
        <v>662500</v>
      </c>
      <c r="N1164" s="135">
        <f>SUM(K1164*M1164)</f>
        <v>662500</v>
      </c>
      <c r="O1164" s="134">
        <v>1003200</v>
      </c>
      <c r="P1164" s="135">
        <f>SUM(K1164*O1164)</f>
        <v>1003200</v>
      </c>
      <c r="Q1164" s="187">
        <f t="shared" si="12"/>
        <v>530000</v>
      </c>
      <c r="R1164" s="172">
        <f>SUM(K1164*Q1164)</f>
        <v>530000</v>
      </c>
      <c r="S1164" s="137">
        <f>Q1164</f>
        <v>530000</v>
      </c>
      <c r="T1164" s="138" t="str">
        <f>T1162</f>
        <v>いちけん</v>
      </c>
      <c r="U1164" s="116"/>
    </row>
    <row r="1165" spans="2:21" ht="21.95" customHeight="1">
      <c r="B1165" s="123"/>
      <c r="C1165" s="10"/>
      <c r="D1165" s="10"/>
      <c r="E1165" s="124"/>
      <c r="F1165" s="10"/>
      <c r="G1165" s="10"/>
      <c r="H1165" s="10"/>
      <c r="I1165" s="10"/>
      <c r="J1165" s="10"/>
      <c r="K1165" s="124"/>
      <c r="L1165" s="125"/>
      <c r="M1165" s="140"/>
      <c r="N1165" s="164"/>
      <c r="O1165" s="163" t="s">
        <v>480</v>
      </c>
      <c r="P1165" s="164"/>
      <c r="Q1165" s="191" t="s">
        <v>480</v>
      </c>
      <c r="R1165" s="165"/>
      <c r="S1165" s="127"/>
      <c r="T1165" s="128"/>
      <c r="U1165" s="116"/>
    </row>
    <row r="1166" spans="2:21" ht="21.95" customHeight="1">
      <c r="B1166" s="129"/>
      <c r="C1166" s="130" t="s">
        <v>34</v>
      </c>
      <c r="D1166" s="131"/>
      <c r="E1166" s="132"/>
      <c r="F1166" s="130"/>
      <c r="G1166" s="131"/>
      <c r="H1166" s="131"/>
      <c r="I1166" s="131"/>
      <c r="J1166" s="131"/>
      <c r="K1166" s="133">
        <v>1</v>
      </c>
      <c r="L1166" s="133" t="s">
        <v>35</v>
      </c>
      <c r="M1166" s="134">
        <v>125000</v>
      </c>
      <c r="N1166" s="135">
        <f>SUM(K1166*M1166)</f>
        <v>125000</v>
      </c>
      <c r="O1166" s="134"/>
      <c r="P1166" s="135">
        <f>SUM(K1166*O1166)</f>
        <v>0</v>
      </c>
      <c r="Q1166" s="192"/>
      <c r="R1166" s="172">
        <f>SUM(K1166*Q1166)</f>
        <v>0</v>
      </c>
      <c r="S1166" s="137"/>
      <c r="T1166" s="138" t="str">
        <f>T1164</f>
        <v>いちけん</v>
      </c>
      <c r="U1166" s="116"/>
    </row>
    <row r="1167" spans="2:21" ht="21.95" customHeight="1">
      <c r="B1167" s="123"/>
      <c r="C1167" s="10"/>
      <c r="D1167" s="10"/>
      <c r="E1167" s="124"/>
      <c r="F1167" s="10"/>
      <c r="G1167" s="10"/>
      <c r="H1167" s="10"/>
      <c r="I1167" s="10"/>
      <c r="J1167" s="10"/>
      <c r="K1167" s="124"/>
      <c r="L1167" s="125"/>
      <c r="M1167" s="139"/>
      <c r="N1167" s="164"/>
      <c r="O1167" s="163" t="s">
        <v>480</v>
      </c>
      <c r="P1167" s="164"/>
      <c r="Q1167" s="191" t="s">
        <v>480</v>
      </c>
      <c r="R1167" s="165"/>
      <c r="S1167" s="127"/>
      <c r="T1167" s="128"/>
      <c r="U1167" s="116"/>
    </row>
    <row r="1168" spans="2:21" ht="21.95" customHeight="1">
      <c r="B1168" s="129"/>
      <c r="C1168" s="130" t="s">
        <v>503</v>
      </c>
      <c r="D1168" s="131"/>
      <c r="E1168" s="132"/>
      <c r="F1168" s="130"/>
      <c r="G1168" s="131"/>
      <c r="H1168" s="131"/>
      <c r="I1168" s="131"/>
      <c r="J1168" s="131"/>
      <c r="K1168" s="133">
        <v>1</v>
      </c>
      <c r="L1168" s="133" t="s">
        <v>35</v>
      </c>
      <c r="M1168" s="134">
        <v>912500</v>
      </c>
      <c r="N1168" s="135">
        <f>SUM(K1168*M1168)</f>
        <v>912500</v>
      </c>
      <c r="O1168" s="134"/>
      <c r="P1168" s="135">
        <f>SUM(K1168*O1168)</f>
        <v>0</v>
      </c>
      <c r="Q1168" s="192"/>
      <c r="R1168" s="172">
        <f>SUM(K1168*Q1168)</f>
        <v>0</v>
      </c>
      <c r="S1168" s="137"/>
      <c r="T1168" s="138" t="str">
        <f>T1166</f>
        <v>いちけん</v>
      </c>
      <c r="U1168" s="116"/>
    </row>
    <row r="1169" spans="2:21" ht="21.95" customHeight="1">
      <c r="B1169" s="123"/>
      <c r="C1169" s="10"/>
      <c r="D1169" s="10"/>
      <c r="E1169" s="124"/>
      <c r="F1169" s="10"/>
      <c r="G1169" s="10"/>
      <c r="H1169" s="10"/>
      <c r="I1169" s="10"/>
      <c r="J1169" s="10"/>
      <c r="K1169" s="124"/>
      <c r="L1169" s="125"/>
      <c r="M1169" s="139"/>
      <c r="N1169" s="140"/>
      <c r="O1169" s="139"/>
      <c r="P1169" s="140"/>
      <c r="Q1169" s="139"/>
      <c r="R1169" s="140"/>
      <c r="S1169" s="141"/>
      <c r="T1169" s="128"/>
      <c r="U1169" s="116"/>
    </row>
    <row r="1170" spans="2:21" ht="21.95" customHeight="1">
      <c r="B1170" s="129"/>
      <c r="C1170" s="130"/>
      <c r="D1170" s="131"/>
      <c r="E1170" s="132"/>
      <c r="F1170" s="130"/>
      <c r="G1170" s="131"/>
      <c r="H1170" s="131"/>
      <c r="I1170" s="131"/>
      <c r="J1170" s="131"/>
      <c r="K1170" s="133"/>
      <c r="L1170" s="133"/>
      <c r="M1170" s="134"/>
      <c r="N1170" s="135"/>
      <c r="O1170" s="134"/>
      <c r="P1170" s="135"/>
      <c r="Q1170" s="136"/>
      <c r="R1170" s="135"/>
      <c r="S1170" s="137"/>
      <c r="T1170" s="138"/>
      <c r="U1170" s="116"/>
    </row>
    <row r="1171" spans="2:21" ht="21.95" customHeight="1">
      <c r="B1171" s="123"/>
      <c r="C1171" s="10"/>
      <c r="D1171" s="10"/>
      <c r="E1171" s="124"/>
      <c r="F1171" s="10"/>
      <c r="G1171" s="10"/>
      <c r="H1171" s="10"/>
      <c r="I1171" s="10"/>
      <c r="J1171" s="10"/>
      <c r="K1171" s="124"/>
      <c r="L1171" s="125"/>
      <c r="M1171" s="139"/>
      <c r="N1171" s="140"/>
      <c r="O1171" s="139"/>
      <c r="P1171" s="140"/>
      <c r="Q1171" s="139"/>
      <c r="R1171" s="140"/>
      <c r="S1171" s="142"/>
      <c r="T1171" s="128"/>
      <c r="U1171" s="116"/>
    </row>
    <row r="1172" spans="2:21" ht="21.95" customHeight="1">
      <c r="B1172" s="129"/>
      <c r="C1172" s="130"/>
      <c r="D1172" s="131"/>
      <c r="E1172" s="132"/>
      <c r="F1172" s="130"/>
      <c r="G1172" s="131"/>
      <c r="H1172" s="131"/>
      <c r="I1172" s="131"/>
      <c r="J1172" s="131"/>
      <c r="K1172" s="133"/>
      <c r="L1172" s="133"/>
      <c r="M1172" s="134"/>
      <c r="N1172" s="135"/>
      <c r="O1172" s="134"/>
      <c r="P1172" s="135"/>
      <c r="Q1172" s="136"/>
      <c r="R1172" s="135"/>
      <c r="S1172" s="137"/>
      <c r="T1172" s="138"/>
      <c r="U1172" s="116"/>
    </row>
    <row r="1173" spans="2:21" ht="21.95" customHeight="1">
      <c r="B1173" s="123"/>
      <c r="C1173" s="10"/>
      <c r="D1173" s="10"/>
      <c r="E1173" s="124"/>
      <c r="F1173" s="10"/>
      <c r="G1173" s="10"/>
      <c r="H1173" s="10"/>
      <c r="I1173" s="10"/>
      <c r="J1173" s="10"/>
      <c r="K1173" s="124"/>
      <c r="L1173" s="125"/>
      <c r="M1173" s="139"/>
      <c r="N1173" s="140"/>
      <c r="O1173" s="139"/>
      <c r="P1173" s="140"/>
      <c r="Q1173" s="139"/>
      <c r="R1173" s="140"/>
      <c r="S1173" s="141"/>
      <c r="T1173" s="128"/>
      <c r="U1173" s="116"/>
    </row>
    <row r="1174" spans="2:21" ht="21.75" customHeight="1">
      <c r="B1174" s="129"/>
      <c r="C1174" s="130"/>
      <c r="D1174" s="131"/>
      <c r="E1174" s="132"/>
      <c r="F1174" s="130"/>
      <c r="G1174" s="131"/>
      <c r="H1174" s="131"/>
      <c r="I1174" s="131"/>
      <c r="J1174" s="131"/>
      <c r="K1174" s="133"/>
      <c r="L1174" s="133"/>
      <c r="M1174" s="134"/>
      <c r="N1174" s="135"/>
      <c r="O1174" s="134"/>
      <c r="P1174" s="135"/>
      <c r="Q1174" s="136"/>
      <c r="R1174" s="135"/>
      <c r="S1174" s="137"/>
      <c r="T1174" s="138"/>
      <c r="U1174" s="116"/>
    </row>
    <row r="1175" spans="2:21" ht="23.25" customHeight="1">
      <c r="B1175" s="123"/>
      <c r="C1175" s="10"/>
      <c r="D1175" s="10"/>
      <c r="E1175" s="124"/>
      <c r="F1175" s="10"/>
      <c r="G1175" s="10"/>
      <c r="H1175" s="10"/>
      <c r="I1175" s="10"/>
      <c r="J1175" s="10"/>
      <c r="K1175" s="124"/>
      <c r="L1175" s="125"/>
      <c r="M1175" s="139"/>
      <c r="N1175" s="140"/>
      <c r="O1175" s="139"/>
      <c r="P1175" s="140"/>
      <c r="Q1175" s="139"/>
      <c r="R1175" s="140"/>
      <c r="S1175" s="142"/>
      <c r="T1175" s="128"/>
      <c r="U1175" s="116"/>
    </row>
    <row r="1176" spans="2:21" ht="21.95" customHeight="1">
      <c r="B1176" s="129"/>
      <c r="C1176" s="130"/>
      <c r="D1176" s="131"/>
      <c r="E1176" s="132"/>
      <c r="F1176" s="130"/>
      <c r="G1176" s="131"/>
      <c r="H1176" s="131"/>
      <c r="I1176" s="131"/>
      <c r="J1176" s="131"/>
      <c r="K1176" s="133"/>
      <c r="L1176" s="133"/>
      <c r="M1176" s="134"/>
      <c r="N1176" s="135"/>
      <c r="O1176" s="134"/>
      <c r="P1176" s="135"/>
      <c r="Q1176" s="136"/>
      <c r="R1176" s="135"/>
      <c r="S1176" s="137"/>
      <c r="T1176" s="138"/>
      <c r="U1176" s="116"/>
    </row>
    <row r="1177" spans="2:21" ht="21.95" customHeight="1">
      <c r="B1177" s="123"/>
      <c r="C1177" s="10"/>
      <c r="D1177" s="10"/>
      <c r="E1177" s="124"/>
      <c r="F1177" s="10"/>
      <c r="G1177" s="10"/>
      <c r="H1177" s="10"/>
      <c r="I1177" s="10"/>
      <c r="J1177" s="10"/>
      <c r="K1177" s="124"/>
      <c r="L1177" s="125"/>
      <c r="M1177" s="140"/>
      <c r="N1177" s="140"/>
      <c r="O1177" s="140"/>
      <c r="P1177" s="140"/>
      <c r="Q1177" s="139"/>
      <c r="R1177" s="140"/>
      <c r="S1177" s="141"/>
      <c r="T1177" s="143"/>
      <c r="U1177" s="116"/>
    </row>
    <row r="1178" spans="2:21" ht="21.95" customHeight="1">
      <c r="B1178" s="129"/>
      <c r="C1178" s="130"/>
      <c r="D1178" s="131"/>
      <c r="E1178" s="132"/>
      <c r="F1178" s="130"/>
      <c r="G1178" s="131"/>
      <c r="H1178" s="131"/>
      <c r="I1178" s="131"/>
      <c r="J1178" s="131"/>
      <c r="K1178" s="133"/>
      <c r="L1178" s="133"/>
      <c r="M1178" s="132"/>
      <c r="N1178" s="135"/>
      <c r="O1178" s="132"/>
      <c r="P1178" s="135"/>
      <c r="Q1178" s="144"/>
      <c r="R1178" s="135"/>
      <c r="S1178" s="137"/>
      <c r="T1178" s="145"/>
      <c r="U1178" s="116"/>
    </row>
    <row r="1179" spans="2:21" ht="21.95" customHeight="1">
      <c r="B1179" s="123"/>
      <c r="C1179" s="10"/>
      <c r="D1179" s="10"/>
      <c r="E1179" s="124"/>
      <c r="F1179" s="10"/>
      <c r="G1179" s="10"/>
      <c r="H1179" s="10"/>
      <c r="I1179" s="10"/>
      <c r="J1179" s="10"/>
      <c r="K1179" s="124"/>
      <c r="L1179" s="125"/>
      <c r="M1179" s="140"/>
      <c r="N1179" s="140"/>
      <c r="O1179" s="140"/>
      <c r="P1179" s="140"/>
      <c r="Q1179" s="140"/>
      <c r="R1179" s="140"/>
      <c r="S1179" s="142"/>
      <c r="T1179" s="143"/>
      <c r="U1179" s="116"/>
    </row>
    <row r="1180" spans="2:21" ht="21.95" customHeight="1">
      <c r="B1180" s="129"/>
      <c r="C1180" s="130"/>
      <c r="D1180" s="131"/>
      <c r="E1180" s="132"/>
      <c r="F1180" s="130"/>
      <c r="G1180" s="131"/>
      <c r="H1180" s="131"/>
      <c r="I1180" s="131"/>
      <c r="J1180" s="131"/>
      <c r="K1180" s="133"/>
      <c r="L1180" s="133"/>
      <c r="M1180" s="132"/>
      <c r="N1180" s="135"/>
      <c r="O1180" s="132"/>
      <c r="P1180" s="135"/>
      <c r="Q1180" s="144"/>
      <c r="R1180" s="135"/>
      <c r="S1180" s="137"/>
      <c r="T1180" s="145"/>
      <c r="U1180" s="116"/>
    </row>
    <row r="1181" spans="2:21" ht="21.95" customHeight="1">
      <c r="B1181" s="123"/>
      <c r="C1181" s="10"/>
      <c r="D1181" s="10"/>
      <c r="E1181" s="124"/>
      <c r="F1181" s="10"/>
      <c r="G1181" s="10"/>
      <c r="H1181" s="10"/>
      <c r="I1181" s="10"/>
      <c r="J1181" s="10"/>
      <c r="K1181" s="124"/>
      <c r="L1181" s="125"/>
      <c r="M1181" s="140"/>
      <c r="N1181" s="140"/>
      <c r="O1181" s="140"/>
      <c r="P1181" s="140"/>
      <c r="Q1181" s="140"/>
      <c r="R1181" s="140"/>
      <c r="S1181" s="142"/>
      <c r="T1181" s="143"/>
      <c r="U1181" s="116"/>
    </row>
    <row r="1182" spans="2:21" ht="21.95" customHeight="1">
      <c r="B1182" s="129"/>
      <c r="C1182" s="130"/>
      <c r="D1182" s="131"/>
      <c r="E1182" s="132"/>
      <c r="F1182" s="130"/>
      <c r="G1182" s="131"/>
      <c r="H1182" s="131"/>
      <c r="I1182" s="131"/>
      <c r="J1182" s="131"/>
      <c r="K1182" s="133"/>
      <c r="L1182" s="133"/>
      <c r="M1182" s="144"/>
      <c r="N1182" s="144"/>
      <c r="O1182" s="144"/>
      <c r="P1182" s="144"/>
      <c r="Q1182" s="144"/>
      <c r="R1182" s="144"/>
      <c r="S1182" s="137"/>
      <c r="T1182" s="145"/>
      <c r="U1182" s="116"/>
    </row>
    <row r="1183" spans="2:21" ht="21.95" customHeight="1">
      <c r="B1183" s="123"/>
      <c r="C1183" s="10"/>
      <c r="D1183" s="10"/>
      <c r="E1183" s="124"/>
      <c r="F1183" s="10"/>
      <c r="G1183" s="10"/>
      <c r="H1183" s="10"/>
      <c r="I1183" s="10"/>
      <c r="J1183" s="10"/>
      <c r="K1183" s="124"/>
      <c r="L1183" s="125"/>
      <c r="M1183" s="140"/>
      <c r="N1183" s="140"/>
      <c r="O1183" s="140"/>
      <c r="P1183" s="140"/>
      <c r="Q1183" s="140"/>
      <c r="R1183" s="140"/>
      <c r="S1183" s="142"/>
      <c r="T1183" s="143"/>
      <c r="U1183" s="116"/>
    </row>
    <row r="1184" spans="2:21" ht="21.95" customHeight="1">
      <c r="B1184" s="129"/>
      <c r="C1184" s="130"/>
      <c r="D1184" s="131"/>
      <c r="E1184" s="132"/>
      <c r="F1184" s="130"/>
      <c r="G1184" s="131"/>
      <c r="H1184" s="131"/>
      <c r="I1184" s="131"/>
      <c r="J1184" s="131"/>
      <c r="K1184" s="133"/>
      <c r="L1184" s="133"/>
      <c r="M1184" s="144"/>
      <c r="N1184" s="144"/>
      <c r="O1184" s="144"/>
      <c r="P1184" s="144"/>
      <c r="Q1184" s="144"/>
      <c r="R1184" s="144"/>
      <c r="S1184" s="137"/>
      <c r="T1184" s="145"/>
      <c r="U1184" s="116"/>
    </row>
    <row r="1185" spans="1:21" ht="21.95" customHeight="1">
      <c r="B1185" s="123"/>
      <c r="C1185" s="10"/>
      <c r="D1185" s="10"/>
      <c r="E1185" s="124"/>
      <c r="F1185" s="10"/>
      <c r="G1185" s="10"/>
      <c r="H1185" s="10"/>
      <c r="I1185" s="10"/>
      <c r="J1185" s="10"/>
      <c r="K1185" s="124"/>
      <c r="L1185" s="125"/>
      <c r="M1185" s="140"/>
      <c r="N1185" s="140"/>
      <c r="O1185" s="140"/>
      <c r="P1185" s="140"/>
      <c r="Q1185" s="140"/>
      <c r="R1185" s="140"/>
      <c r="S1185" s="142"/>
      <c r="T1185" s="143"/>
      <c r="U1185" s="116"/>
    </row>
    <row r="1186" spans="1:21" ht="21.95" customHeight="1" thickBot="1">
      <c r="B1186" s="146"/>
      <c r="C1186" s="147"/>
      <c r="D1186" s="147"/>
      <c r="E1186" s="148"/>
      <c r="F1186" s="147"/>
      <c r="G1186" s="147"/>
      <c r="H1186" s="147"/>
      <c r="I1186" s="147"/>
      <c r="J1186" s="147"/>
      <c r="K1186" s="149"/>
      <c r="L1186" s="149"/>
      <c r="M1186" s="150"/>
      <c r="N1186" s="150"/>
      <c r="O1186" s="150"/>
      <c r="P1186" s="150"/>
      <c r="Q1186" s="150"/>
      <c r="R1186" s="150"/>
      <c r="S1186" s="151"/>
      <c r="T1186" s="152"/>
      <c r="U1186" s="116"/>
    </row>
    <row r="1187" spans="1:21" ht="19.899999999999999" customHeight="1">
      <c r="B1187" s="123"/>
      <c r="C1187" s="10"/>
      <c r="D1187" s="10"/>
      <c r="E1187" s="124"/>
      <c r="F1187" s="10"/>
      <c r="G1187" s="10"/>
      <c r="H1187" s="10"/>
      <c r="I1187" s="10"/>
      <c r="J1187" s="10"/>
      <c r="K1187" s="124"/>
      <c r="L1187" s="125"/>
      <c r="M1187" s="140"/>
      <c r="N1187" s="140"/>
      <c r="O1187" s="140"/>
      <c r="P1187" s="140"/>
      <c r="Q1187" s="140"/>
      <c r="R1187" s="140"/>
      <c r="S1187" s="141"/>
      <c r="T1187" s="143"/>
      <c r="U1187" s="116"/>
    </row>
    <row r="1188" spans="1:21" ht="19.899999999999999" customHeight="1">
      <c r="B1188" s="583" t="s">
        <v>3</v>
      </c>
      <c r="C1188" s="584"/>
      <c r="D1188" s="585"/>
      <c r="E1188" s="124"/>
      <c r="F1188" s="10"/>
      <c r="G1188" s="10"/>
      <c r="H1188" s="10"/>
      <c r="I1188" s="10"/>
      <c r="J1188" s="10"/>
      <c r="K1188" s="124"/>
      <c r="L1188" s="125"/>
      <c r="M1188" s="140"/>
      <c r="N1188" s="140">
        <f>SUM(N1153:N1186)</f>
        <v>3063750</v>
      </c>
      <c r="O1188" s="140"/>
      <c r="P1188" s="140">
        <f>SUM(P1153:P1186)</f>
        <v>3281600</v>
      </c>
      <c r="Q1188" s="140"/>
      <c r="R1188" s="140">
        <f>SUM(R1153:R1186)</f>
        <v>1621000</v>
      </c>
      <c r="S1188" s="140"/>
      <c r="T1188" s="153"/>
      <c r="U1188" s="116"/>
    </row>
    <row r="1189" spans="1:21" ht="19.899999999999999" customHeight="1" thickBot="1">
      <c r="B1189" s="146"/>
      <c r="C1189" s="147"/>
      <c r="D1189" s="147"/>
      <c r="E1189" s="148"/>
      <c r="F1189" s="147"/>
      <c r="G1189" s="147"/>
      <c r="H1189" s="147"/>
      <c r="I1189" s="147"/>
      <c r="J1189" s="147"/>
      <c r="K1189" s="148"/>
      <c r="L1189" s="149"/>
      <c r="M1189" s="150"/>
      <c r="N1189" s="150"/>
      <c r="O1189" s="150"/>
      <c r="P1189" s="150"/>
      <c r="Q1189" s="150"/>
      <c r="R1189" s="150"/>
      <c r="S1189" s="154"/>
      <c r="T1189" s="152"/>
      <c r="U1189" s="116"/>
    </row>
    <row r="1191" spans="1:21">
      <c r="B1191" s="23" t="e">
        <f>B1147</f>
        <v>#REF!</v>
      </c>
      <c r="T1191" s="41"/>
    </row>
    <row r="1192" spans="1:21" ht="42">
      <c r="A1192" s="104"/>
      <c r="M1192" s="105" t="s">
        <v>16</v>
      </c>
    </row>
    <row r="1193" spans="1:21" ht="21.75" thickBot="1">
      <c r="B1193" s="106"/>
      <c r="C1193" s="107"/>
      <c r="D1193" s="107"/>
      <c r="E1193" s="107"/>
      <c r="F1193" s="107"/>
      <c r="G1193" s="107"/>
      <c r="H1193" s="107"/>
      <c r="I1193" s="107"/>
      <c r="J1193" s="107"/>
      <c r="K1193" s="107"/>
      <c r="L1193" s="108"/>
      <c r="M1193" s="107"/>
      <c r="N1193" s="107"/>
      <c r="O1193" s="107"/>
      <c r="P1193" s="107"/>
      <c r="Q1193" s="107"/>
      <c r="R1193" s="193" t="s">
        <v>500</v>
      </c>
      <c r="S1193" s="109"/>
      <c r="T1193" s="110"/>
    </row>
    <row r="1194" spans="1:21" ht="19.899999999999999" customHeight="1">
      <c r="B1194" s="111"/>
      <c r="C1194" s="112"/>
      <c r="D1194" s="112"/>
      <c r="E1194" s="113"/>
      <c r="F1194" s="112"/>
      <c r="G1194" s="112"/>
      <c r="H1194" s="112"/>
      <c r="I1194" s="112"/>
      <c r="J1194" s="112"/>
      <c r="K1194" s="113"/>
      <c r="L1194" s="114"/>
      <c r="M1194" s="586" t="s">
        <v>17</v>
      </c>
      <c r="N1194" s="587"/>
      <c r="O1194" s="586" t="s">
        <v>17</v>
      </c>
      <c r="P1194" s="587"/>
      <c r="Q1194" s="586" t="s">
        <v>17</v>
      </c>
      <c r="R1194" s="587"/>
      <c r="S1194" s="114" t="s">
        <v>18</v>
      </c>
      <c r="T1194" s="115"/>
      <c r="U1194" s="116"/>
    </row>
    <row r="1195" spans="1:21" ht="19.899999999999999" customHeight="1">
      <c r="B1195" s="588" t="s">
        <v>19</v>
      </c>
      <c r="C1195" s="589"/>
      <c r="D1195" s="590"/>
      <c r="E1195" s="591" t="s">
        <v>20</v>
      </c>
      <c r="F1195" s="589"/>
      <c r="G1195" s="589"/>
      <c r="H1195" s="589"/>
      <c r="I1195" s="589"/>
      <c r="J1195" s="590"/>
      <c r="K1195" s="117" t="s">
        <v>21</v>
      </c>
      <c r="L1195" s="117" t="s">
        <v>5</v>
      </c>
      <c r="M1195" s="592" t="s">
        <v>476</v>
      </c>
      <c r="N1195" s="593"/>
      <c r="O1195" s="592" t="s">
        <v>504</v>
      </c>
      <c r="P1195" s="593"/>
      <c r="Q1195" s="592" t="s">
        <v>513</v>
      </c>
      <c r="R1195" s="593"/>
      <c r="S1195" s="117" t="s">
        <v>22</v>
      </c>
      <c r="T1195" s="118" t="s">
        <v>23</v>
      </c>
      <c r="U1195" s="116"/>
    </row>
    <row r="1196" spans="1:21" ht="19.899999999999999" customHeight="1" thickBot="1">
      <c r="B1196" s="119"/>
      <c r="C1196" s="109"/>
      <c r="D1196" s="109"/>
      <c r="E1196" s="120"/>
      <c r="F1196" s="109"/>
      <c r="G1196" s="109"/>
      <c r="H1196" s="109"/>
      <c r="I1196" s="109"/>
      <c r="J1196" s="109"/>
      <c r="K1196" s="120"/>
      <c r="L1196" s="121"/>
      <c r="M1196" s="121" t="s">
        <v>24</v>
      </c>
      <c r="N1196" s="121" t="s">
        <v>25</v>
      </c>
      <c r="O1196" s="121" t="s">
        <v>24</v>
      </c>
      <c r="P1196" s="121" t="s">
        <v>25</v>
      </c>
      <c r="Q1196" s="121" t="s">
        <v>24</v>
      </c>
      <c r="R1196" s="121" t="s">
        <v>25</v>
      </c>
      <c r="S1196" s="121" t="s">
        <v>499</v>
      </c>
      <c r="T1196" s="122"/>
      <c r="U1196" s="116"/>
    </row>
    <row r="1197" spans="1:21" ht="21.95" customHeight="1">
      <c r="B1197" s="123"/>
      <c r="C1197" s="10" t="s">
        <v>427</v>
      </c>
      <c r="D1197" s="10"/>
      <c r="E1197" s="124"/>
      <c r="F1197" s="10" t="s">
        <v>429</v>
      </c>
      <c r="G1197" s="10"/>
      <c r="H1197" s="10"/>
      <c r="I1197" s="10"/>
      <c r="J1197" s="10"/>
      <c r="K1197" s="124"/>
      <c r="L1197" s="125"/>
      <c r="M1197" s="126"/>
      <c r="N1197" s="124"/>
      <c r="O1197" s="126"/>
      <c r="P1197" s="124"/>
      <c r="Q1197" s="126"/>
      <c r="R1197" s="124"/>
      <c r="S1197" s="127"/>
      <c r="T1197" s="128"/>
      <c r="U1197" s="116"/>
    </row>
    <row r="1198" spans="1:21" ht="21.95" customHeight="1">
      <c r="B1198" s="129"/>
      <c r="C1198" s="130" t="s">
        <v>428</v>
      </c>
      <c r="D1198" s="131"/>
      <c r="E1198" s="132"/>
      <c r="F1198" s="130" t="s">
        <v>430</v>
      </c>
      <c r="G1198" s="131"/>
      <c r="H1198" s="131"/>
      <c r="I1198" s="131"/>
      <c r="J1198" s="131"/>
      <c r="K1198" s="133">
        <v>1</v>
      </c>
      <c r="L1198" s="133" t="s">
        <v>123</v>
      </c>
      <c r="M1198" s="134">
        <v>655000</v>
      </c>
      <c r="N1198" s="135">
        <f>SUM(K1198*M1198)</f>
        <v>655000</v>
      </c>
      <c r="O1198" s="134">
        <v>875400</v>
      </c>
      <c r="P1198" s="135">
        <f>SUM(K1198*O1198)</f>
        <v>875400</v>
      </c>
      <c r="Q1198" s="134">
        <f>ROUNDDOWN(M1198*1.3,2)</f>
        <v>851500</v>
      </c>
      <c r="R1198" s="135">
        <f>SUM(K1198*Q1198)</f>
        <v>851500</v>
      </c>
      <c r="S1198" s="137">
        <f>ROUNDDOWN(M1198*0.5,0)</f>
        <v>327500</v>
      </c>
      <c r="T1198" s="138" t="str">
        <f>M1195</f>
        <v>(有)中部大理石</v>
      </c>
      <c r="U1198" s="116"/>
    </row>
    <row r="1199" spans="1:21" ht="21.95" customHeight="1">
      <c r="B1199" s="123"/>
      <c r="C1199" s="10" t="s">
        <v>427</v>
      </c>
      <c r="D1199" s="10"/>
      <c r="E1199" s="124"/>
      <c r="F1199" s="10" t="s">
        <v>431</v>
      </c>
      <c r="G1199" s="10"/>
      <c r="H1199" s="10"/>
      <c r="I1199" s="10"/>
      <c r="J1199" s="10"/>
      <c r="K1199" s="124"/>
      <c r="L1199" s="125"/>
      <c r="M1199" s="126"/>
      <c r="N1199" s="124"/>
      <c r="O1199" s="126"/>
      <c r="P1199" s="124"/>
      <c r="Q1199" s="126"/>
      <c r="R1199" s="124"/>
      <c r="S1199" s="127"/>
      <c r="T1199" s="128"/>
      <c r="U1199" s="116"/>
    </row>
    <row r="1200" spans="1:21" ht="21.95" customHeight="1">
      <c r="B1200" s="129"/>
      <c r="C1200" s="130" t="s">
        <v>428</v>
      </c>
      <c r="D1200" s="131"/>
      <c r="E1200" s="132"/>
      <c r="F1200" s="130" t="s">
        <v>430</v>
      </c>
      <c r="G1200" s="131"/>
      <c r="H1200" s="131"/>
      <c r="I1200" s="131"/>
      <c r="J1200" s="131"/>
      <c r="K1200" s="133">
        <v>1</v>
      </c>
      <c r="L1200" s="133" t="s">
        <v>123</v>
      </c>
      <c r="M1200" s="134">
        <v>545000</v>
      </c>
      <c r="N1200" s="135">
        <f>SUM(K1200*M1200)</f>
        <v>545000</v>
      </c>
      <c r="O1200" s="134">
        <v>709700</v>
      </c>
      <c r="P1200" s="135">
        <f>SUM(K1200*O1200)</f>
        <v>709700</v>
      </c>
      <c r="Q1200" s="134">
        <f>ROUNDDOWN(M1200*1.3,2)</f>
        <v>708500</v>
      </c>
      <c r="R1200" s="135">
        <f>SUM(K1200*Q1200)</f>
        <v>708500</v>
      </c>
      <c r="S1200" s="137">
        <f>ROUNDDOWN(M1200*0.5,0)</f>
        <v>272500</v>
      </c>
      <c r="T1200" s="138" t="str">
        <f>T1198</f>
        <v>(有)中部大理石</v>
      </c>
      <c r="U1200" s="116"/>
    </row>
    <row r="1201" spans="2:21" ht="21.95" customHeight="1">
      <c r="B1201" s="123"/>
      <c r="C1201" s="10" t="s">
        <v>427</v>
      </c>
      <c r="D1201" s="10"/>
      <c r="E1201" s="124"/>
      <c r="F1201" s="10" t="s">
        <v>432</v>
      </c>
      <c r="G1201" s="10"/>
      <c r="H1201" s="10"/>
      <c r="I1201" s="10"/>
      <c r="J1201" s="10"/>
      <c r="K1201" s="124"/>
      <c r="L1201" s="125"/>
      <c r="M1201" s="139"/>
      <c r="N1201" s="140"/>
      <c r="O1201" s="139"/>
      <c r="P1201" s="140"/>
      <c r="Q1201" s="139"/>
      <c r="R1201" s="140"/>
      <c r="S1201" s="127"/>
      <c r="T1201" s="128"/>
      <c r="U1201" s="116"/>
    </row>
    <row r="1202" spans="2:21" ht="21.95" customHeight="1">
      <c r="B1202" s="129"/>
      <c r="C1202" s="130" t="s">
        <v>428</v>
      </c>
      <c r="D1202" s="131"/>
      <c r="E1202" s="132"/>
      <c r="F1202" s="130" t="s">
        <v>430</v>
      </c>
      <c r="G1202" s="131"/>
      <c r="H1202" s="131"/>
      <c r="I1202" s="131"/>
      <c r="J1202" s="131"/>
      <c r="K1202" s="133">
        <v>1</v>
      </c>
      <c r="L1202" s="133" t="s">
        <v>123</v>
      </c>
      <c r="M1202" s="134">
        <v>455000</v>
      </c>
      <c r="N1202" s="135">
        <f>SUM(K1202*M1202)</f>
        <v>455000</v>
      </c>
      <c r="O1202" s="134">
        <v>554100</v>
      </c>
      <c r="P1202" s="135">
        <f>SUM(K1202*O1202)</f>
        <v>554100</v>
      </c>
      <c r="Q1202" s="134">
        <f>ROUNDDOWN(M1202*1.3,2)</f>
        <v>591500</v>
      </c>
      <c r="R1202" s="135">
        <f>SUM(K1202*Q1202)</f>
        <v>591500</v>
      </c>
      <c r="S1202" s="137">
        <f>ROUNDDOWN(M1202*0.5,0)</f>
        <v>227500</v>
      </c>
      <c r="T1202" s="138" t="str">
        <f>T1200</f>
        <v>(有)中部大理石</v>
      </c>
      <c r="U1202" s="116"/>
    </row>
    <row r="1203" spans="2:21" ht="21.95" customHeight="1">
      <c r="B1203" s="123"/>
      <c r="C1203" s="10"/>
      <c r="D1203" s="10"/>
      <c r="E1203" s="124"/>
      <c r="F1203" s="10"/>
      <c r="G1203" s="10"/>
      <c r="H1203" s="10"/>
      <c r="I1203" s="10"/>
      <c r="J1203" s="10"/>
      <c r="K1203" s="124"/>
      <c r="L1203" s="125"/>
      <c r="M1203" s="139"/>
      <c r="N1203" s="140"/>
      <c r="O1203" s="139"/>
      <c r="P1203" s="140"/>
      <c r="Q1203" s="139"/>
      <c r="R1203" s="140"/>
      <c r="S1203" s="127"/>
      <c r="T1203" s="128"/>
      <c r="U1203" s="116"/>
    </row>
    <row r="1204" spans="2:21" ht="21.95" customHeight="1">
      <c r="B1204" s="129"/>
      <c r="C1204" s="130"/>
      <c r="D1204" s="131"/>
      <c r="E1204" s="132"/>
      <c r="F1204" s="130"/>
      <c r="G1204" s="131"/>
      <c r="H1204" s="131"/>
      <c r="I1204" s="131"/>
      <c r="J1204" s="131"/>
      <c r="K1204" s="133"/>
      <c r="L1204" s="133"/>
      <c r="M1204" s="134"/>
      <c r="N1204" s="135"/>
      <c r="O1204" s="134"/>
      <c r="P1204" s="135"/>
      <c r="Q1204" s="136"/>
      <c r="R1204" s="135"/>
      <c r="S1204" s="137"/>
      <c r="T1204" s="138"/>
      <c r="U1204" s="116"/>
    </row>
    <row r="1205" spans="2:21" ht="21.95" customHeight="1">
      <c r="B1205" s="123"/>
      <c r="C1205" s="10"/>
      <c r="D1205" s="10"/>
      <c r="E1205" s="124"/>
      <c r="F1205" s="10"/>
      <c r="G1205" s="10"/>
      <c r="H1205" s="10"/>
      <c r="I1205" s="10"/>
      <c r="J1205" s="10"/>
      <c r="K1205" s="124"/>
      <c r="L1205" s="125"/>
      <c r="M1205" s="139"/>
      <c r="N1205" s="140"/>
      <c r="O1205" s="139"/>
      <c r="P1205" s="140"/>
      <c r="Q1205" s="139"/>
      <c r="R1205" s="140"/>
      <c r="S1205" s="127"/>
      <c r="T1205" s="128"/>
      <c r="U1205" s="116"/>
    </row>
    <row r="1206" spans="2:21" ht="21.95" customHeight="1">
      <c r="B1206" s="129"/>
      <c r="C1206" s="130"/>
      <c r="D1206" s="131"/>
      <c r="E1206" s="132"/>
      <c r="F1206" s="130"/>
      <c r="G1206" s="131"/>
      <c r="H1206" s="131"/>
      <c r="I1206" s="131"/>
      <c r="J1206" s="131"/>
      <c r="K1206" s="133"/>
      <c r="L1206" s="133"/>
      <c r="M1206" s="134"/>
      <c r="N1206" s="135"/>
      <c r="O1206" s="134"/>
      <c r="P1206" s="135"/>
      <c r="Q1206" s="136"/>
      <c r="R1206" s="135"/>
      <c r="S1206" s="137"/>
      <c r="T1206" s="138"/>
      <c r="U1206" s="116"/>
    </row>
    <row r="1207" spans="2:21" ht="21.95" customHeight="1">
      <c r="B1207" s="123"/>
      <c r="C1207" s="10"/>
      <c r="D1207" s="10"/>
      <c r="E1207" s="124"/>
      <c r="F1207" s="10"/>
      <c r="G1207" s="10"/>
      <c r="H1207" s="10"/>
      <c r="I1207" s="10"/>
      <c r="J1207" s="10"/>
      <c r="K1207" s="124"/>
      <c r="L1207" s="125"/>
      <c r="M1207" s="139"/>
      <c r="N1207" s="140"/>
      <c r="O1207" s="139"/>
      <c r="P1207" s="140"/>
      <c r="Q1207" s="139"/>
      <c r="R1207" s="140"/>
      <c r="S1207" s="127"/>
      <c r="T1207" s="128"/>
      <c r="U1207" s="116"/>
    </row>
    <row r="1208" spans="2:21" ht="21.95" customHeight="1">
      <c r="B1208" s="129"/>
      <c r="C1208" s="130"/>
      <c r="D1208" s="131"/>
      <c r="E1208" s="132"/>
      <c r="F1208" s="130"/>
      <c r="G1208" s="131"/>
      <c r="H1208" s="131"/>
      <c r="I1208" s="131"/>
      <c r="J1208" s="131"/>
      <c r="K1208" s="133"/>
      <c r="L1208" s="133"/>
      <c r="M1208" s="134"/>
      <c r="N1208" s="135"/>
      <c r="O1208" s="134"/>
      <c r="P1208" s="135"/>
      <c r="Q1208" s="136"/>
      <c r="R1208" s="135"/>
      <c r="S1208" s="137"/>
      <c r="T1208" s="138"/>
      <c r="U1208" s="116"/>
    </row>
    <row r="1209" spans="2:21" ht="21.95" customHeight="1">
      <c r="B1209" s="123"/>
      <c r="C1209" s="10"/>
      <c r="D1209" s="10"/>
      <c r="E1209" s="124"/>
      <c r="F1209" s="10"/>
      <c r="G1209" s="10"/>
      <c r="H1209" s="10"/>
      <c r="I1209" s="10"/>
      <c r="J1209" s="10"/>
      <c r="K1209" s="124"/>
      <c r="L1209" s="125"/>
      <c r="M1209" s="139"/>
      <c r="N1209" s="140"/>
      <c r="O1209" s="139"/>
      <c r="P1209" s="140"/>
      <c r="Q1209" s="139"/>
      <c r="R1209" s="140"/>
      <c r="S1209" s="127"/>
      <c r="T1209" s="128"/>
      <c r="U1209" s="116"/>
    </row>
    <row r="1210" spans="2:21" ht="21.95" customHeight="1">
      <c r="B1210" s="129"/>
      <c r="C1210" s="130"/>
      <c r="D1210" s="131"/>
      <c r="E1210" s="132"/>
      <c r="F1210" s="130"/>
      <c r="G1210" s="131"/>
      <c r="H1210" s="131"/>
      <c r="I1210" s="131"/>
      <c r="J1210" s="131"/>
      <c r="K1210" s="133"/>
      <c r="L1210" s="133"/>
      <c r="M1210" s="134"/>
      <c r="N1210" s="135"/>
      <c r="O1210" s="134"/>
      <c r="P1210" s="135"/>
      <c r="Q1210" s="136"/>
      <c r="R1210" s="135"/>
      <c r="S1210" s="137"/>
      <c r="T1210" s="138"/>
      <c r="U1210" s="116"/>
    </row>
    <row r="1211" spans="2:21" ht="21.95" customHeight="1">
      <c r="B1211" s="123"/>
      <c r="C1211" s="10"/>
      <c r="D1211" s="10"/>
      <c r="E1211" s="124"/>
      <c r="F1211" s="10"/>
      <c r="G1211" s="10"/>
      <c r="H1211" s="10"/>
      <c r="I1211" s="10"/>
      <c r="J1211" s="10"/>
      <c r="K1211" s="124"/>
      <c r="L1211" s="125"/>
      <c r="M1211" s="139"/>
      <c r="N1211" s="140"/>
      <c r="O1211" s="139"/>
      <c r="P1211" s="140"/>
      <c r="Q1211" s="139"/>
      <c r="R1211" s="140"/>
      <c r="S1211" s="141"/>
      <c r="T1211" s="128"/>
      <c r="U1211" s="116"/>
    </row>
    <row r="1212" spans="2:21" ht="21.95" customHeight="1">
      <c r="B1212" s="129"/>
      <c r="C1212" s="130"/>
      <c r="D1212" s="131"/>
      <c r="E1212" s="132"/>
      <c r="F1212" s="130"/>
      <c r="G1212" s="131"/>
      <c r="H1212" s="131"/>
      <c r="I1212" s="131"/>
      <c r="J1212" s="131"/>
      <c r="K1212" s="133"/>
      <c r="L1212" s="133"/>
      <c r="M1212" s="134"/>
      <c r="N1212" s="135"/>
      <c r="O1212" s="134"/>
      <c r="P1212" s="135"/>
      <c r="Q1212" s="136"/>
      <c r="R1212" s="135"/>
      <c r="S1212" s="137"/>
      <c r="T1212" s="138"/>
      <c r="U1212" s="116"/>
    </row>
    <row r="1213" spans="2:21" ht="21.95" customHeight="1">
      <c r="B1213" s="123"/>
      <c r="C1213" s="10"/>
      <c r="D1213" s="10"/>
      <c r="E1213" s="124"/>
      <c r="F1213" s="10"/>
      <c r="G1213" s="10"/>
      <c r="H1213" s="10"/>
      <c r="I1213" s="10"/>
      <c r="J1213" s="10"/>
      <c r="K1213" s="124"/>
      <c r="L1213" s="125"/>
      <c r="M1213" s="139"/>
      <c r="N1213" s="140"/>
      <c r="O1213" s="139"/>
      <c r="P1213" s="140"/>
      <c r="Q1213" s="139"/>
      <c r="R1213" s="140"/>
      <c r="S1213" s="141"/>
      <c r="T1213" s="128"/>
      <c r="U1213" s="116"/>
    </row>
    <row r="1214" spans="2:21" ht="21.95" customHeight="1">
      <c r="B1214" s="129"/>
      <c r="C1214" s="130"/>
      <c r="D1214" s="131"/>
      <c r="E1214" s="132"/>
      <c r="F1214" s="130"/>
      <c r="G1214" s="131"/>
      <c r="H1214" s="131"/>
      <c r="I1214" s="131"/>
      <c r="J1214" s="131"/>
      <c r="K1214" s="133"/>
      <c r="L1214" s="133"/>
      <c r="M1214" s="134"/>
      <c r="N1214" s="135"/>
      <c r="O1214" s="134"/>
      <c r="P1214" s="135"/>
      <c r="Q1214" s="136"/>
      <c r="R1214" s="135"/>
      <c r="S1214" s="137"/>
      <c r="T1214" s="138"/>
      <c r="U1214" s="116"/>
    </row>
    <row r="1215" spans="2:21" ht="21.95" customHeight="1">
      <c r="B1215" s="123"/>
      <c r="C1215" s="10"/>
      <c r="D1215" s="10"/>
      <c r="E1215" s="124"/>
      <c r="F1215" s="10"/>
      <c r="G1215" s="10"/>
      <c r="H1215" s="10"/>
      <c r="I1215" s="10"/>
      <c r="J1215" s="10"/>
      <c r="K1215" s="124"/>
      <c r="L1215" s="125"/>
      <c r="M1215" s="139"/>
      <c r="N1215" s="140"/>
      <c r="O1215" s="139"/>
      <c r="P1215" s="140"/>
      <c r="Q1215" s="139"/>
      <c r="R1215" s="140"/>
      <c r="S1215" s="142"/>
      <c r="T1215" s="128"/>
      <c r="U1215" s="116"/>
    </row>
    <row r="1216" spans="2:21" ht="21.95" customHeight="1">
      <c r="B1216" s="129"/>
      <c r="C1216" s="130"/>
      <c r="D1216" s="131"/>
      <c r="E1216" s="132"/>
      <c r="F1216" s="130"/>
      <c r="G1216" s="131"/>
      <c r="H1216" s="131"/>
      <c r="I1216" s="131"/>
      <c r="J1216" s="131"/>
      <c r="K1216" s="133"/>
      <c r="L1216" s="133"/>
      <c r="M1216" s="134"/>
      <c r="N1216" s="135"/>
      <c r="O1216" s="134"/>
      <c r="P1216" s="135"/>
      <c r="Q1216" s="136"/>
      <c r="R1216" s="135"/>
      <c r="S1216" s="137"/>
      <c r="T1216" s="138"/>
      <c r="U1216" s="116"/>
    </row>
    <row r="1217" spans="2:21" ht="21.95" customHeight="1">
      <c r="B1217" s="123"/>
      <c r="C1217" s="10"/>
      <c r="D1217" s="10"/>
      <c r="E1217" s="124"/>
      <c r="F1217" s="10"/>
      <c r="G1217" s="10"/>
      <c r="H1217" s="10"/>
      <c r="I1217" s="10"/>
      <c r="J1217" s="10"/>
      <c r="K1217" s="124"/>
      <c r="L1217" s="125"/>
      <c r="M1217" s="139"/>
      <c r="N1217" s="140"/>
      <c r="O1217" s="139"/>
      <c r="P1217" s="140"/>
      <c r="Q1217" s="139"/>
      <c r="R1217" s="140"/>
      <c r="S1217" s="141"/>
      <c r="T1217" s="128"/>
      <c r="U1217" s="116"/>
    </row>
    <row r="1218" spans="2:21" ht="21.75" customHeight="1">
      <c r="B1218" s="129"/>
      <c r="C1218" s="130"/>
      <c r="D1218" s="131"/>
      <c r="E1218" s="132"/>
      <c r="F1218" s="130"/>
      <c r="G1218" s="131"/>
      <c r="H1218" s="131"/>
      <c r="I1218" s="131"/>
      <c r="J1218" s="131"/>
      <c r="K1218" s="133"/>
      <c r="L1218" s="133"/>
      <c r="M1218" s="134"/>
      <c r="N1218" s="135"/>
      <c r="O1218" s="134"/>
      <c r="P1218" s="135"/>
      <c r="Q1218" s="136"/>
      <c r="R1218" s="135"/>
      <c r="S1218" s="137"/>
      <c r="T1218" s="138"/>
      <c r="U1218" s="116"/>
    </row>
    <row r="1219" spans="2:21" ht="23.25" customHeight="1">
      <c r="B1219" s="123"/>
      <c r="C1219" s="10"/>
      <c r="D1219" s="10"/>
      <c r="E1219" s="124"/>
      <c r="F1219" s="10"/>
      <c r="G1219" s="10"/>
      <c r="H1219" s="10"/>
      <c r="I1219" s="10"/>
      <c r="J1219" s="10"/>
      <c r="K1219" s="124"/>
      <c r="L1219" s="125"/>
      <c r="M1219" s="139"/>
      <c r="N1219" s="140"/>
      <c r="O1219" s="139"/>
      <c r="P1219" s="140"/>
      <c r="Q1219" s="139"/>
      <c r="R1219" s="140"/>
      <c r="S1219" s="142"/>
      <c r="T1219" s="128"/>
      <c r="U1219" s="116"/>
    </row>
    <row r="1220" spans="2:21" ht="21.95" customHeight="1">
      <c r="B1220" s="129"/>
      <c r="C1220" s="130"/>
      <c r="D1220" s="131"/>
      <c r="E1220" s="132"/>
      <c r="F1220" s="130"/>
      <c r="G1220" s="131"/>
      <c r="H1220" s="131"/>
      <c r="I1220" s="131"/>
      <c r="J1220" s="131"/>
      <c r="K1220" s="133"/>
      <c r="L1220" s="133"/>
      <c r="M1220" s="134"/>
      <c r="N1220" s="135"/>
      <c r="O1220" s="134"/>
      <c r="P1220" s="135"/>
      <c r="Q1220" s="136"/>
      <c r="R1220" s="135"/>
      <c r="S1220" s="137"/>
      <c r="T1220" s="138"/>
      <c r="U1220" s="116"/>
    </row>
    <row r="1221" spans="2:21" ht="21.95" customHeight="1">
      <c r="B1221" s="123"/>
      <c r="C1221" s="10"/>
      <c r="D1221" s="10"/>
      <c r="E1221" s="124"/>
      <c r="F1221" s="10"/>
      <c r="G1221" s="10"/>
      <c r="H1221" s="10"/>
      <c r="I1221" s="10"/>
      <c r="J1221" s="10"/>
      <c r="K1221" s="124"/>
      <c r="L1221" s="125"/>
      <c r="M1221" s="140"/>
      <c r="N1221" s="140"/>
      <c r="O1221" s="140"/>
      <c r="P1221" s="140"/>
      <c r="Q1221" s="139"/>
      <c r="R1221" s="140"/>
      <c r="S1221" s="141"/>
      <c r="T1221" s="143"/>
      <c r="U1221" s="116"/>
    </row>
    <row r="1222" spans="2:21" ht="21.95" customHeight="1">
      <c r="B1222" s="129"/>
      <c r="C1222" s="130"/>
      <c r="D1222" s="131"/>
      <c r="E1222" s="132"/>
      <c r="F1222" s="130"/>
      <c r="G1222" s="131"/>
      <c r="H1222" s="131"/>
      <c r="I1222" s="131"/>
      <c r="J1222" s="131"/>
      <c r="K1222" s="133"/>
      <c r="L1222" s="133"/>
      <c r="M1222" s="132"/>
      <c r="N1222" s="135"/>
      <c r="O1222" s="132"/>
      <c r="P1222" s="135"/>
      <c r="Q1222" s="144"/>
      <c r="R1222" s="135"/>
      <c r="S1222" s="137"/>
      <c r="T1222" s="145"/>
      <c r="U1222" s="116"/>
    </row>
    <row r="1223" spans="2:21" ht="21.95" customHeight="1">
      <c r="B1223" s="123"/>
      <c r="C1223" s="10"/>
      <c r="D1223" s="10"/>
      <c r="E1223" s="124"/>
      <c r="F1223" s="10"/>
      <c r="G1223" s="10"/>
      <c r="H1223" s="10"/>
      <c r="I1223" s="10"/>
      <c r="J1223" s="10"/>
      <c r="K1223" s="124"/>
      <c r="L1223" s="125"/>
      <c r="M1223" s="140"/>
      <c r="N1223" s="140"/>
      <c r="O1223" s="140"/>
      <c r="P1223" s="140"/>
      <c r="Q1223" s="140"/>
      <c r="R1223" s="140"/>
      <c r="S1223" s="142"/>
      <c r="T1223" s="143"/>
      <c r="U1223" s="116"/>
    </row>
    <row r="1224" spans="2:21" ht="21.95" customHeight="1">
      <c r="B1224" s="129"/>
      <c r="C1224" s="130"/>
      <c r="D1224" s="131"/>
      <c r="E1224" s="132"/>
      <c r="F1224" s="130"/>
      <c r="G1224" s="131"/>
      <c r="H1224" s="131"/>
      <c r="I1224" s="131"/>
      <c r="J1224" s="131"/>
      <c r="K1224" s="133"/>
      <c r="L1224" s="133"/>
      <c r="M1224" s="132"/>
      <c r="N1224" s="135"/>
      <c r="O1224" s="132"/>
      <c r="P1224" s="135"/>
      <c r="Q1224" s="144"/>
      <c r="R1224" s="135"/>
      <c r="S1224" s="137"/>
      <c r="T1224" s="145"/>
      <c r="U1224" s="116"/>
    </row>
    <row r="1225" spans="2:21" ht="21.95" customHeight="1">
      <c r="B1225" s="123"/>
      <c r="C1225" s="10"/>
      <c r="D1225" s="10"/>
      <c r="E1225" s="124"/>
      <c r="F1225" s="10"/>
      <c r="G1225" s="10"/>
      <c r="H1225" s="10"/>
      <c r="I1225" s="10"/>
      <c r="J1225" s="10"/>
      <c r="K1225" s="124"/>
      <c r="L1225" s="125"/>
      <c r="M1225" s="140"/>
      <c r="N1225" s="140"/>
      <c r="O1225" s="140"/>
      <c r="P1225" s="140"/>
      <c r="Q1225" s="140"/>
      <c r="R1225" s="140"/>
      <c r="S1225" s="142"/>
      <c r="T1225" s="143"/>
      <c r="U1225" s="116"/>
    </row>
    <row r="1226" spans="2:21" ht="21.95" customHeight="1">
      <c r="B1226" s="129"/>
      <c r="C1226" s="130"/>
      <c r="D1226" s="131"/>
      <c r="E1226" s="132"/>
      <c r="F1226" s="130"/>
      <c r="G1226" s="131"/>
      <c r="H1226" s="131"/>
      <c r="I1226" s="131"/>
      <c r="J1226" s="131"/>
      <c r="K1226" s="133"/>
      <c r="L1226" s="133"/>
      <c r="M1226" s="144"/>
      <c r="N1226" s="144"/>
      <c r="O1226" s="144"/>
      <c r="P1226" s="144"/>
      <c r="Q1226" s="144"/>
      <c r="R1226" s="144"/>
      <c r="S1226" s="137"/>
      <c r="T1226" s="145"/>
      <c r="U1226" s="116"/>
    </row>
    <row r="1227" spans="2:21" ht="21.95" customHeight="1">
      <c r="B1227" s="123"/>
      <c r="C1227" s="10"/>
      <c r="D1227" s="10"/>
      <c r="E1227" s="124"/>
      <c r="F1227" s="10"/>
      <c r="G1227" s="10"/>
      <c r="H1227" s="10"/>
      <c r="I1227" s="10"/>
      <c r="J1227" s="10"/>
      <c r="K1227" s="124"/>
      <c r="L1227" s="125"/>
      <c r="M1227" s="140"/>
      <c r="N1227" s="140"/>
      <c r="O1227" s="140"/>
      <c r="P1227" s="140"/>
      <c r="Q1227" s="140"/>
      <c r="R1227" s="140"/>
      <c r="S1227" s="142"/>
      <c r="T1227" s="143"/>
      <c r="U1227" s="116"/>
    </row>
    <row r="1228" spans="2:21" ht="21.95" customHeight="1">
      <c r="B1228" s="129"/>
      <c r="C1228" s="130"/>
      <c r="D1228" s="131"/>
      <c r="E1228" s="132"/>
      <c r="F1228" s="130"/>
      <c r="G1228" s="131"/>
      <c r="H1228" s="131"/>
      <c r="I1228" s="131"/>
      <c r="J1228" s="131"/>
      <c r="K1228" s="133"/>
      <c r="L1228" s="133"/>
      <c r="M1228" s="144"/>
      <c r="N1228" s="144"/>
      <c r="O1228" s="144"/>
      <c r="P1228" s="144"/>
      <c r="Q1228" s="144"/>
      <c r="R1228" s="144"/>
      <c r="S1228" s="137"/>
      <c r="T1228" s="145"/>
      <c r="U1228" s="116"/>
    </row>
    <row r="1229" spans="2:21" ht="21.95" customHeight="1">
      <c r="B1229" s="123"/>
      <c r="C1229" s="10"/>
      <c r="D1229" s="10"/>
      <c r="E1229" s="124"/>
      <c r="F1229" s="10"/>
      <c r="G1229" s="10"/>
      <c r="H1229" s="10"/>
      <c r="I1229" s="10"/>
      <c r="J1229" s="10"/>
      <c r="K1229" s="124"/>
      <c r="L1229" s="125"/>
      <c r="M1229" s="140"/>
      <c r="N1229" s="140"/>
      <c r="O1229" s="140"/>
      <c r="P1229" s="140"/>
      <c r="Q1229" s="140"/>
      <c r="R1229" s="140"/>
      <c r="S1229" s="142"/>
      <c r="T1229" s="143"/>
      <c r="U1229" s="116"/>
    </row>
    <row r="1230" spans="2:21" ht="21.95" customHeight="1" thickBot="1">
      <c r="B1230" s="146"/>
      <c r="C1230" s="147"/>
      <c r="D1230" s="147"/>
      <c r="E1230" s="148"/>
      <c r="F1230" s="147"/>
      <c r="G1230" s="147"/>
      <c r="H1230" s="147"/>
      <c r="I1230" s="147"/>
      <c r="J1230" s="147"/>
      <c r="K1230" s="149"/>
      <c r="L1230" s="149"/>
      <c r="M1230" s="150"/>
      <c r="N1230" s="150"/>
      <c r="O1230" s="150"/>
      <c r="P1230" s="150"/>
      <c r="Q1230" s="150"/>
      <c r="R1230" s="150"/>
      <c r="S1230" s="151"/>
      <c r="T1230" s="152"/>
      <c r="U1230" s="116"/>
    </row>
    <row r="1231" spans="2:21" ht="19.899999999999999" customHeight="1">
      <c r="B1231" s="123"/>
      <c r="C1231" s="10"/>
      <c r="D1231" s="10"/>
      <c r="E1231" s="124"/>
      <c r="F1231" s="10"/>
      <c r="G1231" s="10"/>
      <c r="H1231" s="10"/>
      <c r="I1231" s="10"/>
      <c r="J1231" s="10"/>
      <c r="K1231" s="124"/>
      <c r="L1231" s="125"/>
      <c r="M1231" s="140"/>
      <c r="N1231" s="140"/>
      <c r="O1231" s="140"/>
      <c r="P1231" s="140"/>
      <c r="Q1231" s="140"/>
      <c r="R1231" s="140"/>
      <c r="S1231" s="141"/>
      <c r="T1231" s="143"/>
      <c r="U1231" s="116"/>
    </row>
    <row r="1232" spans="2:21" ht="19.899999999999999" customHeight="1">
      <c r="B1232" s="583" t="s">
        <v>3</v>
      </c>
      <c r="C1232" s="584"/>
      <c r="D1232" s="585"/>
      <c r="E1232" s="124"/>
      <c r="F1232" s="10"/>
      <c r="G1232" s="10"/>
      <c r="H1232" s="10"/>
      <c r="I1232" s="10"/>
      <c r="J1232" s="10"/>
      <c r="K1232" s="124"/>
      <c r="L1232" s="125"/>
      <c r="M1232" s="140">
        <f t="shared" ref="M1232:R1232" si="13">SUM(M1197:M1230)</f>
        <v>1655000</v>
      </c>
      <c r="N1232" s="140">
        <f t="shared" si="13"/>
        <v>1655000</v>
      </c>
      <c r="O1232" s="140">
        <f t="shared" si="13"/>
        <v>2139200</v>
      </c>
      <c r="P1232" s="140">
        <f t="shared" si="13"/>
        <v>2139200</v>
      </c>
      <c r="Q1232" s="140">
        <f t="shared" si="13"/>
        <v>2151500</v>
      </c>
      <c r="R1232" s="140">
        <f t="shared" si="13"/>
        <v>2151500</v>
      </c>
      <c r="S1232" s="140"/>
      <c r="T1232" s="153"/>
      <c r="U1232" s="116"/>
    </row>
    <row r="1233" spans="1:21" ht="19.899999999999999" customHeight="1" thickBot="1">
      <c r="B1233" s="146"/>
      <c r="C1233" s="147"/>
      <c r="D1233" s="147"/>
      <c r="E1233" s="148"/>
      <c r="F1233" s="147"/>
      <c r="G1233" s="147"/>
      <c r="H1233" s="147"/>
      <c r="I1233" s="147"/>
      <c r="J1233" s="147"/>
      <c r="K1233" s="148"/>
      <c r="L1233" s="149"/>
      <c r="M1233" s="150"/>
      <c r="N1233" s="150"/>
      <c r="O1233" s="150"/>
      <c r="P1233" s="150"/>
      <c r="Q1233" s="150"/>
      <c r="R1233" s="150"/>
      <c r="S1233" s="154"/>
      <c r="T1233" s="152"/>
      <c r="U1233" s="116"/>
    </row>
    <row r="1235" spans="1:21">
      <c r="B1235" s="23" t="e">
        <f>B1191</f>
        <v>#REF!</v>
      </c>
      <c r="T1235" s="41"/>
    </row>
    <row r="1236" spans="1:21" ht="42">
      <c r="A1236" s="104"/>
      <c r="M1236" s="105" t="s">
        <v>16</v>
      </c>
    </row>
    <row r="1237" spans="1:21" ht="21.75" thickBot="1">
      <c r="B1237" s="106"/>
      <c r="C1237" s="107"/>
      <c r="D1237" s="107"/>
      <c r="E1237" s="107"/>
      <c r="F1237" s="107"/>
      <c r="G1237" s="107"/>
      <c r="H1237" s="107"/>
      <c r="I1237" s="107"/>
      <c r="J1237" s="107"/>
      <c r="K1237" s="107"/>
      <c r="L1237" s="108"/>
      <c r="M1237" s="107"/>
      <c r="N1237" s="107"/>
      <c r="O1237" s="107"/>
      <c r="P1237" s="107"/>
      <c r="Q1237" s="107"/>
      <c r="R1237" s="107"/>
      <c r="S1237" s="109"/>
      <c r="T1237" s="110"/>
    </row>
    <row r="1238" spans="1:21" ht="19.899999999999999" customHeight="1">
      <c r="B1238" s="111"/>
      <c r="C1238" s="112"/>
      <c r="D1238" s="112"/>
      <c r="E1238" s="113"/>
      <c r="F1238" s="112"/>
      <c r="G1238" s="112"/>
      <c r="H1238" s="112"/>
      <c r="I1238" s="112"/>
      <c r="J1238" s="112"/>
      <c r="K1238" s="113"/>
      <c r="L1238" s="114"/>
      <c r="M1238" s="586" t="s">
        <v>17</v>
      </c>
      <c r="N1238" s="587"/>
      <c r="O1238" s="586" t="s">
        <v>17</v>
      </c>
      <c r="P1238" s="587"/>
      <c r="Q1238" s="586" t="s">
        <v>17</v>
      </c>
      <c r="R1238" s="587"/>
      <c r="S1238" s="114" t="s">
        <v>18</v>
      </c>
      <c r="T1238" s="115"/>
      <c r="U1238" s="116"/>
    </row>
    <row r="1239" spans="1:21" ht="19.899999999999999" customHeight="1">
      <c r="B1239" s="588" t="s">
        <v>19</v>
      </c>
      <c r="C1239" s="589"/>
      <c r="D1239" s="590"/>
      <c r="E1239" s="591" t="s">
        <v>20</v>
      </c>
      <c r="F1239" s="589"/>
      <c r="G1239" s="589"/>
      <c r="H1239" s="589"/>
      <c r="I1239" s="589"/>
      <c r="J1239" s="590"/>
      <c r="K1239" s="117" t="s">
        <v>21</v>
      </c>
      <c r="L1239" s="117" t="s">
        <v>5</v>
      </c>
      <c r="M1239" s="592" t="s">
        <v>488</v>
      </c>
      <c r="N1239" s="593"/>
      <c r="O1239" s="592" t="s">
        <v>489</v>
      </c>
      <c r="P1239" s="593"/>
      <c r="Q1239" s="592" t="s">
        <v>490</v>
      </c>
      <c r="R1239" s="593"/>
      <c r="S1239" s="117" t="s">
        <v>22</v>
      </c>
      <c r="T1239" s="118" t="s">
        <v>23</v>
      </c>
      <c r="U1239" s="116"/>
    </row>
    <row r="1240" spans="1:21" ht="19.899999999999999" customHeight="1" thickBot="1">
      <c r="B1240" s="119"/>
      <c r="C1240" s="109"/>
      <c r="D1240" s="109"/>
      <c r="E1240" s="120"/>
      <c r="F1240" s="109"/>
      <c r="G1240" s="109"/>
      <c r="H1240" s="109"/>
      <c r="I1240" s="109"/>
      <c r="J1240" s="109"/>
      <c r="K1240" s="120"/>
      <c r="L1240" s="121"/>
      <c r="M1240" s="121" t="s">
        <v>24</v>
      </c>
      <c r="N1240" s="121" t="s">
        <v>25</v>
      </c>
      <c r="O1240" s="121" t="s">
        <v>24</v>
      </c>
      <c r="P1240" s="121" t="s">
        <v>25</v>
      </c>
      <c r="Q1240" s="121" t="s">
        <v>24</v>
      </c>
      <c r="R1240" s="121" t="s">
        <v>25</v>
      </c>
      <c r="S1240" s="121"/>
      <c r="T1240" s="122"/>
      <c r="U1240" s="116"/>
    </row>
    <row r="1241" spans="1:21" ht="21.95" customHeight="1">
      <c r="B1241" s="123"/>
      <c r="C1241" s="10"/>
      <c r="D1241" s="10"/>
      <c r="E1241" s="124"/>
      <c r="F1241" s="10" t="s">
        <v>435</v>
      </c>
      <c r="G1241" s="10"/>
      <c r="H1241" s="10"/>
      <c r="I1241" s="10"/>
      <c r="J1241" s="10"/>
      <c r="K1241" s="124"/>
      <c r="L1241" s="125"/>
      <c r="M1241" s="126"/>
      <c r="N1241" s="124"/>
      <c r="O1241" s="126"/>
      <c r="P1241" s="124"/>
      <c r="Q1241" s="126"/>
      <c r="R1241" s="124"/>
      <c r="S1241" s="127"/>
      <c r="T1241" s="128"/>
      <c r="U1241" s="116"/>
    </row>
    <row r="1242" spans="1:21" ht="21.95" customHeight="1">
      <c r="B1242" s="129"/>
      <c r="C1242" s="130" t="s">
        <v>433</v>
      </c>
      <c r="D1242" s="131"/>
      <c r="E1242" s="132"/>
      <c r="F1242" s="130" t="s">
        <v>436</v>
      </c>
      <c r="G1242" s="131"/>
      <c r="H1242" s="131"/>
      <c r="I1242" s="131"/>
      <c r="J1242" s="131"/>
      <c r="K1242" s="133">
        <v>1</v>
      </c>
      <c r="L1242" s="133" t="s">
        <v>123</v>
      </c>
      <c r="M1242" s="134">
        <v>96000</v>
      </c>
      <c r="N1242" s="135">
        <f>SUM(K1242*M1242)</f>
        <v>96000</v>
      </c>
      <c r="O1242" s="134">
        <v>95000</v>
      </c>
      <c r="P1242" s="135">
        <f>SUM(K1242*O1242)</f>
        <v>95000</v>
      </c>
      <c r="Q1242" s="136">
        <v>135000</v>
      </c>
      <c r="R1242" s="172">
        <f>SUM(K1242*Q1242)</f>
        <v>135000</v>
      </c>
      <c r="S1242" s="137">
        <f>O1242</f>
        <v>95000</v>
      </c>
      <c r="T1242" s="138" t="str">
        <f>O1239</f>
        <v>(株)ｵ-ｴｽ沖縄黒板</v>
      </c>
      <c r="U1242" s="116"/>
    </row>
    <row r="1243" spans="1:21" ht="21.95" customHeight="1">
      <c r="B1243" s="123"/>
      <c r="C1243" s="10"/>
      <c r="D1243" s="10"/>
      <c r="E1243" s="124"/>
      <c r="F1243" s="10" t="s">
        <v>437</v>
      </c>
      <c r="G1243" s="10"/>
      <c r="H1243" s="10"/>
      <c r="I1243" s="10"/>
      <c r="J1243" s="10"/>
      <c r="K1243" s="124"/>
      <c r="L1243" s="125"/>
      <c r="M1243" s="126"/>
      <c r="N1243" s="124"/>
      <c r="O1243" s="126"/>
      <c r="P1243" s="124"/>
      <c r="Q1243" s="126"/>
      <c r="R1243" s="124"/>
      <c r="S1243" s="127"/>
      <c r="T1243" s="128"/>
      <c r="U1243" s="116"/>
    </row>
    <row r="1244" spans="1:21" ht="21.95" customHeight="1">
      <c r="B1244" s="129"/>
      <c r="C1244" s="130" t="s">
        <v>434</v>
      </c>
      <c r="D1244" s="131"/>
      <c r="E1244" s="132"/>
      <c r="F1244" s="130" t="s">
        <v>438</v>
      </c>
      <c r="G1244" s="131"/>
      <c r="H1244" s="131"/>
      <c r="I1244" s="131"/>
      <c r="J1244" s="131"/>
      <c r="K1244" s="133">
        <v>1</v>
      </c>
      <c r="L1244" s="133" t="s">
        <v>123</v>
      </c>
      <c r="M1244" s="134">
        <v>89000</v>
      </c>
      <c r="N1244" s="135">
        <f>SUM(K1244*M1244)</f>
        <v>89000</v>
      </c>
      <c r="O1244" s="134">
        <v>88000</v>
      </c>
      <c r="P1244" s="135">
        <f>SUM(K1244*O1244)</f>
        <v>88000</v>
      </c>
      <c r="Q1244" s="136">
        <v>123500</v>
      </c>
      <c r="R1244" s="172">
        <f>SUM(K1244*Q1244)</f>
        <v>123500</v>
      </c>
      <c r="S1244" s="137">
        <f>O1244</f>
        <v>88000</v>
      </c>
      <c r="T1244" s="138" t="str">
        <f>T1242</f>
        <v>(株)ｵ-ｴｽ沖縄黒板</v>
      </c>
      <c r="U1244" s="116"/>
    </row>
    <row r="1245" spans="1:21" ht="21.95" customHeight="1">
      <c r="B1245" s="123"/>
      <c r="C1245" s="10"/>
      <c r="D1245" s="10"/>
      <c r="E1245" s="124"/>
      <c r="F1245" s="10"/>
      <c r="G1245" s="10"/>
      <c r="H1245" s="10"/>
      <c r="I1245" s="10"/>
      <c r="J1245" s="10"/>
      <c r="K1245" s="124"/>
      <c r="L1245" s="125"/>
      <c r="M1245" s="139"/>
      <c r="N1245" s="140"/>
      <c r="O1245" s="139"/>
      <c r="P1245" s="140"/>
      <c r="Q1245" s="139"/>
      <c r="R1245" s="140"/>
      <c r="S1245" s="127"/>
      <c r="T1245" s="128"/>
      <c r="U1245" s="116"/>
    </row>
    <row r="1246" spans="1:21" ht="21.95" customHeight="1">
      <c r="B1246" s="129"/>
      <c r="C1246" s="130"/>
      <c r="D1246" s="131"/>
      <c r="E1246" s="132"/>
      <c r="F1246" s="130"/>
      <c r="G1246" s="131"/>
      <c r="H1246" s="131"/>
      <c r="I1246" s="131"/>
      <c r="J1246" s="131"/>
      <c r="K1246" s="133"/>
      <c r="L1246" s="133"/>
      <c r="M1246" s="134"/>
      <c r="N1246" s="135"/>
      <c r="O1246" s="134"/>
      <c r="P1246" s="135"/>
      <c r="Q1246" s="136"/>
      <c r="R1246" s="135"/>
      <c r="S1246" s="137"/>
      <c r="T1246" s="138"/>
      <c r="U1246" s="116"/>
    </row>
    <row r="1247" spans="1:21" ht="21.95" customHeight="1">
      <c r="B1247" s="123"/>
      <c r="C1247" s="10"/>
      <c r="D1247" s="10"/>
      <c r="E1247" s="124"/>
      <c r="F1247" s="10"/>
      <c r="G1247" s="10"/>
      <c r="H1247" s="10"/>
      <c r="I1247" s="10"/>
      <c r="J1247" s="10"/>
      <c r="K1247" s="124"/>
      <c r="L1247" s="125"/>
      <c r="M1247" s="139"/>
      <c r="N1247" s="140"/>
      <c r="O1247" s="139"/>
      <c r="P1247" s="140"/>
      <c r="Q1247" s="139"/>
      <c r="R1247" s="140"/>
      <c r="S1247" s="127"/>
      <c r="T1247" s="128"/>
      <c r="U1247" s="116"/>
    </row>
    <row r="1248" spans="1:21" ht="21.95" customHeight="1">
      <c r="B1248" s="129"/>
      <c r="C1248" s="130"/>
      <c r="D1248" s="131"/>
      <c r="E1248" s="132"/>
      <c r="F1248" s="130"/>
      <c r="G1248" s="131"/>
      <c r="H1248" s="131"/>
      <c r="I1248" s="131"/>
      <c r="J1248" s="131"/>
      <c r="K1248" s="133"/>
      <c r="L1248" s="133"/>
      <c r="M1248" s="134"/>
      <c r="N1248" s="135"/>
      <c r="O1248" s="134"/>
      <c r="P1248" s="135"/>
      <c r="Q1248" s="136"/>
      <c r="R1248" s="135"/>
      <c r="S1248" s="137"/>
      <c r="T1248" s="138"/>
      <c r="U1248" s="116"/>
    </row>
    <row r="1249" spans="2:21" ht="21.95" customHeight="1">
      <c r="B1249" s="123"/>
      <c r="C1249" s="10"/>
      <c r="D1249" s="10"/>
      <c r="E1249" s="124"/>
      <c r="F1249" s="10"/>
      <c r="G1249" s="10"/>
      <c r="H1249" s="10"/>
      <c r="I1249" s="10"/>
      <c r="J1249" s="10"/>
      <c r="K1249" s="124"/>
      <c r="L1249" s="125"/>
      <c r="M1249" s="139"/>
      <c r="N1249" s="140"/>
      <c r="O1249" s="139"/>
      <c r="P1249" s="140"/>
      <c r="Q1249" s="139"/>
      <c r="R1249" s="140"/>
      <c r="S1249" s="127"/>
      <c r="T1249" s="128"/>
      <c r="U1249" s="116"/>
    </row>
    <row r="1250" spans="2:21" ht="21.95" customHeight="1">
      <c r="B1250" s="129"/>
      <c r="C1250" s="130"/>
      <c r="D1250" s="131"/>
      <c r="E1250" s="132"/>
      <c r="F1250" s="130"/>
      <c r="G1250" s="131"/>
      <c r="H1250" s="131"/>
      <c r="I1250" s="131"/>
      <c r="J1250" s="131"/>
      <c r="K1250" s="133"/>
      <c r="L1250" s="133"/>
      <c r="M1250" s="134"/>
      <c r="N1250" s="135"/>
      <c r="O1250" s="134"/>
      <c r="P1250" s="135"/>
      <c r="Q1250" s="136"/>
      <c r="R1250" s="135"/>
      <c r="S1250" s="137"/>
      <c r="T1250" s="138"/>
      <c r="U1250" s="116"/>
    </row>
    <row r="1251" spans="2:21" ht="21.95" customHeight="1">
      <c r="B1251" s="123"/>
      <c r="C1251" s="10"/>
      <c r="D1251" s="10"/>
      <c r="E1251" s="124"/>
      <c r="F1251" s="10"/>
      <c r="G1251" s="10"/>
      <c r="H1251" s="10"/>
      <c r="I1251" s="10"/>
      <c r="J1251" s="10"/>
      <c r="K1251" s="124"/>
      <c r="L1251" s="125"/>
      <c r="M1251" s="139"/>
      <c r="N1251" s="140"/>
      <c r="O1251" s="139"/>
      <c r="P1251" s="140"/>
      <c r="Q1251" s="139"/>
      <c r="R1251" s="140"/>
      <c r="S1251" s="127"/>
      <c r="T1251" s="128"/>
      <c r="U1251" s="116"/>
    </row>
    <row r="1252" spans="2:21" ht="21.95" customHeight="1">
      <c r="B1252" s="129"/>
      <c r="C1252" s="130"/>
      <c r="D1252" s="131"/>
      <c r="E1252" s="132"/>
      <c r="F1252" s="130"/>
      <c r="G1252" s="131"/>
      <c r="H1252" s="131"/>
      <c r="I1252" s="131"/>
      <c r="J1252" s="131"/>
      <c r="K1252" s="133"/>
      <c r="L1252" s="133"/>
      <c r="M1252" s="134"/>
      <c r="N1252" s="135"/>
      <c r="O1252" s="134"/>
      <c r="P1252" s="135"/>
      <c r="Q1252" s="136"/>
      <c r="R1252" s="135"/>
      <c r="S1252" s="137"/>
      <c r="T1252" s="138"/>
      <c r="U1252" s="116"/>
    </row>
    <row r="1253" spans="2:21" ht="21.95" customHeight="1">
      <c r="B1253" s="123"/>
      <c r="C1253" s="10"/>
      <c r="D1253" s="10"/>
      <c r="E1253" s="124"/>
      <c r="F1253" s="10"/>
      <c r="G1253" s="10"/>
      <c r="H1253" s="10"/>
      <c r="I1253" s="10"/>
      <c r="J1253" s="10"/>
      <c r="K1253" s="124"/>
      <c r="L1253" s="125"/>
      <c r="M1253" s="139"/>
      <c r="N1253" s="140"/>
      <c r="O1253" s="139"/>
      <c r="P1253" s="140"/>
      <c r="Q1253" s="139"/>
      <c r="R1253" s="140"/>
      <c r="S1253" s="127"/>
      <c r="T1253" s="128"/>
      <c r="U1253" s="116"/>
    </row>
    <row r="1254" spans="2:21" ht="21.95" customHeight="1">
      <c r="B1254" s="129"/>
      <c r="C1254" s="130"/>
      <c r="D1254" s="131"/>
      <c r="E1254" s="132"/>
      <c r="F1254" s="130"/>
      <c r="G1254" s="131"/>
      <c r="H1254" s="131"/>
      <c r="I1254" s="131"/>
      <c r="J1254" s="131"/>
      <c r="K1254" s="133"/>
      <c r="L1254" s="133"/>
      <c r="M1254" s="134"/>
      <c r="N1254" s="135"/>
      <c r="O1254" s="134"/>
      <c r="P1254" s="135"/>
      <c r="Q1254" s="136"/>
      <c r="R1254" s="135"/>
      <c r="S1254" s="137"/>
      <c r="T1254" s="138"/>
      <c r="U1254" s="116"/>
    </row>
    <row r="1255" spans="2:21" ht="21.95" customHeight="1">
      <c r="B1255" s="123"/>
      <c r="C1255" s="10"/>
      <c r="D1255" s="10"/>
      <c r="E1255" s="124"/>
      <c r="F1255" s="10"/>
      <c r="G1255" s="10"/>
      <c r="H1255" s="10"/>
      <c r="I1255" s="10"/>
      <c r="J1255" s="10"/>
      <c r="K1255" s="124"/>
      <c r="L1255" s="125"/>
      <c r="M1255" s="139"/>
      <c r="N1255" s="140"/>
      <c r="O1255" s="139"/>
      <c r="P1255" s="140"/>
      <c r="Q1255" s="139"/>
      <c r="R1255" s="140"/>
      <c r="S1255" s="141"/>
      <c r="T1255" s="128"/>
      <c r="U1255" s="116"/>
    </row>
    <row r="1256" spans="2:21" ht="21.95" customHeight="1">
      <c r="B1256" s="129"/>
      <c r="C1256" s="130"/>
      <c r="D1256" s="131"/>
      <c r="E1256" s="132"/>
      <c r="F1256" s="130"/>
      <c r="G1256" s="131"/>
      <c r="H1256" s="131"/>
      <c r="I1256" s="131"/>
      <c r="J1256" s="131"/>
      <c r="K1256" s="133"/>
      <c r="L1256" s="133"/>
      <c r="M1256" s="134"/>
      <c r="N1256" s="135"/>
      <c r="O1256" s="134"/>
      <c r="P1256" s="135"/>
      <c r="Q1256" s="136"/>
      <c r="R1256" s="135"/>
      <c r="S1256" s="137"/>
      <c r="T1256" s="138"/>
      <c r="U1256" s="116"/>
    </row>
    <row r="1257" spans="2:21" ht="21.95" customHeight="1">
      <c r="B1257" s="123"/>
      <c r="C1257" s="10"/>
      <c r="D1257" s="10"/>
      <c r="E1257" s="124"/>
      <c r="F1257" s="10"/>
      <c r="G1257" s="10"/>
      <c r="H1257" s="10"/>
      <c r="I1257" s="10"/>
      <c r="J1257" s="10"/>
      <c r="K1257" s="124"/>
      <c r="L1257" s="125"/>
      <c r="M1257" s="139"/>
      <c r="N1257" s="140"/>
      <c r="O1257" s="139"/>
      <c r="P1257" s="140"/>
      <c r="Q1257" s="139"/>
      <c r="R1257" s="140"/>
      <c r="S1257" s="141"/>
      <c r="T1257" s="128"/>
      <c r="U1257" s="116"/>
    </row>
    <row r="1258" spans="2:21" ht="21.95" customHeight="1">
      <c r="B1258" s="129"/>
      <c r="C1258" s="130"/>
      <c r="D1258" s="131"/>
      <c r="E1258" s="132"/>
      <c r="F1258" s="130"/>
      <c r="G1258" s="131"/>
      <c r="H1258" s="131"/>
      <c r="I1258" s="131"/>
      <c r="J1258" s="131"/>
      <c r="K1258" s="133"/>
      <c r="L1258" s="133"/>
      <c r="M1258" s="134"/>
      <c r="N1258" s="135"/>
      <c r="O1258" s="134"/>
      <c r="P1258" s="135"/>
      <c r="Q1258" s="136"/>
      <c r="R1258" s="135"/>
      <c r="S1258" s="137"/>
      <c r="T1258" s="138"/>
      <c r="U1258" s="116"/>
    </row>
    <row r="1259" spans="2:21" ht="21.95" customHeight="1">
      <c r="B1259" s="123"/>
      <c r="C1259" s="10"/>
      <c r="D1259" s="10"/>
      <c r="E1259" s="124"/>
      <c r="F1259" s="10"/>
      <c r="G1259" s="10"/>
      <c r="H1259" s="10"/>
      <c r="I1259" s="10"/>
      <c r="J1259" s="10"/>
      <c r="K1259" s="124"/>
      <c r="L1259" s="125"/>
      <c r="M1259" s="139"/>
      <c r="N1259" s="140"/>
      <c r="O1259" s="139"/>
      <c r="P1259" s="140"/>
      <c r="Q1259" s="139"/>
      <c r="R1259" s="140"/>
      <c r="S1259" s="142"/>
      <c r="T1259" s="128"/>
      <c r="U1259" s="116"/>
    </row>
    <row r="1260" spans="2:21" ht="21.95" customHeight="1">
      <c r="B1260" s="129"/>
      <c r="C1260" s="130"/>
      <c r="D1260" s="131"/>
      <c r="E1260" s="132"/>
      <c r="F1260" s="130"/>
      <c r="G1260" s="131"/>
      <c r="H1260" s="131"/>
      <c r="I1260" s="131"/>
      <c r="J1260" s="131"/>
      <c r="K1260" s="133"/>
      <c r="L1260" s="133"/>
      <c r="M1260" s="134"/>
      <c r="N1260" s="135"/>
      <c r="O1260" s="134"/>
      <c r="P1260" s="135"/>
      <c r="Q1260" s="136"/>
      <c r="R1260" s="135"/>
      <c r="S1260" s="137"/>
      <c r="T1260" s="138"/>
      <c r="U1260" s="116"/>
    </row>
    <row r="1261" spans="2:21" ht="21.95" customHeight="1">
      <c r="B1261" s="123"/>
      <c r="C1261" s="10"/>
      <c r="D1261" s="10"/>
      <c r="E1261" s="124"/>
      <c r="F1261" s="10"/>
      <c r="G1261" s="10"/>
      <c r="H1261" s="10"/>
      <c r="I1261" s="10"/>
      <c r="J1261" s="10"/>
      <c r="K1261" s="124"/>
      <c r="L1261" s="125"/>
      <c r="M1261" s="139"/>
      <c r="N1261" s="140"/>
      <c r="O1261" s="139"/>
      <c r="P1261" s="140"/>
      <c r="Q1261" s="139"/>
      <c r="R1261" s="140"/>
      <c r="S1261" s="141"/>
      <c r="T1261" s="128"/>
      <c r="U1261" s="116"/>
    </row>
    <row r="1262" spans="2:21" ht="21.75" customHeight="1">
      <c r="B1262" s="129"/>
      <c r="C1262" s="130"/>
      <c r="D1262" s="131"/>
      <c r="E1262" s="132"/>
      <c r="F1262" s="130"/>
      <c r="G1262" s="131"/>
      <c r="H1262" s="131"/>
      <c r="I1262" s="131"/>
      <c r="J1262" s="131"/>
      <c r="K1262" s="133"/>
      <c r="L1262" s="133"/>
      <c r="M1262" s="134"/>
      <c r="N1262" s="135"/>
      <c r="O1262" s="134"/>
      <c r="P1262" s="135"/>
      <c r="Q1262" s="136"/>
      <c r="R1262" s="135"/>
      <c r="S1262" s="137"/>
      <c r="T1262" s="138"/>
      <c r="U1262" s="116"/>
    </row>
    <row r="1263" spans="2:21" ht="23.25" customHeight="1">
      <c r="B1263" s="123"/>
      <c r="C1263" s="10"/>
      <c r="D1263" s="10"/>
      <c r="E1263" s="124"/>
      <c r="F1263" s="10"/>
      <c r="G1263" s="10"/>
      <c r="H1263" s="10"/>
      <c r="I1263" s="10"/>
      <c r="J1263" s="10"/>
      <c r="K1263" s="124"/>
      <c r="L1263" s="125"/>
      <c r="M1263" s="139"/>
      <c r="N1263" s="140"/>
      <c r="O1263" s="139"/>
      <c r="P1263" s="140"/>
      <c r="Q1263" s="139"/>
      <c r="R1263" s="140"/>
      <c r="S1263" s="142"/>
      <c r="T1263" s="128"/>
      <c r="U1263" s="116"/>
    </row>
    <row r="1264" spans="2:21" ht="21.95" customHeight="1">
      <c r="B1264" s="129"/>
      <c r="C1264" s="130"/>
      <c r="D1264" s="131"/>
      <c r="E1264" s="132"/>
      <c r="F1264" s="130"/>
      <c r="G1264" s="131"/>
      <c r="H1264" s="131"/>
      <c r="I1264" s="131"/>
      <c r="J1264" s="131"/>
      <c r="K1264" s="133"/>
      <c r="L1264" s="133"/>
      <c r="M1264" s="134"/>
      <c r="N1264" s="135"/>
      <c r="O1264" s="134"/>
      <c r="P1264" s="135"/>
      <c r="Q1264" s="136"/>
      <c r="R1264" s="135"/>
      <c r="S1264" s="137"/>
      <c r="T1264" s="138"/>
      <c r="U1264" s="116"/>
    </row>
    <row r="1265" spans="1:21" ht="21.95" customHeight="1">
      <c r="B1265" s="123"/>
      <c r="C1265" s="10"/>
      <c r="D1265" s="10"/>
      <c r="E1265" s="124"/>
      <c r="F1265" s="10"/>
      <c r="G1265" s="10"/>
      <c r="H1265" s="10"/>
      <c r="I1265" s="10"/>
      <c r="J1265" s="10"/>
      <c r="K1265" s="124"/>
      <c r="L1265" s="125"/>
      <c r="M1265" s="140"/>
      <c r="N1265" s="140"/>
      <c r="O1265" s="140"/>
      <c r="P1265" s="140"/>
      <c r="Q1265" s="139"/>
      <c r="R1265" s="140"/>
      <c r="S1265" s="141"/>
      <c r="T1265" s="143"/>
      <c r="U1265" s="116"/>
    </row>
    <row r="1266" spans="1:21" ht="21.95" customHeight="1">
      <c r="B1266" s="129"/>
      <c r="C1266" s="130"/>
      <c r="D1266" s="131"/>
      <c r="E1266" s="132"/>
      <c r="F1266" s="130"/>
      <c r="G1266" s="131"/>
      <c r="H1266" s="131"/>
      <c r="I1266" s="131"/>
      <c r="J1266" s="131"/>
      <c r="K1266" s="133"/>
      <c r="L1266" s="133"/>
      <c r="M1266" s="132"/>
      <c r="N1266" s="135"/>
      <c r="O1266" s="132"/>
      <c r="P1266" s="135"/>
      <c r="Q1266" s="144"/>
      <c r="R1266" s="135"/>
      <c r="S1266" s="137"/>
      <c r="T1266" s="145"/>
      <c r="U1266" s="116"/>
    </row>
    <row r="1267" spans="1:21" ht="21.95" customHeight="1">
      <c r="B1267" s="123"/>
      <c r="C1267" s="10"/>
      <c r="D1267" s="10"/>
      <c r="E1267" s="124"/>
      <c r="F1267" s="10"/>
      <c r="G1267" s="10"/>
      <c r="H1267" s="10"/>
      <c r="I1267" s="10"/>
      <c r="J1267" s="10"/>
      <c r="K1267" s="124"/>
      <c r="L1267" s="125"/>
      <c r="M1267" s="140"/>
      <c r="N1267" s="140"/>
      <c r="O1267" s="140"/>
      <c r="P1267" s="140"/>
      <c r="Q1267" s="140"/>
      <c r="R1267" s="140"/>
      <c r="S1267" s="142"/>
      <c r="T1267" s="143"/>
      <c r="U1267" s="116"/>
    </row>
    <row r="1268" spans="1:21" ht="21.95" customHeight="1">
      <c r="B1268" s="129"/>
      <c r="C1268" s="130"/>
      <c r="D1268" s="131"/>
      <c r="E1268" s="132"/>
      <c r="F1268" s="130"/>
      <c r="G1268" s="131"/>
      <c r="H1268" s="131"/>
      <c r="I1268" s="131"/>
      <c r="J1268" s="131"/>
      <c r="K1268" s="133"/>
      <c r="L1268" s="133"/>
      <c r="M1268" s="132"/>
      <c r="N1268" s="135"/>
      <c r="O1268" s="132"/>
      <c r="P1268" s="135"/>
      <c r="Q1268" s="144"/>
      <c r="R1268" s="135"/>
      <c r="S1268" s="137"/>
      <c r="T1268" s="145"/>
      <c r="U1268" s="116"/>
    </row>
    <row r="1269" spans="1:21" ht="21.95" customHeight="1">
      <c r="B1269" s="123"/>
      <c r="C1269" s="10"/>
      <c r="D1269" s="10"/>
      <c r="E1269" s="124"/>
      <c r="F1269" s="10"/>
      <c r="G1269" s="10"/>
      <c r="H1269" s="10"/>
      <c r="I1269" s="10"/>
      <c r="J1269" s="10"/>
      <c r="K1269" s="124"/>
      <c r="L1269" s="125"/>
      <c r="M1269" s="140"/>
      <c r="N1269" s="140"/>
      <c r="O1269" s="140"/>
      <c r="P1269" s="140"/>
      <c r="Q1269" s="140"/>
      <c r="R1269" s="140"/>
      <c r="S1269" s="142"/>
      <c r="T1269" s="143"/>
      <c r="U1269" s="116"/>
    </row>
    <row r="1270" spans="1:21" ht="21.95" customHeight="1">
      <c r="B1270" s="129"/>
      <c r="C1270" s="130"/>
      <c r="D1270" s="131"/>
      <c r="E1270" s="132"/>
      <c r="F1270" s="130"/>
      <c r="G1270" s="131"/>
      <c r="H1270" s="131"/>
      <c r="I1270" s="131"/>
      <c r="J1270" s="131"/>
      <c r="K1270" s="133"/>
      <c r="L1270" s="133"/>
      <c r="M1270" s="144"/>
      <c r="N1270" s="144"/>
      <c r="O1270" s="144"/>
      <c r="P1270" s="144"/>
      <c r="Q1270" s="144"/>
      <c r="R1270" s="144"/>
      <c r="S1270" s="137"/>
      <c r="T1270" s="145"/>
      <c r="U1270" s="116"/>
    </row>
    <row r="1271" spans="1:21" ht="21.95" customHeight="1">
      <c r="B1271" s="123"/>
      <c r="C1271" s="10"/>
      <c r="D1271" s="10"/>
      <c r="E1271" s="124"/>
      <c r="F1271" s="10"/>
      <c r="G1271" s="10"/>
      <c r="H1271" s="10"/>
      <c r="I1271" s="10"/>
      <c r="J1271" s="10"/>
      <c r="K1271" s="124"/>
      <c r="L1271" s="125"/>
      <c r="M1271" s="140"/>
      <c r="N1271" s="140"/>
      <c r="O1271" s="140"/>
      <c r="P1271" s="140"/>
      <c r="Q1271" s="140"/>
      <c r="R1271" s="140"/>
      <c r="S1271" s="142"/>
      <c r="T1271" s="143"/>
      <c r="U1271" s="116"/>
    </row>
    <row r="1272" spans="1:21" ht="21.95" customHeight="1">
      <c r="B1272" s="129"/>
      <c r="C1272" s="130"/>
      <c r="D1272" s="131"/>
      <c r="E1272" s="132"/>
      <c r="F1272" s="130"/>
      <c r="G1272" s="131"/>
      <c r="H1272" s="131"/>
      <c r="I1272" s="131"/>
      <c r="J1272" s="131"/>
      <c r="K1272" s="133"/>
      <c r="L1272" s="133"/>
      <c r="M1272" s="144"/>
      <c r="N1272" s="144"/>
      <c r="O1272" s="144"/>
      <c r="P1272" s="144"/>
      <c r="Q1272" s="144"/>
      <c r="R1272" s="144"/>
      <c r="S1272" s="137"/>
      <c r="T1272" s="145"/>
      <c r="U1272" s="116"/>
    </row>
    <row r="1273" spans="1:21" ht="21.95" customHeight="1">
      <c r="B1273" s="123"/>
      <c r="C1273" s="10"/>
      <c r="D1273" s="10"/>
      <c r="E1273" s="124"/>
      <c r="F1273" s="10"/>
      <c r="G1273" s="10"/>
      <c r="H1273" s="10"/>
      <c r="I1273" s="10"/>
      <c r="J1273" s="10"/>
      <c r="K1273" s="124"/>
      <c r="L1273" s="125"/>
      <c r="M1273" s="140"/>
      <c r="N1273" s="140"/>
      <c r="O1273" s="140"/>
      <c r="P1273" s="140"/>
      <c r="Q1273" s="140"/>
      <c r="R1273" s="140"/>
      <c r="S1273" s="142"/>
      <c r="T1273" s="143"/>
      <c r="U1273" s="116"/>
    </row>
    <row r="1274" spans="1:21" ht="21.95" customHeight="1" thickBot="1">
      <c r="B1274" s="146"/>
      <c r="C1274" s="147"/>
      <c r="D1274" s="147"/>
      <c r="E1274" s="148"/>
      <c r="F1274" s="147"/>
      <c r="G1274" s="147"/>
      <c r="H1274" s="147"/>
      <c r="I1274" s="147"/>
      <c r="J1274" s="147"/>
      <c r="K1274" s="149"/>
      <c r="L1274" s="149"/>
      <c r="M1274" s="150"/>
      <c r="N1274" s="150"/>
      <c r="O1274" s="150"/>
      <c r="P1274" s="150"/>
      <c r="Q1274" s="150"/>
      <c r="R1274" s="150"/>
      <c r="S1274" s="151"/>
      <c r="T1274" s="152"/>
      <c r="U1274" s="116"/>
    </row>
    <row r="1275" spans="1:21" ht="19.899999999999999" customHeight="1">
      <c r="B1275" s="123"/>
      <c r="C1275" s="10"/>
      <c r="D1275" s="10"/>
      <c r="E1275" s="124"/>
      <c r="F1275" s="10"/>
      <c r="G1275" s="10"/>
      <c r="H1275" s="10"/>
      <c r="I1275" s="10"/>
      <c r="J1275" s="10"/>
      <c r="K1275" s="124"/>
      <c r="L1275" s="125"/>
      <c r="M1275" s="140"/>
      <c r="N1275" s="140"/>
      <c r="O1275" s="140"/>
      <c r="P1275" s="140"/>
      <c r="Q1275" s="140"/>
      <c r="R1275" s="140"/>
      <c r="S1275" s="141"/>
      <c r="T1275" s="143"/>
      <c r="U1275" s="116"/>
    </row>
    <row r="1276" spans="1:21" ht="19.899999999999999" customHeight="1">
      <c r="B1276" s="583" t="s">
        <v>3</v>
      </c>
      <c r="C1276" s="584"/>
      <c r="D1276" s="585"/>
      <c r="E1276" s="124"/>
      <c r="F1276" s="10"/>
      <c r="G1276" s="10"/>
      <c r="H1276" s="10"/>
      <c r="I1276" s="10"/>
      <c r="J1276" s="10"/>
      <c r="K1276" s="124"/>
      <c r="L1276" s="125"/>
      <c r="M1276" s="140">
        <f t="shared" ref="M1276:R1276" si="14">SUM(M1241:M1274)</f>
        <v>185000</v>
      </c>
      <c r="N1276" s="140">
        <f t="shared" si="14"/>
        <v>185000</v>
      </c>
      <c r="O1276" s="140">
        <f t="shared" si="14"/>
        <v>183000</v>
      </c>
      <c r="P1276" s="140">
        <f t="shared" si="14"/>
        <v>183000</v>
      </c>
      <c r="Q1276" s="140">
        <f t="shared" si="14"/>
        <v>258500</v>
      </c>
      <c r="R1276" s="140">
        <f t="shared" si="14"/>
        <v>258500</v>
      </c>
      <c r="S1276" s="140"/>
      <c r="T1276" s="153"/>
      <c r="U1276" s="116"/>
    </row>
    <row r="1277" spans="1:21" ht="19.899999999999999" customHeight="1" thickBot="1">
      <c r="B1277" s="146"/>
      <c r="C1277" s="147"/>
      <c r="D1277" s="147"/>
      <c r="E1277" s="148"/>
      <c r="F1277" s="147"/>
      <c r="G1277" s="147"/>
      <c r="H1277" s="147"/>
      <c r="I1277" s="147"/>
      <c r="J1277" s="147"/>
      <c r="K1277" s="148"/>
      <c r="L1277" s="149"/>
      <c r="M1277" s="150"/>
      <c r="N1277" s="150"/>
      <c r="O1277" s="150"/>
      <c r="P1277" s="150"/>
      <c r="Q1277" s="150"/>
      <c r="R1277" s="150"/>
      <c r="S1277" s="154"/>
      <c r="T1277" s="152"/>
      <c r="U1277" s="116"/>
    </row>
    <row r="1279" spans="1:21">
      <c r="B1279" s="23" t="e">
        <f>B1235</f>
        <v>#REF!</v>
      </c>
      <c r="T1279" s="41"/>
    </row>
    <row r="1280" spans="1:21" ht="42">
      <c r="A1280" s="104"/>
      <c r="M1280" s="105" t="s">
        <v>16</v>
      </c>
    </row>
    <row r="1281" spans="2:21" ht="21.75" thickBot="1">
      <c r="B1281" s="106"/>
      <c r="C1281" s="107"/>
      <c r="D1281" s="107"/>
      <c r="E1281" s="107"/>
      <c r="F1281" s="107"/>
      <c r="G1281" s="107"/>
      <c r="H1281" s="107"/>
      <c r="I1281" s="107"/>
      <c r="J1281" s="107"/>
      <c r="K1281" s="107"/>
      <c r="L1281" s="108"/>
      <c r="M1281" s="107"/>
      <c r="N1281" s="107"/>
      <c r="O1281" s="107"/>
      <c r="P1281" s="107"/>
      <c r="Q1281" s="107"/>
      <c r="R1281" s="107"/>
      <c r="S1281" s="109"/>
      <c r="T1281" s="110"/>
    </row>
    <row r="1282" spans="2:21" ht="19.899999999999999" customHeight="1">
      <c r="B1282" s="111"/>
      <c r="C1282" s="112"/>
      <c r="D1282" s="112"/>
      <c r="E1282" s="113"/>
      <c r="F1282" s="112"/>
      <c r="G1282" s="112"/>
      <c r="H1282" s="112"/>
      <c r="I1282" s="112"/>
      <c r="J1282" s="112"/>
      <c r="K1282" s="113"/>
      <c r="L1282" s="114"/>
      <c r="M1282" s="586" t="s">
        <v>17</v>
      </c>
      <c r="N1282" s="587"/>
      <c r="O1282" s="586" t="s">
        <v>17</v>
      </c>
      <c r="P1282" s="587"/>
      <c r="Q1282" s="586" t="s">
        <v>17</v>
      </c>
      <c r="R1282" s="587"/>
      <c r="S1282" s="114" t="s">
        <v>18</v>
      </c>
      <c r="T1282" s="115"/>
      <c r="U1282" s="116"/>
    </row>
    <row r="1283" spans="2:21" ht="19.899999999999999" customHeight="1">
      <c r="B1283" s="588" t="s">
        <v>19</v>
      </c>
      <c r="C1283" s="589"/>
      <c r="D1283" s="590"/>
      <c r="E1283" s="591" t="s">
        <v>20</v>
      </c>
      <c r="F1283" s="589"/>
      <c r="G1283" s="589"/>
      <c r="H1283" s="589"/>
      <c r="I1283" s="589"/>
      <c r="J1283" s="590"/>
      <c r="K1283" s="117" t="s">
        <v>21</v>
      </c>
      <c r="L1283" s="117" t="s">
        <v>5</v>
      </c>
      <c r="M1283" s="592" t="s">
        <v>496</v>
      </c>
      <c r="N1283" s="593"/>
      <c r="O1283" s="592" t="s">
        <v>564</v>
      </c>
      <c r="P1283" s="593"/>
      <c r="Q1283" s="592" t="s">
        <v>565</v>
      </c>
      <c r="R1283" s="593"/>
      <c r="S1283" s="117" t="s">
        <v>22</v>
      </c>
      <c r="T1283" s="118" t="s">
        <v>23</v>
      </c>
      <c r="U1283" s="116"/>
    </row>
    <row r="1284" spans="2:21" ht="19.899999999999999" customHeight="1" thickBot="1">
      <c r="B1284" s="119"/>
      <c r="C1284" s="109"/>
      <c r="D1284" s="109"/>
      <c r="E1284" s="120"/>
      <c r="F1284" s="109"/>
      <c r="G1284" s="109"/>
      <c r="H1284" s="109"/>
      <c r="I1284" s="109"/>
      <c r="J1284" s="109"/>
      <c r="K1284" s="120"/>
      <c r="L1284" s="121"/>
      <c r="M1284" s="121" t="s">
        <v>24</v>
      </c>
      <c r="N1284" s="121" t="s">
        <v>25</v>
      </c>
      <c r="O1284" s="121" t="s">
        <v>24</v>
      </c>
      <c r="P1284" s="121" t="s">
        <v>25</v>
      </c>
      <c r="Q1284" s="121" t="s">
        <v>24</v>
      </c>
      <c r="R1284" s="121" t="s">
        <v>25</v>
      </c>
      <c r="S1284" s="121"/>
      <c r="T1284" s="122"/>
      <c r="U1284" s="116"/>
    </row>
    <row r="1285" spans="2:21" ht="21.95" customHeight="1">
      <c r="B1285" s="123"/>
      <c r="C1285" s="10"/>
      <c r="D1285" s="10"/>
      <c r="E1285" s="124"/>
      <c r="F1285" s="10" t="s">
        <v>440</v>
      </c>
      <c r="G1285" s="10"/>
      <c r="H1285" s="10"/>
      <c r="I1285" s="10"/>
      <c r="J1285" s="10"/>
      <c r="K1285" s="124"/>
      <c r="L1285" s="125"/>
      <c r="M1285" s="126"/>
      <c r="N1285" s="124"/>
      <c r="O1285" s="126"/>
      <c r="P1285" s="124"/>
      <c r="Q1285" s="126"/>
      <c r="R1285" s="124"/>
      <c r="S1285" s="127"/>
      <c r="T1285" s="128"/>
      <c r="U1285" s="116"/>
    </row>
    <row r="1286" spans="2:21" ht="21.95" customHeight="1">
      <c r="B1286" s="129"/>
      <c r="C1286" s="130" t="s">
        <v>439</v>
      </c>
      <c r="D1286" s="131"/>
      <c r="E1286" s="132"/>
      <c r="F1286" s="130" t="s">
        <v>441</v>
      </c>
      <c r="G1286" s="131"/>
      <c r="H1286" s="131"/>
      <c r="I1286" s="131"/>
      <c r="J1286" s="131"/>
      <c r="K1286" s="133">
        <v>1</v>
      </c>
      <c r="L1286" s="133" t="s">
        <v>15</v>
      </c>
      <c r="M1286" s="134">
        <v>12000</v>
      </c>
      <c r="N1286" s="135">
        <f>SUM(K1286*M1286)</f>
        <v>12000</v>
      </c>
      <c r="O1286" s="134">
        <v>38500</v>
      </c>
      <c r="P1286" s="135">
        <f>SUM(K1286*O1286)</f>
        <v>38500</v>
      </c>
      <c r="Q1286" s="136">
        <v>38000</v>
      </c>
      <c r="R1286" s="172">
        <f>SUM(K1286*Q1286)</f>
        <v>38000</v>
      </c>
      <c r="S1286" s="137">
        <f>M1286</f>
        <v>12000</v>
      </c>
      <c r="T1286" s="138" t="str">
        <f>M1283</f>
        <v>(株)オキジム</v>
      </c>
      <c r="U1286" s="116"/>
    </row>
    <row r="1287" spans="2:21" ht="21.95" customHeight="1">
      <c r="B1287" s="123"/>
      <c r="C1287" s="10"/>
      <c r="D1287" s="10"/>
      <c r="E1287" s="124"/>
      <c r="F1287" s="10"/>
      <c r="G1287" s="10"/>
      <c r="H1287" s="10"/>
      <c r="I1287" s="10"/>
      <c r="J1287" s="10"/>
      <c r="K1287" s="124"/>
      <c r="L1287" s="125"/>
      <c r="M1287" s="126"/>
      <c r="N1287" s="124"/>
      <c r="O1287" s="126"/>
      <c r="P1287" s="124"/>
      <c r="Q1287" s="126"/>
      <c r="R1287" s="124"/>
      <c r="S1287" s="127"/>
      <c r="T1287" s="128"/>
      <c r="U1287" s="116"/>
    </row>
    <row r="1288" spans="2:21" ht="21.95" customHeight="1">
      <c r="B1288" s="129"/>
      <c r="C1288" s="130"/>
      <c r="D1288" s="131"/>
      <c r="E1288" s="132"/>
      <c r="F1288" s="130"/>
      <c r="G1288" s="131"/>
      <c r="H1288" s="131"/>
      <c r="I1288" s="131"/>
      <c r="J1288" s="131"/>
      <c r="K1288" s="133"/>
      <c r="L1288" s="133"/>
      <c r="M1288" s="134"/>
      <c r="N1288" s="135"/>
      <c r="O1288" s="134"/>
      <c r="P1288" s="135"/>
      <c r="Q1288" s="136"/>
      <c r="R1288" s="135"/>
      <c r="S1288" s="137"/>
      <c r="T1288" s="138"/>
      <c r="U1288" s="116"/>
    </row>
    <row r="1289" spans="2:21" ht="21.95" customHeight="1">
      <c r="B1289" s="123"/>
      <c r="C1289" s="10"/>
      <c r="D1289" s="10"/>
      <c r="E1289" s="124"/>
      <c r="F1289" s="10"/>
      <c r="G1289" s="10"/>
      <c r="H1289" s="10"/>
      <c r="I1289" s="10"/>
      <c r="J1289" s="10"/>
      <c r="K1289" s="124"/>
      <c r="L1289" s="125"/>
      <c r="M1289" s="139"/>
      <c r="N1289" s="140"/>
      <c r="O1289" s="139"/>
      <c r="P1289" s="140"/>
      <c r="Q1289" s="139"/>
      <c r="R1289" s="140"/>
      <c r="S1289" s="127"/>
      <c r="T1289" s="128"/>
      <c r="U1289" s="116"/>
    </row>
    <row r="1290" spans="2:21" ht="21.95" customHeight="1">
      <c r="B1290" s="129"/>
      <c r="C1290" s="130"/>
      <c r="D1290" s="131"/>
      <c r="E1290" s="132"/>
      <c r="F1290" s="130"/>
      <c r="G1290" s="131"/>
      <c r="H1290" s="131"/>
      <c r="I1290" s="131"/>
      <c r="J1290" s="131"/>
      <c r="K1290" s="133"/>
      <c r="L1290" s="133"/>
      <c r="M1290" s="134"/>
      <c r="N1290" s="135"/>
      <c r="O1290" s="134"/>
      <c r="P1290" s="135"/>
      <c r="Q1290" s="136"/>
      <c r="R1290" s="135"/>
      <c r="S1290" s="137"/>
      <c r="T1290" s="138"/>
      <c r="U1290" s="116"/>
    </row>
    <row r="1291" spans="2:21" ht="21.95" customHeight="1">
      <c r="B1291" s="123"/>
      <c r="C1291" s="10"/>
      <c r="D1291" s="10"/>
      <c r="E1291" s="124"/>
      <c r="F1291" s="10"/>
      <c r="G1291" s="10"/>
      <c r="H1291" s="10"/>
      <c r="I1291" s="10"/>
      <c r="J1291" s="10"/>
      <c r="K1291" s="124"/>
      <c r="L1291" s="125"/>
      <c r="M1291" s="139"/>
      <c r="N1291" s="140"/>
      <c r="O1291" s="139"/>
      <c r="P1291" s="140"/>
      <c r="Q1291" s="139"/>
      <c r="R1291" s="140"/>
      <c r="S1291" s="127"/>
      <c r="T1291" s="128"/>
      <c r="U1291" s="116"/>
    </row>
    <row r="1292" spans="2:21" ht="21.95" customHeight="1">
      <c r="B1292" s="129"/>
      <c r="C1292" s="130"/>
      <c r="D1292" s="131"/>
      <c r="E1292" s="132"/>
      <c r="F1292" s="130"/>
      <c r="G1292" s="131"/>
      <c r="H1292" s="131"/>
      <c r="I1292" s="131"/>
      <c r="J1292" s="131"/>
      <c r="K1292" s="133"/>
      <c r="L1292" s="133"/>
      <c r="M1292" s="134"/>
      <c r="N1292" s="135"/>
      <c r="O1292" s="134"/>
      <c r="P1292" s="135"/>
      <c r="Q1292" s="136"/>
      <c r="R1292" s="135"/>
      <c r="S1292" s="137"/>
      <c r="T1292" s="138"/>
      <c r="U1292" s="116"/>
    </row>
    <row r="1293" spans="2:21" ht="21.95" customHeight="1">
      <c r="B1293" s="123"/>
      <c r="C1293" s="10"/>
      <c r="D1293" s="10"/>
      <c r="E1293" s="124"/>
      <c r="F1293" s="10"/>
      <c r="G1293" s="10"/>
      <c r="H1293" s="10"/>
      <c r="I1293" s="10"/>
      <c r="J1293" s="10"/>
      <c r="K1293" s="124"/>
      <c r="L1293" s="125"/>
      <c r="M1293" s="139"/>
      <c r="N1293" s="140"/>
      <c r="O1293" s="139"/>
      <c r="P1293" s="140"/>
      <c r="Q1293" s="139"/>
      <c r="R1293" s="140"/>
      <c r="S1293" s="127"/>
      <c r="T1293" s="128"/>
      <c r="U1293" s="116"/>
    </row>
    <row r="1294" spans="2:21" ht="21.95" customHeight="1">
      <c r="B1294" s="129"/>
      <c r="C1294" s="130"/>
      <c r="D1294" s="131"/>
      <c r="E1294" s="132"/>
      <c r="F1294" s="130"/>
      <c r="G1294" s="131"/>
      <c r="H1294" s="131"/>
      <c r="I1294" s="131"/>
      <c r="J1294" s="131"/>
      <c r="K1294" s="133"/>
      <c r="L1294" s="133"/>
      <c r="M1294" s="134"/>
      <c r="N1294" s="135"/>
      <c r="O1294" s="134"/>
      <c r="P1294" s="135"/>
      <c r="Q1294" s="136"/>
      <c r="R1294" s="135"/>
      <c r="S1294" s="137"/>
      <c r="T1294" s="138"/>
      <c r="U1294" s="116"/>
    </row>
    <row r="1295" spans="2:21" ht="21.95" customHeight="1">
      <c r="B1295" s="123"/>
      <c r="C1295" s="10"/>
      <c r="D1295" s="10"/>
      <c r="E1295" s="124"/>
      <c r="F1295" s="10"/>
      <c r="G1295" s="10"/>
      <c r="H1295" s="10"/>
      <c r="I1295" s="10"/>
      <c r="J1295" s="10"/>
      <c r="K1295" s="124"/>
      <c r="L1295" s="125"/>
      <c r="M1295" s="139"/>
      <c r="N1295" s="140"/>
      <c r="O1295" s="139"/>
      <c r="P1295" s="140"/>
      <c r="Q1295" s="139"/>
      <c r="R1295" s="140"/>
      <c r="S1295" s="127"/>
      <c r="T1295" s="128"/>
      <c r="U1295" s="116"/>
    </row>
    <row r="1296" spans="2:21" ht="21.95" customHeight="1">
      <c r="B1296" s="129"/>
      <c r="C1296" s="130"/>
      <c r="D1296" s="131"/>
      <c r="E1296" s="132"/>
      <c r="F1296" s="130"/>
      <c r="G1296" s="131"/>
      <c r="H1296" s="131"/>
      <c r="I1296" s="131"/>
      <c r="J1296" s="131"/>
      <c r="K1296" s="133"/>
      <c r="L1296" s="133"/>
      <c r="M1296" s="134"/>
      <c r="N1296" s="135"/>
      <c r="O1296" s="134"/>
      <c r="P1296" s="135"/>
      <c r="Q1296" s="136"/>
      <c r="R1296" s="135"/>
      <c r="S1296" s="137"/>
      <c r="T1296" s="138"/>
      <c r="U1296" s="116"/>
    </row>
    <row r="1297" spans="2:21" ht="21.95" customHeight="1">
      <c r="B1297" s="123"/>
      <c r="C1297" s="10"/>
      <c r="D1297" s="10"/>
      <c r="E1297" s="124"/>
      <c r="F1297" s="10"/>
      <c r="G1297" s="10"/>
      <c r="H1297" s="10"/>
      <c r="I1297" s="10"/>
      <c r="J1297" s="10"/>
      <c r="K1297" s="124"/>
      <c r="L1297" s="125"/>
      <c r="M1297" s="139"/>
      <c r="N1297" s="140"/>
      <c r="O1297" s="139"/>
      <c r="P1297" s="140"/>
      <c r="Q1297" s="139"/>
      <c r="R1297" s="140"/>
      <c r="S1297" s="127"/>
      <c r="T1297" s="128"/>
      <c r="U1297" s="116"/>
    </row>
    <row r="1298" spans="2:21" ht="21.95" customHeight="1">
      <c r="B1298" s="129"/>
      <c r="C1298" s="130"/>
      <c r="D1298" s="131"/>
      <c r="E1298" s="132"/>
      <c r="F1298" s="130"/>
      <c r="G1298" s="131"/>
      <c r="H1298" s="131"/>
      <c r="I1298" s="131"/>
      <c r="J1298" s="131"/>
      <c r="K1298" s="133"/>
      <c r="L1298" s="133"/>
      <c r="M1298" s="134"/>
      <c r="N1298" s="135"/>
      <c r="O1298" s="134"/>
      <c r="P1298" s="135"/>
      <c r="Q1298" s="136"/>
      <c r="R1298" s="135"/>
      <c r="S1298" s="137"/>
      <c r="T1298" s="138"/>
      <c r="U1298" s="116"/>
    </row>
    <row r="1299" spans="2:21" ht="21.95" customHeight="1">
      <c r="B1299" s="123"/>
      <c r="C1299" s="10"/>
      <c r="D1299" s="10"/>
      <c r="E1299" s="124"/>
      <c r="F1299" s="10"/>
      <c r="G1299" s="10"/>
      <c r="H1299" s="10"/>
      <c r="I1299" s="10"/>
      <c r="J1299" s="10"/>
      <c r="K1299" s="124"/>
      <c r="L1299" s="125"/>
      <c r="M1299" s="139"/>
      <c r="N1299" s="140"/>
      <c r="O1299" s="139"/>
      <c r="P1299" s="140"/>
      <c r="Q1299" s="139"/>
      <c r="R1299" s="140"/>
      <c r="S1299" s="141"/>
      <c r="T1299" s="128"/>
      <c r="U1299" s="116"/>
    </row>
    <row r="1300" spans="2:21" ht="21.95" customHeight="1">
      <c r="B1300" s="129"/>
      <c r="C1300" s="130"/>
      <c r="D1300" s="131"/>
      <c r="E1300" s="132"/>
      <c r="F1300" s="130"/>
      <c r="G1300" s="131"/>
      <c r="H1300" s="131"/>
      <c r="I1300" s="131"/>
      <c r="J1300" s="131"/>
      <c r="K1300" s="133"/>
      <c r="L1300" s="133"/>
      <c r="M1300" s="134"/>
      <c r="N1300" s="135"/>
      <c r="O1300" s="134"/>
      <c r="P1300" s="135"/>
      <c r="Q1300" s="136"/>
      <c r="R1300" s="135"/>
      <c r="S1300" s="137"/>
      <c r="T1300" s="138"/>
      <c r="U1300" s="116"/>
    </row>
    <row r="1301" spans="2:21" ht="21.95" customHeight="1">
      <c r="B1301" s="123"/>
      <c r="C1301" s="10"/>
      <c r="D1301" s="10"/>
      <c r="E1301" s="124"/>
      <c r="F1301" s="10"/>
      <c r="G1301" s="10"/>
      <c r="H1301" s="10"/>
      <c r="I1301" s="10"/>
      <c r="J1301" s="10"/>
      <c r="K1301" s="124"/>
      <c r="L1301" s="125"/>
      <c r="M1301" s="139"/>
      <c r="N1301" s="140"/>
      <c r="O1301" s="139"/>
      <c r="P1301" s="140"/>
      <c r="Q1301" s="139"/>
      <c r="R1301" s="140"/>
      <c r="S1301" s="141"/>
      <c r="T1301" s="128"/>
      <c r="U1301" s="116"/>
    </row>
    <row r="1302" spans="2:21" ht="21.95" customHeight="1">
      <c r="B1302" s="129"/>
      <c r="C1302" s="130"/>
      <c r="D1302" s="131"/>
      <c r="E1302" s="132"/>
      <c r="F1302" s="130"/>
      <c r="G1302" s="131"/>
      <c r="H1302" s="131"/>
      <c r="I1302" s="131"/>
      <c r="J1302" s="131"/>
      <c r="K1302" s="133"/>
      <c r="L1302" s="133"/>
      <c r="M1302" s="134"/>
      <c r="N1302" s="135"/>
      <c r="O1302" s="134"/>
      <c r="P1302" s="135"/>
      <c r="Q1302" s="136"/>
      <c r="R1302" s="135"/>
      <c r="S1302" s="137"/>
      <c r="T1302" s="138"/>
      <c r="U1302" s="116"/>
    </row>
    <row r="1303" spans="2:21" ht="21.95" customHeight="1">
      <c r="B1303" s="123"/>
      <c r="C1303" s="10"/>
      <c r="D1303" s="10"/>
      <c r="E1303" s="124"/>
      <c r="F1303" s="10"/>
      <c r="G1303" s="10"/>
      <c r="H1303" s="10"/>
      <c r="I1303" s="10"/>
      <c r="J1303" s="10"/>
      <c r="K1303" s="124"/>
      <c r="L1303" s="125"/>
      <c r="M1303" s="139"/>
      <c r="N1303" s="140"/>
      <c r="O1303" s="139"/>
      <c r="P1303" s="140"/>
      <c r="Q1303" s="139"/>
      <c r="R1303" s="140"/>
      <c r="S1303" s="142"/>
      <c r="T1303" s="128"/>
      <c r="U1303" s="116"/>
    </row>
    <row r="1304" spans="2:21" ht="21.95" customHeight="1">
      <c r="B1304" s="129"/>
      <c r="C1304" s="130"/>
      <c r="D1304" s="131"/>
      <c r="E1304" s="132"/>
      <c r="F1304" s="130"/>
      <c r="G1304" s="131"/>
      <c r="H1304" s="131"/>
      <c r="I1304" s="131"/>
      <c r="J1304" s="131"/>
      <c r="K1304" s="133"/>
      <c r="L1304" s="133"/>
      <c r="M1304" s="134"/>
      <c r="N1304" s="135"/>
      <c r="O1304" s="134"/>
      <c r="P1304" s="135"/>
      <c r="Q1304" s="136"/>
      <c r="R1304" s="135"/>
      <c r="S1304" s="137"/>
      <c r="T1304" s="138"/>
      <c r="U1304" s="116"/>
    </row>
    <row r="1305" spans="2:21" ht="21.95" customHeight="1">
      <c r="B1305" s="123"/>
      <c r="C1305" s="10"/>
      <c r="D1305" s="10"/>
      <c r="E1305" s="124"/>
      <c r="F1305" s="10"/>
      <c r="G1305" s="10"/>
      <c r="H1305" s="10"/>
      <c r="I1305" s="10"/>
      <c r="J1305" s="10"/>
      <c r="K1305" s="124"/>
      <c r="L1305" s="125"/>
      <c r="M1305" s="139"/>
      <c r="N1305" s="140"/>
      <c r="O1305" s="139"/>
      <c r="P1305" s="140"/>
      <c r="Q1305" s="139"/>
      <c r="R1305" s="140"/>
      <c r="S1305" s="141"/>
      <c r="T1305" s="128"/>
      <c r="U1305" s="116"/>
    </row>
    <row r="1306" spans="2:21" ht="21.75" customHeight="1">
      <c r="B1306" s="129"/>
      <c r="C1306" s="130"/>
      <c r="D1306" s="131"/>
      <c r="E1306" s="132"/>
      <c r="F1306" s="130"/>
      <c r="G1306" s="131"/>
      <c r="H1306" s="131"/>
      <c r="I1306" s="131"/>
      <c r="J1306" s="131"/>
      <c r="K1306" s="133"/>
      <c r="L1306" s="133"/>
      <c r="M1306" s="134"/>
      <c r="N1306" s="135"/>
      <c r="O1306" s="134"/>
      <c r="P1306" s="135"/>
      <c r="Q1306" s="136"/>
      <c r="R1306" s="135"/>
      <c r="S1306" s="137"/>
      <c r="T1306" s="138"/>
      <c r="U1306" s="116"/>
    </row>
    <row r="1307" spans="2:21" ht="23.25" customHeight="1">
      <c r="B1307" s="123"/>
      <c r="C1307" s="10"/>
      <c r="D1307" s="10"/>
      <c r="E1307" s="124"/>
      <c r="F1307" s="10"/>
      <c r="G1307" s="10"/>
      <c r="H1307" s="10"/>
      <c r="I1307" s="10"/>
      <c r="J1307" s="10"/>
      <c r="K1307" s="124"/>
      <c r="L1307" s="125"/>
      <c r="M1307" s="139"/>
      <c r="N1307" s="140"/>
      <c r="O1307" s="139"/>
      <c r="P1307" s="140"/>
      <c r="Q1307" s="139"/>
      <c r="R1307" s="140"/>
      <c r="S1307" s="142"/>
      <c r="T1307" s="128"/>
      <c r="U1307" s="116"/>
    </row>
    <row r="1308" spans="2:21" ht="21.95" customHeight="1">
      <c r="B1308" s="129"/>
      <c r="C1308" s="130"/>
      <c r="D1308" s="131"/>
      <c r="E1308" s="132"/>
      <c r="F1308" s="130"/>
      <c r="G1308" s="131"/>
      <c r="H1308" s="131"/>
      <c r="I1308" s="131"/>
      <c r="J1308" s="131"/>
      <c r="K1308" s="133"/>
      <c r="L1308" s="133"/>
      <c r="M1308" s="134"/>
      <c r="N1308" s="135"/>
      <c r="O1308" s="134"/>
      <c r="P1308" s="135"/>
      <c r="Q1308" s="136"/>
      <c r="R1308" s="135"/>
      <c r="S1308" s="137"/>
      <c r="T1308" s="138"/>
      <c r="U1308" s="116"/>
    </row>
    <row r="1309" spans="2:21" ht="21.95" customHeight="1">
      <c r="B1309" s="123"/>
      <c r="C1309" s="10"/>
      <c r="D1309" s="10"/>
      <c r="E1309" s="124"/>
      <c r="F1309" s="10"/>
      <c r="G1309" s="10"/>
      <c r="H1309" s="10"/>
      <c r="I1309" s="10"/>
      <c r="J1309" s="10"/>
      <c r="K1309" s="124"/>
      <c r="L1309" s="125"/>
      <c r="M1309" s="140"/>
      <c r="N1309" s="140"/>
      <c r="O1309" s="140"/>
      <c r="P1309" s="140"/>
      <c r="Q1309" s="139"/>
      <c r="R1309" s="140"/>
      <c r="S1309" s="141"/>
      <c r="T1309" s="143"/>
      <c r="U1309" s="116"/>
    </row>
    <row r="1310" spans="2:21" ht="21.95" customHeight="1">
      <c r="B1310" s="129"/>
      <c r="C1310" s="130"/>
      <c r="D1310" s="131"/>
      <c r="E1310" s="132"/>
      <c r="F1310" s="130"/>
      <c r="G1310" s="131"/>
      <c r="H1310" s="131"/>
      <c r="I1310" s="131"/>
      <c r="J1310" s="131"/>
      <c r="K1310" s="133"/>
      <c r="L1310" s="133"/>
      <c r="M1310" s="132"/>
      <c r="N1310" s="135"/>
      <c r="O1310" s="132"/>
      <c r="P1310" s="135"/>
      <c r="Q1310" s="144"/>
      <c r="R1310" s="135"/>
      <c r="S1310" s="137"/>
      <c r="T1310" s="145"/>
      <c r="U1310" s="116"/>
    </row>
    <row r="1311" spans="2:21" ht="21.95" customHeight="1">
      <c r="B1311" s="123"/>
      <c r="C1311" s="10"/>
      <c r="D1311" s="10"/>
      <c r="E1311" s="124"/>
      <c r="F1311" s="10"/>
      <c r="G1311" s="10"/>
      <c r="H1311" s="10"/>
      <c r="I1311" s="10"/>
      <c r="J1311" s="10"/>
      <c r="K1311" s="124"/>
      <c r="L1311" s="125"/>
      <c r="M1311" s="140"/>
      <c r="N1311" s="140"/>
      <c r="O1311" s="140"/>
      <c r="P1311" s="140"/>
      <c r="Q1311" s="140"/>
      <c r="R1311" s="140"/>
      <c r="S1311" s="142"/>
      <c r="T1311" s="143"/>
      <c r="U1311" s="116"/>
    </row>
    <row r="1312" spans="2:21" ht="21.95" customHeight="1">
      <c r="B1312" s="129"/>
      <c r="C1312" s="130"/>
      <c r="D1312" s="131"/>
      <c r="E1312" s="132"/>
      <c r="F1312" s="130"/>
      <c r="G1312" s="131"/>
      <c r="H1312" s="131"/>
      <c r="I1312" s="131"/>
      <c r="J1312" s="131"/>
      <c r="K1312" s="133"/>
      <c r="L1312" s="133"/>
      <c r="M1312" s="132"/>
      <c r="N1312" s="135"/>
      <c r="O1312" s="132"/>
      <c r="P1312" s="135"/>
      <c r="Q1312" s="144"/>
      <c r="R1312" s="135"/>
      <c r="S1312" s="137"/>
      <c r="T1312" s="145"/>
      <c r="U1312" s="116"/>
    </row>
    <row r="1313" spans="1:21" ht="21.95" customHeight="1">
      <c r="B1313" s="123"/>
      <c r="C1313" s="10"/>
      <c r="D1313" s="10"/>
      <c r="E1313" s="124"/>
      <c r="F1313" s="10"/>
      <c r="G1313" s="10"/>
      <c r="H1313" s="10"/>
      <c r="I1313" s="10"/>
      <c r="J1313" s="10"/>
      <c r="K1313" s="124"/>
      <c r="L1313" s="125"/>
      <c r="M1313" s="140"/>
      <c r="N1313" s="140"/>
      <c r="O1313" s="140"/>
      <c r="P1313" s="140"/>
      <c r="Q1313" s="140"/>
      <c r="R1313" s="140"/>
      <c r="S1313" s="142"/>
      <c r="T1313" s="143"/>
      <c r="U1313" s="116"/>
    </row>
    <row r="1314" spans="1:21" ht="21.95" customHeight="1">
      <c r="B1314" s="129"/>
      <c r="C1314" s="130"/>
      <c r="D1314" s="131"/>
      <c r="E1314" s="132"/>
      <c r="F1314" s="130"/>
      <c r="G1314" s="131"/>
      <c r="H1314" s="131"/>
      <c r="I1314" s="131"/>
      <c r="J1314" s="131"/>
      <c r="K1314" s="133"/>
      <c r="L1314" s="133"/>
      <c r="M1314" s="144"/>
      <c r="N1314" s="144"/>
      <c r="O1314" s="144"/>
      <c r="P1314" s="144"/>
      <c r="Q1314" s="144"/>
      <c r="R1314" s="144"/>
      <c r="S1314" s="137"/>
      <c r="T1314" s="145"/>
      <c r="U1314" s="116"/>
    </row>
    <row r="1315" spans="1:21" ht="21.95" customHeight="1">
      <c r="B1315" s="123"/>
      <c r="C1315" s="10"/>
      <c r="D1315" s="10"/>
      <c r="E1315" s="124"/>
      <c r="F1315" s="10"/>
      <c r="G1315" s="10"/>
      <c r="H1315" s="10"/>
      <c r="I1315" s="10"/>
      <c r="J1315" s="10"/>
      <c r="K1315" s="124"/>
      <c r="L1315" s="125"/>
      <c r="M1315" s="140"/>
      <c r="N1315" s="140"/>
      <c r="O1315" s="140"/>
      <c r="P1315" s="140"/>
      <c r="Q1315" s="140"/>
      <c r="R1315" s="140"/>
      <c r="S1315" s="142"/>
      <c r="T1315" s="143"/>
      <c r="U1315" s="116"/>
    </row>
    <row r="1316" spans="1:21" ht="21.95" customHeight="1">
      <c r="B1316" s="129"/>
      <c r="C1316" s="130"/>
      <c r="D1316" s="131"/>
      <c r="E1316" s="132"/>
      <c r="F1316" s="130"/>
      <c r="G1316" s="131"/>
      <c r="H1316" s="131"/>
      <c r="I1316" s="131"/>
      <c r="J1316" s="131"/>
      <c r="K1316" s="133"/>
      <c r="L1316" s="133"/>
      <c r="M1316" s="144"/>
      <c r="N1316" s="144"/>
      <c r="O1316" s="144"/>
      <c r="P1316" s="144"/>
      <c r="Q1316" s="144"/>
      <c r="R1316" s="144"/>
      <c r="S1316" s="137"/>
      <c r="T1316" s="145"/>
      <c r="U1316" s="116"/>
    </row>
    <row r="1317" spans="1:21" ht="21.95" customHeight="1">
      <c r="B1317" s="123"/>
      <c r="C1317" s="10"/>
      <c r="D1317" s="10"/>
      <c r="E1317" s="124"/>
      <c r="F1317" s="10"/>
      <c r="G1317" s="10"/>
      <c r="H1317" s="10"/>
      <c r="I1317" s="10"/>
      <c r="J1317" s="10"/>
      <c r="K1317" s="124"/>
      <c r="L1317" s="125"/>
      <c r="M1317" s="140"/>
      <c r="N1317" s="140"/>
      <c r="O1317" s="140"/>
      <c r="P1317" s="140"/>
      <c r="Q1317" s="140"/>
      <c r="R1317" s="140"/>
      <c r="S1317" s="142"/>
      <c r="T1317" s="143"/>
      <c r="U1317" s="116"/>
    </row>
    <row r="1318" spans="1:21" ht="21.95" customHeight="1" thickBot="1">
      <c r="B1318" s="146"/>
      <c r="C1318" s="147"/>
      <c r="D1318" s="147"/>
      <c r="E1318" s="148"/>
      <c r="F1318" s="147"/>
      <c r="G1318" s="147"/>
      <c r="H1318" s="147"/>
      <c r="I1318" s="147"/>
      <c r="J1318" s="147"/>
      <c r="K1318" s="149"/>
      <c r="L1318" s="149"/>
      <c r="M1318" s="150"/>
      <c r="N1318" s="150"/>
      <c r="O1318" s="150"/>
      <c r="P1318" s="150"/>
      <c r="Q1318" s="150"/>
      <c r="R1318" s="150"/>
      <c r="S1318" s="151"/>
      <c r="T1318" s="152"/>
      <c r="U1318" s="116"/>
    </row>
    <row r="1319" spans="1:21" ht="19.899999999999999" customHeight="1">
      <c r="B1319" s="123"/>
      <c r="C1319" s="10"/>
      <c r="D1319" s="10"/>
      <c r="E1319" s="124"/>
      <c r="F1319" s="10"/>
      <c r="G1319" s="10"/>
      <c r="H1319" s="10"/>
      <c r="I1319" s="10"/>
      <c r="J1319" s="10"/>
      <c r="K1319" s="124"/>
      <c r="L1319" s="125"/>
      <c r="M1319" s="140"/>
      <c r="N1319" s="140"/>
      <c r="O1319" s="140"/>
      <c r="P1319" s="140"/>
      <c r="Q1319" s="140"/>
      <c r="R1319" s="140"/>
      <c r="S1319" s="141"/>
      <c r="T1319" s="143"/>
      <c r="U1319" s="116"/>
    </row>
    <row r="1320" spans="1:21" ht="19.899999999999999" customHeight="1">
      <c r="B1320" s="583" t="s">
        <v>3</v>
      </c>
      <c r="C1320" s="584"/>
      <c r="D1320" s="585"/>
      <c r="E1320" s="124"/>
      <c r="F1320" s="10"/>
      <c r="G1320" s="10"/>
      <c r="H1320" s="10"/>
      <c r="I1320" s="10"/>
      <c r="J1320" s="10"/>
      <c r="K1320" s="124"/>
      <c r="L1320" s="125"/>
      <c r="M1320" s="140">
        <f t="shared" ref="M1320:R1320" si="15">SUM(M1285:M1318)</f>
        <v>12000</v>
      </c>
      <c r="N1320" s="140">
        <f t="shared" si="15"/>
        <v>12000</v>
      </c>
      <c r="O1320" s="140">
        <f t="shared" si="15"/>
        <v>38500</v>
      </c>
      <c r="P1320" s="140">
        <f t="shared" si="15"/>
        <v>38500</v>
      </c>
      <c r="Q1320" s="140">
        <f t="shared" si="15"/>
        <v>38000</v>
      </c>
      <c r="R1320" s="140">
        <f t="shared" si="15"/>
        <v>38000</v>
      </c>
      <c r="S1320" s="140"/>
      <c r="T1320" s="153"/>
      <c r="U1320" s="116"/>
    </row>
    <row r="1321" spans="1:21" ht="19.899999999999999" customHeight="1" thickBot="1">
      <c r="B1321" s="146"/>
      <c r="C1321" s="147"/>
      <c r="D1321" s="147"/>
      <c r="E1321" s="148"/>
      <c r="F1321" s="147"/>
      <c r="G1321" s="147"/>
      <c r="H1321" s="147"/>
      <c r="I1321" s="147"/>
      <c r="J1321" s="147"/>
      <c r="K1321" s="148"/>
      <c r="L1321" s="149"/>
      <c r="M1321" s="150"/>
      <c r="N1321" s="150"/>
      <c r="O1321" s="150"/>
      <c r="P1321" s="150"/>
      <c r="Q1321" s="150"/>
      <c r="R1321" s="150"/>
      <c r="S1321" s="154"/>
      <c r="T1321" s="152"/>
      <c r="U1321" s="116"/>
    </row>
    <row r="1323" spans="1:21">
      <c r="B1323" s="23" t="e">
        <f>B1279</f>
        <v>#REF!</v>
      </c>
      <c r="T1323" s="41"/>
    </row>
    <row r="1324" spans="1:21" ht="42">
      <c r="A1324" s="104"/>
      <c r="M1324" s="105" t="s">
        <v>16</v>
      </c>
    </row>
    <row r="1325" spans="1:21" ht="21.75" thickBot="1">
      <c r="B1325" s="106"/>
      <c r="C1325" s="107"/>
      <c r="D1325" s="107"/>
      <c r="E1325" s="107"/>
      <c r="F1325" s="107"/>
      <c r="G1325" s="107"/>
      <c r="H1325" s="107"/>
      <c r="I1325" s="107"/>
      <c r="J1325" s="107"/>
      <c r="K1325" s="107"/>
      <c r="L1325" s="108"/>
      <c r="M1325" s="107"/>
      <c r="N1325" s="107"/>
      <c r="O1325" s="107"/>
      <c r="P1325" s="107"/>
      <c r="Q1325" s="107"/>
      <c r="R1325" s="107"/>
      <c r="S1325" s="109"/>
      <c r="T1325" s="110"/>
    </row>
    <row r="1326" spans="1:21" ht="19.899999999999999" customHeight="1">
      <c r="B1326" s="111"/>
      <c r="C1326" s="112"/>
      <c r="D1326" s="112"/>
      <c r="E1326" s="113"/>
      <c r="F1326" s="112"/>
      <c r="G1326" s="112"/>
      <c r="H1326" s="112"/>
      <c r="I1326" s="112"/>
      <c r="J1326" s="112"/>
      <c r="K1326" s="113"/>
      <c r="L1326" s="114"/>
      <c r="M1326" s="586" t="s">
        <v>17</v>
      </c>
      <c r="N1326" s="587"/>
      <c r="O1326" s="586" t="s">
        <v>17</v>
      </c>
      <c r="P1326" s="587"/>
      <c r="Q1326" s="586" t="s">
        <v>17</v>
      </c>
      <c r="R1326" s="587"/>
      <c r="S1326" s="114" t="s">
        <v>18</v>
      </c>
      <c r="T1326" s="115"/>
      <c r="U1326" s="116"/>
    </row>
    <row r="1327" spans="1:21" ht="19.899999999999999" customHeight="1">
      <c r="B1327" s="588" t="s">
        <v>19</v>
      </c>
      <c r="C1327" s="589"/>
      <c r="D1327" s="590"/>
      <c r="E1327" s="591" t="s">
        <v>20</v>
      </c>
      <c r="F1327" s="589"/>
      <c r="G1327" s="589"/>
      <c r="H1327" s="589"/>
      <c r="I1327" s="589"/>
      <c r="J1327" s="590"/>
      <c r="K1327" s="117" t="s">
        <v>21</v>
      </c>
      <c r="L1327" s="117" t="s">
        <v>5</v>
      </c>
      <c r="M1327" s="592" t="s">
        <v>498</v>
      </c>
      <c r="N1327" s="593"/>
      <c r="O1327" s="592" t="s">
        <v>518</v>
      </c>
      <c r="P1327" s="593"/>
      <c r="Q1327" s="592" t="s">
        <v>519</v>
      </c>
      <c r="R1327" s="593"/>
      <c r="S1327" s="117" t="s">
        <v>22</v>
      </c>
      <c r="T1327" s="118" t="s">
        <v>23</v>
      </c>
      <c r="U1327" s="116"/>
    </row>
    <row r="1328" spans="1:21" ht="19.899999999999999" customHeight="1" thickBot="1">
      <c r="B1328" s="119"/>
      <c r="C1328" s="109"/>
      <c r="D1328" s="109"/>
      <c r="E1328" s="120"/>
      <c r="F1328" s="109"/>
      <c r="G1328" s="109"/>
      <c r="H1328" s="109"/>
      <c r="I1328" s="109"/>
      <c r="J1328" s="109"/>
      <c r="K1328" s="120"/>
      <c r="L1328" s="121"/>
      <c r="M1328" s="121" t="s">
        <v>24</v>
      </c>
      <c r="N1328" s="121" t="s">
        <v>25</v>
      </c>
      <c r="O1328" s="121" t="s">
        <v>24</v>
      </c>
      <c r="P1328" s="121" t="s">
        <v>25</v>
      </c>
      <c r="Q1328" s="121" t="s">
        <v>24</v>
      </c>
      <c r="R1328" s="121" t="s">
        <v>25</v>
      </c>
      <c r="S1328" s="121"/>
      <c r="T1328" s="122"/>
      <c r="U1328" s="116"/>
    </row>
    <row r="1329" spans="2:21" ht="21.95" customHeight="1">
      <c r="B1329" s="123"/>
      <c r="C1329" s="10"/>
      <c r="D1329" s="10"/>
      <c r="E1329" s="124"/>
      <c r="F1329" s="10"/>
      <c r="G1329" s="10"/>
      <c r="H1329" s="10"/>
      <c r="I1329" s="10"/>
      <c r="J1329" s="10"/>
      <c r="K1329" s="124"/>
      <c r="L1329" s="125"/>
      <c r="M1329" s="126"/>
      <c r="N1329" s="124"/>
      <c r="O1329" s="126"/>
      <c r="P1329" s="124"/>
      <c r="Q1329" s="126"/>
      <c r="R1329" s="124"/>
      <c r="S1329" s="127"/>
      <c r="T1329" s="128"/>
      <c r="U1329" s="116"/>
    </row>
    <row r="1330" spans="2:21" ht="21.95" customHeight="1">
      <c r="B1330" s="129"/>
      <c r="C1330" s="130" t="s">
        <v>571</v>
      </c>
      <c r="D1330" s="131"/>
      <c r="E1330" s="132"/>
      <c r="F1330" s="130" t="s">
        <v>572</v>
      </c>
      <c r="G1330" s="131"/>
      <c r="H1330" s="131"/>
      <c r="I1330" s="131"/>
      <c r="J1330" s="131"/>
      <c r="K1330" s="133">
        <v>1</v>
      </c>
      <c r="L1330" s="133" t="s">
        <v>52</v>
      </c>
      <c r="M1330" s="134">
        <v>10300</v>
      </c>
      <c r="N1330" s="135">
        <f>SUM(K1330*M1330)</f>
        <v>10300</v>
      </c>
      <c r="O1330" s="134">
        <v>10800</v>
      </c>
      <c r="P1330" s="135">
        <f>SUM(K1330*O1330)</f>
        <v>10800</v>
      </c>
      <c r="Q1330" s="136">
        <v>10500</v>
      </c>
      <c r="R1330" s="172">
        <f>SUM(K1330*Q1330)</f>
        <v>10500</v>
      </c>
      <c r="S1330" s="137">
        <f>M1330</f>
        <v>10300</v>
      </c>
      <c r="T1330" s="138" t="str">
        <f>M1327</f>
        <v>(有)福地商会</v>
      </c>
      <c r="U1330" s="116"/>
    </row>
    <row r="1331" spans="2:21" ht="21.95" customHeight="1">
      <c r="B1331" s="123"/>
      <c r="C1331" s="10"/>
      <c r="D1331" s="10"/>
      <c r="E1331" s="124"/>
      <c r="F1331" s="10"/>
      <c r="G1331" s="10"/>
      <c r="H1331" s="10"/>
      <c r="I1331" s="10"/>
      <c r="J1331" s="10"/>
      <c r="K1331" s="124"/>
      <c r="L1331" s="125"/>
      <c r="M1331" s="126"/>
      <c r="N1331" s="124"/>
      <c r="O1331" s="126"/>
      <c r="P1331" s="124"/>
      <c r="Q1331" s="126"/>
      <c r="R1331" s="124"/>
      <c r="S1331" s="127"/>
      <c r="T1331" s="128"/>
      <c r="U1331" s="116"/>
    </row>
    <row r="1332" spans="2:21" ht="21.95" customHeight="1">
      <c r="B1332" s="129"/>
      <c r="C1332" s="130" t="s">
        <v>444</v>
      </c>
      <c r="D1332" s="131"/>
      <c r="E1332" s="132"/>
      <c r="F1332" s="130" t="s">
        <v>573</v>
      </c>
      <c r="G1332" s="131"/>
      <c r="H1332" s="131"/>
      <c r="I1332" s="131"/>
      <c r="J1332" s="131"/>
      <c r="K1332" s="133">
        <v>1</v>
      </c>
      <c r="L1332" s="133" t="s">
        <v>52</v>
      </c>
      <c r="M1332" s="134">
        <v>6300</v>
      </c>
      <c r="N1332" s="135">
        <f>SUM(K1332*M1332)</f>
        <v>6300</v>
      </c>
      <c r="O1332" s="134">
        <v>6500</v>
      </c>
      <c r="P1332" s="135">
        <f>SUM(K1332*O1332)</f>
        <v>6500</v>
      </c>
      <c r="Q1332" s="136">
        <v>6600</v>
      </c>
      <c r="R1332" s="172">
        <f>SUM(K1332*Q1332)</f>
        <v>6600</v>
      </c>
      <c r="S1332" s="137">
        <f>M1332</f>
        <v>6300</v>
      </c>
      <c r="T1332" s="138" t="str">
        <f>T1330</f>
        <v>(有)福地商会</v>
      </c>
      <c r="U1332" s="116"/>
    </row>
    <row r="1333" spans="2:21" ht="21.95" customHeight="1">
      <c r="B1333" s="123"/>
      <c r="C1333" s="10"/>
      <c r="D1333" s="10"/>
      <c r="E1333" s="124"/>
      <c r="F1333" s="10"/>
      <c r="G1333" s="10"/>
      <c r="H1333" s="10"/>
      <c r="I1333" s="10"/>
      <c r="J1333" s="10"/>
      <c r="K1333" s="124"/>
      <c r="L1333" s="125"/>
      <c r="M1333" s="139"/>
      <c r="N1333" s="124"/>
      <c r="O1333" s="126"/>
      <c r="P1333" s="124"/>
      <c r="Q1333" s="126"/>
      <c r="R1333" s="124"/>
      <c r="S1333" s="127"/>
      <c r="T1333" s="128"/>
      <c r="U1333" s="116"/>
    </row>
    <row r="1334" spans="2:21" ht="21.95" customHeight="1">
      <c r="B1334" s="129"/>
      <c r="C1334" s="130" t="s">
        <v>444</v>
      </c>
      <c r="D1334" s="131"/>
      <c r="E1334" s="132"/>
      <c r="F1334" s="130" t="s">
        <v>445</v>
      </c>
      <c r="G1334" s="131"/>
      <c r="H1334" s="131"/>
      <c r="I1334" s="131"/>
      <c r="J1334" s="131"/>
      <c r="K1334" s="133">
        <v>1</v>
      </c>
      <c r="L1334" s="133" t="s">
        <v>52</v>
      </c>
      <c r="M1334" s="134">
        <v>6750</v>
      </c>
      <c r="N1334" s="135">
        <f>SUM(K1334*M1334)</f>
        <v>6750</v>
      </c>
      <c r="O1334" s="134">
        <v>7000</v>
      </c>
      <c r="P1334" s="135">
        <f>SUM(K1334*O1334)</f>
        <v>7000</v>
      </c>
      <c r="Q1334" s="136">
        <v>7200</v>
      </c>
      <c r="R1334" s="172">
        <f>SUM(K1334*Q1334)</f>
        <v>7200</v>
      </c>
      <c r="S1334" s="137">
        <f>M1334</f>
        <v>6750</v>
      </c>
      <c r="T1334" s="138" t="str">
        <f>T1332</f>
        <v>(有)福地商会</v>
      </c>
      <c r="U1334" s="116"/>
    </row>
    <row r="1335" spans="2:21" ht="21.95" customHeight="1">
      <c r="B1335" s="123"/>
      <c r="C1335" s="10"/>
      <c r="D1335" s="10"/>
      <c r="E1335" s="124"/>
      <c r="F1335" s="10"/>
      <c r="G1335" s="10"/>
      <c r="H1335" s="10"/>
      <c r="I1335" s="10"/>
      <c r="J1335" s="10"/>
      <c r="K1335" s="124"/>
      <c r="L1335" s="125"/>
      <c r="M1335" s="139"/>
      <c r="N1335" s="124"/>
      <c r="O1335" s="126"/>
      <c r="P1335" s="124"/>
      <c r="Q1335" s="126"/>
      <c r="R1335" s="124"/>
      <c r="S1335" s="127"/>
      <c r="T1335" s="128"/>
      <c r="U1335" s="116"/>
    </row>
    <row r="1336" spans="2:21" ht="21.95" customHeight="1">
      <c r="B1336" s="129"/>
      <c r="C1336" s="130" t="s">
        <v>446</v>
      </c>
      <c r="D1336" s="131"/>
      <c r="E1336" s="132"/>
      <c r="F1336" s="130" t="s">
        <v>447</v>
      </c>
      <c r="G1336" s="131"/>
      <c r="H1336" s="131"/>
      <c r="I1336" s="131"/>
      <c r="J1336" s="131"/>
      <c r="K1336" s="133">
        <v>1</v>
      </c>
      <c r="L1336" s="133" t="s">
        <v>2</v>
      </c>
      <c r="M1336" s="134">
        <v>7000</v>
      </c>
      <c r="N1336" s="135">
        <f>SUM(K1336*M1336)</f>
        <v>7000</v>
      </c>
      <c r="O1336" s="134">
        <v>7200</v>
      </c>
      <c r="P1336" s="135">
        <f>SUM(K1336*O1336)</f>
        <v>7200</v>
      </c>
      <c r="Q1336" s="136">
        <v>7300</v>
      </c>
      <c r="R1336" s="172">
        <f>SUM(K1336*Q1336)</f>
        <v>7300</v>
      </c>
      <c r="S1336" s="137">
        <f>M1336</f>
        <v>7000</v>
      </c>
      <c r="T1336" s="138" t="str">
        <f>T1334</f>
        <v>(有)福地商会</v>
      </c>
      <c r="U1336" s="116"/>
    </row>
    <row r="1337" spans="2:21" ht="21.95" customHeight="1">
      <c r="B1337" s="123"/>
      <c r="C1337" s="10"/>
      <c r="D1337" s="10"/>
      <c r="E1337" s="124"/>
      <c r="F1337" s="10"/>
      <c r="G1337" s="10"/>
      <c r="H1337" s="10"/>
      <c r="I1337" s="10"/>
      <c r="J1337" s="10"/>
      <c r="K1337" s="124"/>
      <c r="L1337" s="125"/>
      <c r="M1337" s="139"/>
      <c r="N1337" s="140"/>
      <c r="O1337" s="139"/>
      <c r="P1337" s="140"/>
      <c r="Q1337" s="139"/>
      <c r="R1337" s="140"/>
      <c r="S1337" s="127"/>
      <c r="T1337" s="128"/>
      <c r="U1337" s="116"/>
    </row>
    <row r="1338" spans="2:21" ht="21.95" customHeight="1">
      <c r="B1338" s="129"/>
      <c r="C1338" s="130"/>
      <c r="D1338" s="131"/>
      <c r="E1338" s="132"/>
      <c r="F1338" s="130"/>
      <c r="G1338" s="131"/>
      <c r="H1338" s="131"/>
      <c r="I1338" s="131"/>
      <c r="J1338" s="131"/>
      <c r="K1338" s="133"/>
      <c r="L1338" s="133"/>
      <c r="M1338" s="134"/>
      <c r="N1338" s="135"/>
      <c r="O1338" s="134"/>
      <c r="P1338" s="135"/>
      <c r="Q1338" s="136"/>
      <c r="R1338" s="135"/>
      <c r="S1338" s="137"/>
      <c r="T1338" s="138"/>
      <c r="U1338" s="116"/>
    </row>
    <row r="1339" spans="2:21" ht="21.95" customHeight="1">
      <c r="B1339" s="123"/>
      <c r="C1339" s="10"/>
      <c r="D1339" s="10"/>
      <c r="E1339" s="124"/>
      <c r="F1339" s="10"/>
      <c r="G1339" s="10"/>
      <c r="H1339" s="10"/>
      <c r="I1339" s="10"/>
      <c r="J1339" s="10"/>
      <c r="K1339" s="124"/>
      <c r="L1339" s="125"/>
      <c r="M1339" s="139"/>
      <c r="N1339" s="140"/>
      <c r="O1339" s="139"/>
      <c r="P1339" s="140"/>
      <c r="Q1339" s="139"/>
      <c r="R1339" s="140"/>
      <c r="S1339" s="127"/>
      <c r="T1339" s="128"/>
      <c r="U1339" s="116"/>
    </row>
    <row r="1340" spans="2:21" ht="21.95" customHeight="1">
      <c r="B1340" s="129"/>
      <c r="C1340" s="130"/>
      <c r="D1340" s="131"/>
      <c r="E1340" s="132"/>
      <c r="F1340" s="130"/>
      <c r="G1340" s="131"/>
      <c r="H1340" s="131"/>
      <c r="I1340" s="131"/>
      <c r="J1340" s="131"/>
      <c r="K1340" s="133"/>
      <c r="L1340" s="133"/>
      <c r="M1340" s="134"/>
      <c r="N1340" s="135"/>
      <c r="O1340" s="134"/>
      <c r="P1340" s="135"/>
      <c r="Q1340" s="136"/>
      <c r="R1340" s="135"/>
      <c r="S1340" s="137"/>
      <c r="T1340" s="138"/>
      <c r="U1340" s="116"/>
    </row>
    <row r="1341" spans="2:21" ht="21.95" customHeight="1">
      <c r="B1341" s="123"/>
      <c r="C1341" s="10"/>
      <c r="D1341" s="10"/>
      <c r="E1341" s="124"/>
      <c r="F1341" s="10"/>
      <c r="G1341" s="10"/>
      <c r="H1341" s="10"/>
      <c r="I1341" s="10"/>
      <c r="J1341" s="10"/>
      <c r="K1341" s="124"/>
      <c r="L1341" s="125"/>
      <c r="M1341" s="139"/>
      <c r="N1341" s="140"/>
      <c r="O1341" s="139"/>
      <c r="P1341" s="140"/>
      <c r="Q1341" s="139"/>
      <c r="R1341" s="140"/>
      <c r="S1341" s="127"/>
      <c r="T1341" s="128"/>
      <c r="U1341" s="116"/>
    </row>
    <row r="1342" spans="2:21" ht="21.95" customHeight="1">
      <c r="B1342" s="129"/>
      <c r="C1342" s="130"/>
      <c r="D1342" s="131"/>
      <c r="E1342" s="132"/>
      <c r="F1342" s="130"/>
      <c r="G1342" s="131"/>
      <c r="H1342" s="131"/>
      <c r="I1342" s="131"/>
      <c r="J1342" s="131"/>
      <c r="K1342" s="133"/>
      <c r="L1342" s="133"/>
      <c r="M1342" s="134"/>
      <c r="N1342" s="135"/>
      <c r="O1342" s="134"/>
      <c r="P1342" s="135"/>
      <c r="Q1342" s="136"/>
      <c r="R1342" s="135"/>
      <c r="S1342" s="137"/>
      <c r="T1342" s="138"/>
      <c r="U1342" s="116"/>
    </row>
    <row r="1343" spans="2:21" ht="21.95" customHeight="1">
      <c r="B1343" s="123"/>
      <c r="C1343" s="10"/>
      <c r="D1343" s="10"/>
      <c r="E1343" s="124"/>
      <c r="F1343" s="10"/>
      <c r="G1343" s="10"/>
      <c r="H1343" s="10"/>
      <c r="I1343" s="10"/>
      <c r="J1343" s="10"/>
      <c r="K1343" s="124"/>
      <c r="L1343" s="125"/>
      <c r="M1343" s="139"/>
      <c r="N1343" s="140"/>
      <c r="O1343" s="139"/>
      <c r="P1343" s="140"/>
      <c r="Q1343" s="139"/>
      <c r="R1343" s="140"/>
      <c r="S1343" s="141"/>
      <c r="T1343" s="128"/>
      <c r="U1343" s="116"/>
    </row>
    <row r="1344" spans="2:21" ht="21.95" customHeight="1">
      <c r="B1344" s="129"/>
      <c r="C1344" s="130"/>
      <c r="D1344" s="131"/>
      <c r="E1344" s="132"/>
      <c r="F1344" s="130"/>
      <c r="G1344" s="131"/>
      <c r="H1344" s="131"/>
      <c r="I1344" s="131"/>
      <c r="J1344" s="131"/>
      <c r="K1344" s="133"/>
      <c r="L1344" s="133"/>
      <c r="M1344" s="134"/>
      <c r="N1344" s="135"/>
      <c r="O1344" s="134"/>
      <c r="P1344" s="135"/>
      <c r="Q1344" s="136"/>
      <c r="R1344" s="135"/>
      <c r="S1344" s="137"/>
      <c r="T1344" s="138"/>
      <c r="U1344" s="116"/>
    </row>
    <row r="1345" spans="2:21" ht="21.95" customHeight="1">
      <c r="B1345" s="123"/>
      <c r="C1345" s="10"/>
      <c r="D1345" s="10"/>
      <c r="E1345" s="124"/>
      <c r="F1345" s="10"/>
      <c r="G1345" s="10"/>
      <c r="H1345" s="10"/>
      <c r="I1345" s="10"/>
      <c r="J1345" s="10"/>
      <c r="K1345" s="124"/>
      <c r="L1345" s="125"/>
      <c r="M1345" s="139"/>
      <c r="N1345" s="140"/>
      <c r="O1345" s="139"/>
      <c r="P1345" s="140"/>
      <c r="Q1345" s="139"/>
      <c r="R1345" s="140"/>
      <c r="S1345" s="141"/>
      <c r="T1345" s="128"/>
      <c r="U1345" s="116"/>
    </row>
    <row r="1346" spans="2:21" ht="21.95" customHeight="1">
      <c r="B1346" s="129"/>
      <c r="C1346" s="130"/>
      <c r="D1346" s="131"/>
      <c r="E1346" s="132"/>
      <c r="F1346" s="130"/>
      <c r="G1346" s="131"/>
      <c r="H1346" s="131"/>
      <c r="I1346" s="131"/>
      <c r="J1346" s="131"/>
      <c r="K1346" s="133"/>
      <c r="L1346" s="133"/>
      <c r="M1346" s="134"/>
      <c r="N1346" s="135"/>
      <c r="O1346" s="134"/>
      <c r="P1346" s="135"/>
      <c r="Q1346" s="136"/>
      <c r="R1346" s="135"/>
      <c r="S1346" s="137"/>
      <c r="T1346" s="138"/>
      <c r="U1346" s="116"/>
    </row>
    <row r="1347" spans="2:21" ht="21.95" customHeight="1">
      <c r="B1347" s="123"/>
      <c r="C1347" s="10"/>
      <c r="D1347" s="10"/>
      <c r="E1347" s="124"/>
      <c r="F1347" s="10"/>
      <c r="G1347" s="10"/>
      <c r="H1347" s="10"/>
      <c r="I1347" s="10"/>
      <c r="J1347" s="10"/>
      <c r="K1347" s="124"/>
      <c r="L1347" s="125"/>
      <c r="M1347" s="139"/>
      <c r="N1347" s="140"/>
      <c r="O1347" s="139"/>
      <c r="P1347" s="140"/>
      <c r="Q1347" s="139"/>
      <c r="R1347" s="140"/>
      <c r="S1347" s="142"/>
      <c r="T1347" s="128"/>
      <c r="U1347" s="116"/>
    </row>
    <row r="1348" spans="2:21" ht="21.95" customHeight="1">
      <c r="B1348" s="129"/>
      <c r="C1348" s="130"/>
      <c r="D1348" s="131"/>
      <c r="E1348" s="132"/>
      <c r="F1348" s="130"/>
      <c r="G1348" s="131"/>
      <c r="H1348" s="131"/>
      <c r="I1348" s="131"/>
      <c r="J1348" s="131"/>
      <c r="K1348" s="133"/>
      <c r="L1348" s="133"/>
      <c r="M1348" s="134"/>
      <c r="N1348" s="135"/>
      <c r="O1348" s="134"/>
      <c r="P1348" s="135"/>
      <c r="Q1348" s="136"/>
      <c r="R1348" s="135"/>
      <c r="S1348" s="137"/>
      <c r="T1348" s="138"/>
      <c r="U1348" s="116"/>
    </row>
    <row r="1349" spans="2:21" ht="21.95" customHeight="1">
      <c r="B1349" s="123"/>
      <c r="C1349" s="10"/>
      <c r="D1349" s="10"/>
      <c r="E1349" s="124"/>
      <c r="F1349" s="10"/>
      <c r="G1349" s="10"/>
      <c r="H1349" s="10"/>
      <c r="I1349" s="10"/>
      <c r="J1349" s="10"/>
      <c r="K1349" s="124"/>
      <c r="L1349" s="125"/>
      <c r="M1349" s="139"/>
      <c r="N1349" s="140"/>
      <c r="O1349" s="139"/>
      <c r="P1349" s="140"/>
      <c r="Q1349" s="139"/>
      <c r="R1349" s="140"/>
      <c r="S1349" s="141"/>
      <c r="T1349" s="128"/>
      <c r="U1349" s="116"/>
    </row>
    <row r="1350" spans="2:21" ht="21.75" customHeight="1">
      <c r="B1350" s="129"/>
      <c r="C1350" s="130"/>
      <c r="D1350" s="131"/>
      <c r="E1350" s="132"/>
      <c r="F1350" s="130"/>
      <c r="G1350" s="131"/>
      <c r="H1350" s="131"/>
      <c r="I1350" s="131"/>
      <c r="J1350" s="131"/>
      <c r="K1350" s="133"/>
      <c r="L1350" s="133"/>
      <c r="M1350" s="134"/>
      <c r="N1350" s="135"/>
      <c r="O1350" s="134"/>
      <c r="P1350" s="135"/>
      <c r="Q1350" s="136"/>
      <c r="R1350" s="135"/>
      <c r="S1350" s="137"/>
      <c r="T1350" s="138"/>
      <c r="U1350" s="116"/>
    </row>
    <row r="1351" spans="2:21" ht="23.25" customHeight="1">
      <c r="B1351" s="123"/>
      <c r="C1351" s="10"/>
      <c r="D1351" s="10"/>
      <c r="E1351" s="124"/>
      <c r="F1351" s="10"/>
      <c r="G1351" s="10"/>
      <c r="H1351" s="10"/>
      <c r="I1351" s="10"/>
      <c r="J1351" s="10"/>
      <c r="K1351" s="124"/>
      <c r="L1351" s="125"/>
      <c r="M1351" s="139"/>
      <c r="N1351" s="140"/>
      <c r="O1351" s="139"/>
      <c r="P1351" s="140"/>
      <c r="Q1351" s="139"/>
      <c r="R1351" s="140"/>
      <c r="S1351" s="142"/>
      <c r="T1351" s="128"/>
      <c r="U1351" s="116"/>
    </row>
    <row r="1352" spans="2:21" ht="21.95" customHeight="1">
      <c r="B1352" s="129"/>
      <c r="C1352" s="130"/>
      <c r="D1352" s="131"/>
      <c r="E1352" s="132"/>
      <c r="F1352" s="130"/>
      <c r="G1352" s="131"/>
      <c r="H1352" s="131"/>
      <c r="I1352" s="131"/>
      <c r="J1352" s="131"/>
      <c r="K1352" s="133"/>
      <c r="L1352" s="133"/>
      <c r="M1352" s="134"/>
      <c r="N1352" s="135"/>
      <c r="O1352" s="134"/>
      <c r="P1352" s="135"/>
      <c r="Q1352" s="136"/>
      <c r="R1352" s="135"/>
      <c r="S1352" s="137"/>
      <c r="T1352" s="138"/>
      <c r="U1352" s="116"/>
    </row>
    <row r="1353" spans="2:21" ht="21.95" customHeight="1">
      <c r="B1353" s="123"/>
      <c r="C1353" s="10"/>
      <c r="D1353" s="10"/>
      <c r="E1353" s="124"/>
      <c r="F1353" s="10"/>
      <c r="G1353" s="10"/>
      <c r="H1353" s="10"/>
      <c r="I1353" s="10"/>
      <c r="J1353" s="10"/>
      <c r="K1353" s="124"/>
      <c r="L1353" s="125"/>
      <c r="M1353" s="140"/>
      <c r="N1353" s="140"/>
      <c r="O1353" s="140"/>
      <c r="P1353" s="140"/>
      <c r="Q1353" s="139"/>
      <c r="R1353" s="140"/>
      <c r="S1353" s="141"/>
      <c r="T1353" s="143"/>
      <c r="U1353" s="116"/>
    </row>
    <row r="1354" spans="2:21" ht="21.95" customHeight="1">
      <c r="B1354" s="129"/>
      <c r="C1354" s="130"/>
      <c r="D1354" s="131"/>
      <c r="E1354" s="132"/>
      <c r="F1354" s="130"/>
      <c r="G1354" s="131"/>
      <c r="H1354" s="131"/>
      <c r="I1354" s="131"/>
      <c r="J1354" s="131"/>
      <c r="K1354" s="133"/>
      <c r="L1354" s="133"/>
      <c r="M1354" s="132"/>
      <c r="N1354" s="135"/>
      <c r="O1354" s="132"/>
      <c r="P1354" s="135"/>
      <c r="Q1354" s="144"/>
      <c r="R1354" s="135"/>
      <c r="S1354" s="137"/>
      <c r="T1354" s="145"/>
      <c r="U1354" s="116"/>
    </row>
    <row r="1355" spans="2:21" ht="21.95" customHeight="1">
      <c r="B1355" s="123"/>
      <c r="C1355" s="10"/>
      <c r="D1355" s="10"/>
      <c r="E1355" s="124"/>
      <c r="F1355" s="10"/>
      <c r="G1355" s="10"/>
      <c r="H1355" s="10"/>
      <c r="I1355" s="10"/>
      <c r="J1355" s="10"/>
      <c r="K1355" s="124"/>
      <c r="L1355" s="125"/>
      <c r="M1355" s="140"/>
      <c r="N1355" s="140"/>
      <c r="O1355" s="140"/>
      <c r="P1355" s="140"/>
      <c r="Q1355" s="140"/>
      <c r="R1355" s="140"/>
      <c r="S1355" s="142"/>
      <c r="T1355" s="143"/>
      <c r="U1355" s="116"/>
    </row>
    <row r="1356" spans="2:21" ht="21.95" customHeight="1">
      <c r="B1356" s="129"/>
      <c r="C1356" s="130"/>
      <c r="D1356" s="131"/>
      <c r="E1356" s="132"/>
      <c r="F1356" s="130"/>
      <c r="G1356" s="131"/>
      <c r="H1356" s="131"/>
      <c r="I1356" s="131"/>
      <c r="J1356" s="131"/>
      <c r="K1356" s="133"/>
      <c r="L1356" s="133"/>
      <c r="M1356" s="132"/>
      <c r="N1356" s="135"/>
      <c r="O1356" s="132"/>
      <c r="P1356" s="135"/>
      <c r="Q1356" s="144"/>
      <c r="R1356" s="135"/>
      <c r="S1356" s="137"/>
      <c r="T1356" s="145"/>
      <c r="U1356" s="116"/>
    </row>
    <row r="1357" spans="2:21" ht="21.95" customHeight="1">
      <c r="B1357" s="123"/>
      <c r="C1357" s="10"/>
      <c r="D1357" s="10"/>
      <c r="E1357" s="124"/>
      <c r="F1357" s="10"/>
      <c r="G1357" s="10"/>
      <c r="H1357" s="10"/>
      <c r="I1357" s="10"/>
      <c r="J1357" s="10"/>
      <c r="K1357" s="124"/>
      <c r="L1357" s="125"/>
      <c r="M1357" s="140"/>
      <c r="N1357" s="140"/>
      <c r="O1357" s="140"/>
      <c r="P1357" s="140"/>
      <c r="Q1357" s="140"/>
      <c r="R1357" s="140"/>
      <c r="S1357" s="142"/>
      <c r="T1357" s="143"/>
      <c r="U1357" s="116"/>
    </row>
    <row r="1358" spans="2:21" ht="21.95" customHeight="1">
      <c r="B1358" s="129"/>
      <c r="C1358" s="130"/>
      <c r="D1358" s="131"/>
      <c r="E1358" s="132"/>
      <c r="F1358" s="130"/>
      <c r="G1358" s="131"/>
      <c r="H1358" s="131"/>
      <c r="I1358" s="131"/>
      <c r="J1358" s="131"/>
      <c r="K1358" s="133"/>
      <c r="L1358" s="133"/>
      <c r="M1358" s="144"/>
      <c r="N1358" s="144"/>
      <c r="O1358" s="144"/>
      <c r="P1358" s="144"/>
      <c r="Q1358" s="144"/>
      <c r="R1358" s="144"/>
      <c r="S1358" s="137"/>
      <c r="T1358" s="145"/>
      <c r="U1358" s="116"/>
    </row>
    <row r="1359" spans="2:21" ht="21.95" customHeight="1">
      <c r="B1359" s="123"/>
      <c r="C1359" s="10"/>
      <c r="D1359" s="10"/>
      <c r="E1359" s="124"/>
      <c r="F1359" s="10"/>
      <c r="G1359" s="10"/>
      <c r="H1359" s="10"/>
      <c r="I1359" s="10"/>
      <c r="J1359" s="10"/>
      <c r="K1359" s="124"/>
      <c r="L1359" s="125"/>
      <c r="M1359" s="140"/>
      <c r="N1359" s="140"/>
      <c r="O1359" s="140"/>
      <c r="P1359" s="140"/>
      <c r="Q1359" s="140"/>
      <c r="R1359" s="140"/>
      <c r="S1359" s="142"/>
      <c r="T1359" s="143"/>
      <c r="U1359" s="116"/>
    </row>
    <row r="1360" spans="2:21" ht="21.95" customHeight="1">
      <c r="B1360" s="129"/>
      <c r="C1360" s="130"/>
      <c r="D1360" s="131"/>
      <c r="E1360" s="132"/>
      <c r="F1360" s="130"/>
      <c r="G1360" s="131"/>
      <c r="H1360" s="131"/>
      <c r="I1360" s="131"/>
      <c r="J1360" s="131"/>
      <c r="K1360" s="133"/>
      <c r="L1360" s="133"/>
      <c r="M1360" s="144"/>
      <c r="N1360" s="144"/>
      <c r="O1360" s="144"/>
      <c r="P1360" s="144"/>
      <c r="Q1360" s="144"/>
      <c r="R1360" s="144"/>
      <c r="S1360" s="137"/>
      <c r="T1360" s="145"/>
      <c r="U1360" s="116"/>
    </row>
    <row r="1361" spans="1:21" ht="21.95" customHeight="1">
      <c r="B1361" s="123"/>
      <c r="C1361" s="10"/>
      <c r="D1361" s="10"/>
      <c r="E1361" s="124"/>
      <c r="F1361" s="10"/>
      <c r="G1361" s="10"/>
      <c r="H1361" s="10"/>
      <c r="I1361" s="10"/>
      <c r="J1361" s="10"/>
      <c r="K1361" s="124"/>
      <c r="L1361" s="125"/>
      <c r="M1361" s="140"/>
      <c r="N1361" s="140"/>
      <c r="O1361" s="140"/>
      <c r="P1361" s="140"/>
      <c r="Q1361" s="140"/>
      <c r="R1361" s="140"/>
      <c r="S1361" s="142"/>
      <c r="T1361" s="143"/>
      <c r="U1361" s="116"/>
    </row>
    <row r="1362" spans="1:21" ht="21.95" customHeight="1" thickBot="1">
      <c r="B1362" s="146"/>
      <c r="C1362" s="147"/>
      <c r="D1362" s="147"/>
      <c r="E1362" s="148"/>
      <c r="F1362" s="147"/>
      <c r="G1362" s="147"/>
      <c r="H1362" s="147"/>
      <c r="I1362" s="147"/>
      <c r="J1362" s="147"/>
      <c r="K1362" s="149"/>
      <c r="L1362" s="149"/>
      <c r="M1362" s="150"/>
      <c r="N1362" s="150"/>
      <c r="O1362" s="150"/>
      <c r="P1362" s="150"/>
      <c r="Q1362" s="150"/>
      <c r="R1362" s="150"/>
      <c r="S1362" s="151"/>
      <c r="T1362" s="152"/>
      <c r="U1362" s="116"/>
    </row>
    <row r="1363" spans="1:21" ht="19.899999999999999" customHeight="1">
      <c r="B1363" s="123"/>
      <c r="C1363" s="10"/>
      <c r="D1363" s="10"/>
      <c r="E1363" s="124"/>
      <c r="F1363" s="10"/>
      <c r="G1363" s="10"/>
      <c r="H1363" s="10"/>
      <c r="I1363" s="10"/>
      <c r="J1363" s="10"/>
      <c r="K1363" s="124"/>
      <c r="L1363" s="125"/>
      <c r="M1363" s="140"/>
      <c r="N1363" s="140"/>
      <c r="O1363" s="140"/>
      <c r="P1363" s="140"/>
      <c r="Q1363" s="140"/>
      <c r="R1363" s="140"/>
      <c r="S1363" s="141"/>
      <c r="T1363" s="143"/>
      <c r="U1363" s="116"/>
    </row>
    <row r="1364" spans="1:21" ht="19.899999999999999" customHeight="1">
      <c r="B1364" s="583" t="s">
        <v>3</v>
      </c>
      <c r="C1364" s="584"/>
      <c r="D1364" s="585"/>
      <c r="E1364" s="124"/>
      <c r="F1364" s="10"/>
      <c r="G1364" s="10"/>
      <c r="H1364" s="10"/>
      <c r="I1364" s="10"/>
      <c r="J1364" s="10"/>
      <c r="K1364" s="124"/>
      <c r="L1364" s="125"/>
      <c r="M1364" s="140">
        <f t="shared" ref="M1364:R1364" si="16">SUM(M1329:M1362)</f>
        <v>30350</v>
      </c>
      <c r="N1364" s="140">
        <f t="shared" si="16"/>
        <v>30350</v>
      </c>
      <c r="O1364" s="140">
        <f t="shared" si="16"/>
        <v>31500</v>
      </c>
      <c r="P1364" s="140">
        <f t="shared" si="16"/>
        <v>31500</v>
      </c>
      <c r="Q1364" s="140">
        <f t="shared" si="16"/>
        <v>31600</v>
      </c>
      <c r="R1364" s="140">
        <f t="shared" si="16"/>
        <v>31600</v>
      </c>
      <c r="S1364" s="140"/>
      <c r="T1364" s="153"/>
      <c r="U1364" s="116"/>
    </row>
    <row r="1365" spans="1:21" ht="19.899999999999999" customHeight="1" thickBot="1">
      <c r="B1365" s="146"/>
      <c r="C1365" s="147"/>
      <c r="D1365" s="147"/>
      <c r="E1365" s="148"/>
      <c r="F1365" s="147"/>
      <c r="G1365" s="147"/>
      <c r="H1365" s="147"/>
      <c r="I1365" s="147"/>
      <c r="J1365" s="147"/>
      <c r="K1365" s="148"/>
      <c r="L1365" s="149"/>
      <c r="M1365" s="150"/>
      <c r="N1365" s="150"/>
      <c r="O1365" s="150"/>
      <c r="P1365" s="150"/>
      <c r="Q1365" s="150"/>
      <c r="R1365" s="150"/>
      <c r="S1365" s="154"/>
      <c r="T1365" s="152"/>
      <c r="U1365" s="116"/>
    </row>
    <row r="1367" spans="1:21">
      <c r="B1367" s="23" t="e">
        <f>B1323</f>
        <v>#REF!</v>
      </c>
      <c r="T1367" s="41"/>
    </row>
    <row r="1368" spans="1:21" ht="42">
      <c r="A1368" s="104"/>
      <c r="M1368" s="105" t="s">
        <v>16</v>
      </c>
    </row>
    <row r="1369" spans="1:21" ht="21.75" thickBot="1">
      <c r="B1369" s="106"/>
      <c r="C1369" s="107"/>
      <c r="D1369" s="107"/>
      <c r="E1369" s="107"/>
      <c r="F1369" s="107"/>
      <c r="G1369" s="107"/>
      <c r="H1369" s="107"/>
      <c r="I1369" s="107"/>
      <c r="J1369" s="107"/>
      <c r="K1369" s="107"/>
      <c r="L1369" s="108"/>
      <c r="M1369" s="107"/>
      <c r="N1369" s="107"/>
      <c r="O1369" s="107"/>
      <c r="P1369" s="107"/>
      <c r="Q1369" s="107"/>
      <c r="R1369" s="107"/>
      <c r="S1369" s="109"/>
      <c r="T1369" s="110"/>
    </row>
    <row r="1370" spans="1:21" ht="19.899999999999999" customHeight="1">
      <c r="B1370" s="111"/>
      <c r="C1370" s="112"/>
      <c r="D1370" s="112"/>
      <c r="E1370" s="113"/>
      <c r="F1370" s="112"/>
      <c r="G1370" s="112"/>
      <c r="H1370" s="112"/>
      <c r="I1370" s="112"/>
      <c r="J1370" s="112"/>
      <c r="K1370" s="113"/>
      <c r="L1370" s="114"/>
      <c r="M1370" s="586" t="s">
        <v>17</v>
      </c>
      <c r="N1370" s="587"/>
      <c r="O1370" s="586" t="s">
        <v>17</v>
      </c>
      <c r="P1370" s="587"/>
      <c r="Q1370" s="586" t="s">
        <v>17</v>
      </c>
      <c r="R1370" s="587"/>
      <c r="S1370" s="114" t="s">
        <v>18</v>
      </c>
      <c r="T1370" s="115"/>
      <c r="U1370" s="116"/>
    </row>
    <row r="1371" spans="1:21" ht="19.899999999999999" customHeight="1">
      <c r="B1371" s="588" t="s">
        <v>19</v>
      </c>
      <c r="C1371" s="589"/>
      <c r="D1371" s="590"/>
      <c r="E1371" s="591" t="s">
        <v>20</v>
      </c>
      <c r="F1371" s="589"/>
      <c r="G1371" s="589"/>
      <c r="H1371" s="589"/>
      <c r="I1371" s="589"/>
      <c r="J1371" s="590"/>
      <c r="K1371" s="117" t="s">
        <v>21</v>
      </c>
      <c r="L1371" s="117" t="s">
        <v>5</v>
      </c>
      <c r="M1371" s="592" t="s">
        <v>496</v>
      </c>
      <c r="N1371" s="593"/>
      <c r="O1371" s="592" t="s">
        <v>564</v>
      </c>
      <c r="P1371" s="593"/>
      <c r="Q1371" s="592" t="s">
        <v>565</v>
      </c>
      <c r="R1371" s="593"/>
      <c r="S1371" s="117" t="s">
        <v>22</v>
      </c>
      <c r="T1371" s="118" t="s">
        <v>23</v>
      </c>
      <c r="U1371" s="116"/>
    </row>
    <row r="1372" spans="1:21" ht="19.899999999999999" customHeight="1" thickBot="1">
      <c r="B1372" s="119"/>
      <c r="C1372" s="109"/>
      <c r="D1372" s="109"/>
      <c r="E1372" s="120"/>
      <c r="F1372" s="109"/>
      <c r="G1372" s="109"/>
      <c r="H1372" s="109"/>
      <c r="I1372" s="109"/>
      <c r="J1372" s="109"/>
      <c r="K1372" s="120"/>
      <c r="L1372" s="121"/>
      <c r="M1372" s="121" t="s">
        <v>24</v>
      </c>
      <c r="N1372" s="121" t="s">
        <v>25</v>
      </c>
      <c r="O1372" s="121" t="s">
        <v>24</v>
      </c>
      <c r="P1372" s="121" t="s">
        <v>25</v>
      </c>
      <c r="Q1372" s="121" t="s">
        <v>24</v>
      </c>
      <c r="R1372" s="121" t="s">
        <v>25</v>
      </c>
      <c r="S1372" s="121"/>
      <c r="T1372" s="122"/>
      <c r="U1372" s="116"/>
    </row>
    <row r="1373" spans="1:21" ht="21.95" customHeight="1">
      <c r="B1373" s="123"/>
      <c r="C1373" s="10"/>
      <c r="D1373" s="10"/>
      <c r="E1373" s="124"/>
      <c r="F1373" s="10" t="s">
        <v>456</v>
      </c>
      <c r="G1373" s="10"/>
      <c r="H1373" s="10"/>
      <c r="I1373" s="10"/>
      <c r="J1373" s="10"/>
      <c r="K1373" s="124"/>
      <c r="L1373" s="125"/>
      <c r="M1373" s="126"/>
      <c r="N1373" s="124"/>
      <c r="O1373" s="126"/>
      <c r="P1373" s="124"/>
      <c r="Q1373" s="126"/>
      <c r="R1373" s="124"/>
      <c r="S1373" s="127"/>
      <c r="T1373" s="128"/>
      <c r="U1373" s="116"/>
    </row>
    <row r="1374" spans="1:21" ht="21.95" customHeight="1">
      <c r="B1374" s="129"/>
      <c r="C1374" s="130" t="s">
        <v>448</v>
      </c>
      <c r="D1374" s="131"/>
      <c r="E1374" s="132"/>
      <c r="F1374" s="130" t="s">
        <v>457</v>
      </c>
      <c r="G1374" s="131"/>
      <c r="H1374" s="131"/>
      <c r="I1374" s="131"/>
      <c r="J1374" s="131"/>
      <c r="K1374" s="133">
        <v>1</v>
      </c>
      <c r="L1374" s="133" t="s">
        <v>463</v>
      </c>
      <c r="M1374" s="134">
        <v>19162000</v>
      </c>
      <c r="N1374" s="135">
        <f>SUM(K1374*M1374)</f>
        <v>19162000</v>
      </c>
      <c r="O1374" s="134">
        <v>25000000</v>
      </c>
      <c r="P1374" s="135">
        <f>SUM(K1374*O1374)</f>
        <v>25000000</v>
      </c>
      <c r="Q1374" s="136">
        <v>26300000</v>
      </c>
      <c r="R1374" s="172">
        <f>SUM(K1374*Q1374)</f>
        <v>26300000</v>
      </c>
      <c r="S1374" s="137">
        <f>M1374</f>
        <v>19162000</v>
      </c>
      <c r="T1374" s="138" t="str">
        <f>M1371</f>
        <v>(株)オキジム</v>
      </c>
      <c r="U1374" s="116"/>
    </row>
    <row r="1375" spans="1:21" ht="21.95" customHeight="1">
      <c r="B1375" s="123"/>
      <c r="C1375" s="10"/>
      <c r="D1375" s="10"/>
      <c r="E1375" s="124"/>
      <c r="F1375" s="10"/>
      <c r="G1375" s="10"/>
      <c r="H1375" s="10"/>
      <c r="I1375" s="10"/>
      <c r="J1375" s="10"/>
      <c r="K1375" s="124"/>
      <c r="L1375" s="125"/>
      <c r="M1375" s="126"/>
      <c r="N1375" s="124"/>
      <c r="O1375" s="126"/>
      <c r="P1375" s="124"/>
      <c r="Q1375" s="126"/>
      <c r="R1375" s="124"/>
      <c r="S1375" s="127"/>
      <c r="T1375" s="128"/>
      <c r="U1375" s="116"/>
    </row>
    <row r="1376" spans="1:21" ht="21.95" customHeight="1">
      <c r="B1376" s="129"/>
      <c r="C1376" s="130" t="s">
        <v>449</v>
      </c>
      <c r="D1376" s="131"/>
      <c r="E1376" s="132"/>
      <c r="F1376" s="130"/>
      <c r="G1376" s="131"/>
      <c r="H1376" s="131"/>
      <c r="I1376" s="131"/>
      <c r="J1376" s="131"/>
      <c r="K1376" s="133">
        <v>1</v>
      </c>
      <c r="L1376" s="133" t="s">
        <v>42</v>
      </c>
      <c r="M1376" s="134">
        <v>3500000</v>
      </c>
      <c r="N1376" s="135">
        <f>SUM(K1376*M1376)</f>
        <v>3500000</v>
      </c>
      <c r="O1376" s="134">
        <v>3650000</v>
      </c>
      <c r="P1376" s="135">
        <f>SUM(K1376*O1376)</f>
        <v>3650000</v>
      </c>
      <c r="Q1376" s="136">
        <v>3600000</v>
      </c>
      <c r="R1376" s="172">
        <f>SUM(K1376*Q1376)</f>
        <v>3600000</v>
      </c>
      <c r="S1376" s="137">
        <f>M1376</f>
        <v>3500000</v>
      </c>
      <c r="T1376" s="138" t="str">
        <f>T1374</f>
        <v>(株)オキジム</v>
      </c>
      <c r="U1376" s="116"/>
    </row>
    <row r="1377" spans="2:21" ht="21.95" customHeight="1">
      <c r="B1377" s="123"/>
      <c r="C1377" s="10"/>
      <c r="D1377" s="10"/>
      <c r="E1377" s="124"/>
      <c r="F1377" s="10"/>
      <c r="G1377" s="10"/>
      <c r="H1377" s="10"/>
      <c r="I1377" s="10"/>
      <c r="J1377" s="10"/>
      <c r="K1377" s="124"/>
      <c r="L1377" s="125"/>
      <c r="M1377" s="139"/>
      <c r="N1377" s="124"/>
      <c r="O1377" s="126"/>
      <c r="P1377" s="124"/>
      <c r="Q1377" s="126"/>
      <c r="R1377" s="124"/>
      <c r="S1377" s="127"/>
      <c r="T1377" s="128"/>
      <c r="U1377" s="116"/>
    </row>
    <row r="1378" spans="2:21" ht="21.95" customHeight="1">
      <c r="B1378" s="129"/>
      <c r="C1378" s="130" t="s">
        <v>450</v>
      </c>
      <c r="D1378" s="131"/>
      <c r="E1378" s="132"/>
      <c r="F1378" s="130"/>
      <c r="G1378" s="131"/>
      <c r="H1378" s="131"/>
      <c r="I1378" s="131"/>
      <c r="J1378" s="131"/>
      <c r="K1378" s="133">
        <v>10</v>
      </c>
      <c r="L1378" s="133" t="s">
        <v>464</v>
      </c>
      <c r="M1378" s="134">
        <v>10000</v>
      </c>
      <c r="N1378" s="135">
        <f>SUM(K1378*M1378)</f>
        <v>100000</v>
      </c>
      <c r="O1378" s="134">
        <v>10800</v>
      </c>
      <c r="P1378" s="135">
        <f>SUM(K1378*O1378)</f>
        <v>108000</v>
      </c>
      <c r="Q1378" s="136">
        <v>12800</v>
      </c>
      <c r="R1378" s="172">
        <f>SUM(K1378*Q1378)</f>
        <v>128000</v>
      </c>
      <c r="S1378" s="137">
        <f>M1378</f>
        <v>10000</v>
      </c>
      <c r="T1378" s="138" t="str">
        <f>T1376</f>
        <v>(株)オキジム</v>
      </c>
      <c r="U1378" s="116"/>
    </row>
    <row r="1379" spans="2:21" ht="21.95" customHeight="1">
      <c r="B1379" s="123"/>
      <c r="C1379" s="10"/>
      <c r="D1379" s="10"/>
      <c r="E1379" s="124"/>
      <c r="F1379" s="10"/>
      <c r="G1379" s="10"/>
      <c r="H1379" s="10"/>
      <c r="I1379" s="10"/>
      <c r="J1379" s="10"/>
      <c r="K1379" s="124"/>
      <c r="L1379" s="125"/>
      <c r="M1379" s="139"/>
      <c r="N1379" s="124"/>
      <c r="O1379" s="126"/>
      <c r="P1379" s="124"/>
      <c r="Q1379" s="126"/>
      <c r="R1379" s="124"/>
      <c r="S1379" s="127"/>
      <c r="T1379" s="128"/>
      <c r="U1379" s="116"/>
    </row>
    <row r="1380" spans="2:21" ht="21.95" customHeight="1">
      <c r="B1380" s="129"/>
      <c r="C1380" s="130" t="s">
        <v>451</v>
      </c>
      <c r="D1380" s="131"/>
      <c r="E1380" s="132"/>
      <c r="F1380" s="130" t="s">
        <v>458</v>
      </c>
      <c r="G1380" s="131"/>
      <c r="H1380" s="131"/>
      <c r="I1380" s="131"/>
      <c r="J1380" s="131"/>
      <c r="K1380" s="133">
        <v>14</v>
      </c>
      <c r="L1380" s="133" t="s">
        <v>464</v>
      </c>
      <c r="M1380" s="134">
        <v>12000</v>
      </c>
      <c r="N1380" s="135">
        <f>SUM(K1380*M1380)</f>
        <v>168000</v>
      </c>
      <c r="O1380" s="134">
        <v>12500</v>
      </c>
      <c r="P1380" s="135">
        <f>SUM(K1380*O1380)</f>
        <v>175000</v>
      </c>
      <c r="Q1380" s="136">
        <v>14800</v>
      </c>
      <c r="R1380" s="172">
        <f>SUM(K1380*Q1380)</f>
        <v>207200</v>
      </c>
      <c r="S1380" s="137">
        <f>M1380</f>
        <v>12000</v>
      </c>
      <c r="T1380" s="138" t="str">
        <f>T1378</f>
        <v>(株)オキジム</v>
      </c>
      <c r="U1380" s="116"/>
    </row>
    <row r="1381" spans="2:21" ht="21.95" customHeight="1">
      <c r="B1381" s="123"/>
      <c r="C1381" s="10"/>
      <c r="D1381" s="10"/>
      <c r="E1381" s="124"/>
      <c r="F1381" s="10"/>
      <c r="G1381" s="10"/>
      <c r="H1381" s="10"/>
      <c r="I1381" s="10"/>
      <c r="J1381" s="10"/>
      <c r="K1381" s="124"/>
      <c r="L1381" s="125"/>
      <c r="M1381" s="139"/>
      <c r="N1381" s="124"/>
      <c r="O1381" s="126"/>
      <c r="P1381" s="124"/>
      <c r="Q1381" s="126"/>
      <c r="R1381" s="124"/>
      <c r="S1381" s="127"/>
      <c r="T1381" s="128"/>
      <c r="U1381" s="116"/>
    </row>
    <row r="1382" spans="2:21" ht="21.95" customHeight="1">
      <c r="B1382" s="129"/>
      <c r="C1382" s="130" t="s">
        <v>452</v>
      </c>
      <c r="D1382" s="131"/>
      <c r="E1382" s="132"/>
      <c r="F1382" s="130" t="s">
        <v>459</v>
      </c>
      <c r="G1382" s="131"/>
      <c r="H1382" s="131"/>
      <c r="I1382" s="131"/>
      <c r="J1382" s="131"/>
      <c r="K1382" s="133">
        <v>6</v>
      </c>
      <c r="L1382" s="133" t="s">
        <v>465</v>
      </c>
      <c r="M1382" s="134">
        <v>50000</v>
      </c>
      <c r="N1382" s="135">
        <f>SUM(K1382*M1382)</f>
        <v>300000</v>
      </c>
      <c r="O1382" s="134">
        <v>55000</v>
      </c>
      <c r="P1382" s="135">
        <f>SUM(K1382*O1382)</f>
        <v>330000</v>
      </c>
      <c r="Q1382" s="136">
        <v>58000</v>
      </c>
      <c r="R1382" s="172">
        <f>SUM(K1382*Q1382)</f>
        <v>348000</v>
      </c>
      <c r="S1382" s="137">
        <f>M1382</f>
        <v>50000</v>
      </c>
      <c r="T1382" s="138" t="str">
        <f>T1380</f>
        <v>(株)オキジム</v>
      </c>
      <c r="U1382" s="116"/>
    </row>
    <row r="1383" spans="2:21" ht="21.95" customHeight="1">
      <c r="B1383" s="123"/>
      <c r="C1383" s="10"/>
      <c r="D1383" s="10"/>
      <c r="E1383" s="124"/>
      <c r="F1383" s="10" t="s">
        <v>460</v>
      </c>
      <c r="G1383" s="10"/>
      <c r="H1383" s="10"/>
      <c r="I1383" s="10"/>
      <c r="J1383" s="10"/>
      <c r="K1383" s="124"/>
      <c r="L1383" s="125"/>
      <c r="M1383" s="139"/>
      <c r="N1383" s="124"/>
      <c r="O1383" s="126"/>
      <c r="P1383" s="124"/>
      <c r="Q1383" s="126"/>
      <c r="R1383" s="124"/>
      <c r="S1383" s="127"/>
      <c r="T1383" s="128"/>
      <c r="U1383" s="116"/>
    </row>
    <row r="1384" spans="2:21" ht="21.95" customHeight="1">
      <c r="B1384" s="129"/>
      <c r="C1384" s="130" t="s">
        <v>453</v>
      </c>
      <c r="D1384" s="131"/>
      <c r="E1384" s="132"/>
      <c r="F1384" s="130" t="s">
        <v>461</v>
      </c>
      <c r="G1384" s="131"/>
      <c r="H1384" s="131"/>
      <c r="I1384" s="131"/>
      <c r="J1384" s="131"/>
      <c r="K1384" s="133">
        <v>1</v>
      </c>
      <c r="L1384" s="133" t="s">
        <v>465</v>
      </c>
      <c r="M1384" s="134">
        <v>70000</v>
      </c>
      <c r="N1384" s="135">
        <f>SUM(K1384*M1384)</f>
        <v>70000</v>
      </c>
      <c r="O1384" s="134">
        <v>75000</v>
      </c>
      <c r="P1384" s="135">
        <f>SUM(K1384*O1384)</f>
        <v>75000</v>
      </c>
      <c r="Q1384" s="136">
        <v>80000</v>
      </c>
      <c r="R1384" s="172">
        <f>SUM(K1384*Q1384)</f>
        <v>80000</v>
      </c>
      <c r="S1384" s="137">
        <f>M1384</f>
        <v>70000</v>
      </c>
      <c r="T1384" s="138" t="str">
        <f>T1382</f>
        <v>(株)オキジム</v>
      </c>
      <c r="U1384" s="116"/>
    </row>
    <row r="1385" spans="2:21" ht="21.95" customHeight="1">
      <c r="B1385" s="123"/>
      <c r="C1385" s="10"/>
      <c r="D1385" s="10"/>
      <c r="E1385" s="124"/>
      <c r="F1385" s="10"/>
      <c r="G1385" s="10"/>
      <c r="H1385" s="10"/>
      <c r="I1385" s="10"/>
      <c r="J1385" s="10"/>
      <c r="K1385" s="124"/>
      <c r="L1385" s="125"/>
      <c r="M1385" s="139"/>
      <c r="N1385" s="124"/>
      <c r="O1385" s="126"/>
      <c r="P1385" s="124"/>
      <c r="Q1385" s="126"/>
      <c r="R1385" s="124"/>
      <c r="S1385" s="127"/>
      <c r="T1385" s="128"/>
      <c r="U1385" s="116"/>
    </row>
    <row r="1386" spans="2:21" ht="21.95" customHeight="1">
      <c r="B1386" s="129"/>
      <c r="C1386" s="130" t="s">
        <v>454</v>
      </c>
      <c r="D1386" s="131"/>
      <c r="E1386" s="132"/>
      <c r="F1386" s="130" t="s">
        <v>462</v>
      </c>
      <c r="G1386" s="131"/>
      <c r="H1386" s="131"/>
      <c r="I1386" s="131"/>
      <c r="J1386" s="131"/>
      <c r="K1386" s="133">
        <v>5</v>
      </c>
      <c r="L1386" s="133" t="s">
        <v>466</v>
      </c>
      <c r="M1386" s="134">
        <v>36000</v>
      </c>
      <c r="N1386" s="135">
        <f>SUM(K1386*M1386)</f>
        <v>180000</v>
      </c>
      <c r="O1386" s="134">
        <v>38000</v>
      </c>
      <c r="P1386" s="135">
        <f>SUM(K1386*O1386)</f>
        <v>190000</v>
      </c>
      <c r="Q1386" s="136">
        <v>40000</v>
      </c>
      <c r="R1386" s="172">
        <f>SUM(K1386*Q1386)</f>
        <v>200000</v>
      </c>
      <c r="S1386" s="137">
        <f>M1386</f>
        <v>36000</v>
      </c>
      <c r="T1386" s="138" t="str">
        <f>T1384</f>
        <v>(株)オキジム</v>
      </c>
      <c r="U1386" s="116"/>
    </row>
    <row r="1387" spans="2:21" ht="21.95" customHeight="1">
      <c r="B1387" s="123"/>
      <c r="C1387" s="10"/>
      <c r="D1387" s="10"/>
      <c r="E1387" s="124"/>
      <c r="F1387" s="10"/>
      <c r="G1387" s="10"/>
      <c r="H1387" s="10"/>
      <c r="I1387" s="10"/>
      <c r="J1387" s="10"/>
      <c r="K1387" s="124"/>
      <c r="L1387" s="125"/>
      <c r="M1387" s="139"/>
      <c r="N1387" s="124"/>
      <c r="O1387" s="126"/>
      <c r="P1387" s="124"/>
      <c r="Q1387" s="126"/>
      <c r="R1387" s="124"/>
      <c r="S1387" s="127"/>
      <c r="T1387" s="128"/>
      <c r="U1387" s="116"/>
    </row>
    <row r="1388" spans="2:21" ht="21.95" customHeight="1">
      <c r="B1388" s="129"/>
      <c r="C1388" s="130" t="s">
        <v>455</v>
      </c>
      <c r="D1388" s="131"/>
      <c r="E1388" s="132"/>
      <c r="F1388" s="130"/>
      <c r="G1388" s="131"/>
      <c r="H1388" s="131"/>
      <c r="I1388" s="131"/>
      <c r="J1388" s="131"/>
      <c r="K1388" s="133">
        <v>1</v>
      </c>
      <c r="L1388" s="133" t="s">
        <v>42</v>
      </c>
      <c r="M1388" s="134">
        <v>1520000</v>
      </c>
      <c r="N1388" s="135">
        <f>SUM(K1388*M1388)</f>
        <v>1520000</v>
      </c>
      <c r="O1388" s="134">
        <v>1600000</v>
      </c>
      <c r="P1388" s="135">
        <f>SUM(K1388*O1388)</f>
        <v>1600000</v>
      </c>
      <c r="Q1388" s="136">
        <v>2000000</v>
      </c>
      <c r="R1388" s="172">
        <f>SUM(K1388*Q1388)</f>
        <v>2000000</v>
      </c>
      <c r="S1388" s="137">
        <f>M1388</f>
        <v>1520000</v>
      </c>
      <c r="T1388" s="138" t="str">
        <f>T1386</f>
        <v>(株)オキジム</v>
      </c>
      <c r="U1388" s="116"/>
    </row>
    <row r="1389" spans="2:21" ht="21.95" customHeight="1">
      <c r="B1389" s="123"/>
      <c r="C1389" s="10"/>
      <c r="D1389" s="10"/>
      <c r="E1389" s="124"/>
      <c r="F1389" s="10"/>
      <c r="G1389" s="10"/>
      <c r="H1389" s="10"/>
      <c r="I1389" s="10"/>
      <c r="J1389" s="10"/>
      <c r="K1389" s="124"/>
      <c r="L1389" s="125"/>
      <c r="M1389" s="139"/>
      <c r="N1389" s="140"/>
      <c r="O1389" s="139"/>
      <c r="P1389" s="140"/>
      <c r="Q1389" s="139"/>
      <c r="R1389" s="140"/>
      <c r="S1389" s="141"/>
      <c r="T1389" s="128"/>
      <c r="U1389" s="116"/>
    </row>
    <row r="1390" spans="2:21" ht="21.95" customHeight="1">
      <c r="B1390" s="129"/>
      <c r="C1390" s="130"/>
      <c r="D1390" s="131"/>
      <c r="E1390" s="132"/>
      <c r="F1390" s="130"/>
      <c r="G1390" s="131"/>
      <c r="H1390" s="131"/>
      <c r="I1390" s="131"/>
      <c r="J1390" s="131"/>
      <c r="K1390" s="133"/>
      <c r="L1390" s="133"/>
      <c r="M1390" s="134"/>
      <c r="N1390" s="135"/>
      <c r="O1390" s="134"/>
      <c r="P1390" s="135"/>
      <c r="Q1390" s="136"/>
      <c r="R1390" s="135"/>
      <c r="S1390" s="137"/>
      <c r="T1390" s="138"/>
      <c r="U1390" s="116"/>
    </row>
    <row r="1391" spans="2:21" ht="21.95" customHeight="1">
      <c r="B1391" s="123"/>
      <c r="C1391" s="10"/>
      <c r="D1391" s="10"/>
      <c r="E1391" s="124"/>
      <c r="F1391" s="10"/>
      <c r="G1391" s="10"/>
      <c r="H1391" s="10"/>
      <c r="I1391" s="10"/>
      <c r="J1391" s="10"/>
      <c r="K1391" s="124"/>
      <c r="L1391" s="125"/>
      <c r="M1391" s="139"/>
      <c r="N1391" s="140"/>
      <c r="O1391" s="139"/>
      <c r="P1391" s="140"/>
      <c r="Q1391" s="139"/>
      <c r="R1391" s="140"/>
      <c r="S1391" s="142"/>
      <c r="T1391" s="128"/>
      <c r="U1391" s="116"/>
    </row>
    <row r="1392" spans="2:21" ht="21.95" customHeight="1">
      <c r="B1392" s="129"/>
      <c r="C1392" s="130"/>
      <c r="D1392" s="131"/>
      <c r="E1392" s="132"/>
      <c r="F1392" s="130"/>
      <c r="G1392" s="131"/>
      <c r="H1392" s="131"/>
      <c r="I1392" s="131"/>
      <c r="J1392" s="131"/>
      <c r="K1392" s="133"/>
      <c r="L1392" s="133"/>
      <c r="M1392" s="134"/>
      <c r="N1392" s="135"/>
      <c r="O1392" s="134"/>
      <c r="P1392" s="135"/>
      <c r="Q1392" s="136"/>
      <c r="R1392" s="135"/>
      <c r="S1392" s="137"/>
      <c r="T1392" s="138"/>
      <c r="U1392" s="116"/>
    </row>
    <row r="1393" spans="2:21" ht="21.95" customHeight="1">
      <c r="B1393" s="123"/>
      <c r="C1393" s="10"/>
      <c r="D1393" s="10"/>
      <c r="E1393" s="124"/>
      <c r="F1393" s="10"/>
      <c r="G1393" s="10"/>
      <c r="H1393" s="10"/>
      <c r="I1393" s="10"/>
      <c r="J1393" s="10"/>
      <c r="K1393" s="124"/>
      <c r="L1393" s="125"/>
      <c r="M1393" s="139"/>
      <c r="N1393" s="140"/>
      <c r="O1393" s="139"/>
      <c r="P1393" s="140"/>
      <c r="Q1393" s="139"/>
      <c r="R1393" s="140"/>
      <c r="S1393" s="141"/>
      <c r="T1393" s="128"/>
      <c r="U1393" s="116"/>
    </row>
    <row r="1394" spans="2:21" ht="21.75" customHeight="1">
      <c r="B1394" s="129"/>
      <c r="C1394" s="130"/>
      <c r="D1394" s="131"/>
      <c r="E1394" s="132"/>
      <c r="F1394" s="130"/>
      <c r="G1394" s="131"/>
      <c r="H1394" s="131"/>
      <c r="I1394" s="131"/>
      <c r="J1394" s="131"/>
      <c r="K1394" s="133"/>
      <c r="L1394" s="133"/>
      <c r="M1394" s="134"/>
      <c r="N1394" s="135"/>
      <c r="O1394" s="134"/>
      <c r="P1394" s="135"/>
      <c r="Q1394" s="136"/>
      <c r="R1394" s="135"/>
      <c r="S1394" s="137"/>
      <c r="T1394" s="138"/>
      <c r="U1394" s="116"/>
    </row>
    <row r="1395" spans="2:21" ht="23.25" customHeight="1">
      <c r="B1395" s="123"/>
      <c r="C1395" s="10"/>
      <c r="D1395" s="10"/>
      <c r="E1395" s="124"/>
      <c r="F1395" s="10"/>
      <c r="G1395" s="10"/>
      <c r="H1395" s="10"/>
      <c r="I1395" s="10"/>
      <c r="J1395" s="10"/>
      <c r="K1395" s="124"/>
      <c r="L1395" s="125"/>
      <c r="M1395" s="139"/>
      <c r="N1395" s="140"/>
      <c r="O1395" s="139"/>
      <c r="P1395" s="140"/>
      <c r="Q1395" s="139"/>
      <c r="R1395" s="140"/>
      <c r="S1395" s="142"/>
      <c r="T1395" s="128"/>
      <c r="U1395" s="116"/>
    </row>
    <row r="1396" spans="2:21" ht="21.95" customHeight="1">
      <c r="B1396" s="129"/>
      <c r="C1396" s="130"/>
      <c r="D1396" s="131"/>
      <c r="E1396" s="132"/>
      <c r="F1396" s="130"/>
      <c r="G1396" s="131"/>
      <c r="H1396" s="131"/>
      <c r="I1396" s="131"/>
      <c r="J1396" s="131"/>
      <c r="K1396" s="133"/>
      <c r="L1396" s="133"/>
      <c r="M1396" s="134"/>
      <c r="N1396" s="135"/>
      <c r="O1396" s="134"/>
      <c r="P1396" s="135"/>
      <c r="Q1396" s="136"/>
      <c r="R1396" s="135"/>
      <c r="S1396" s="137"/>
      <c r="T1396" s="138"/>
      <c r="U1396" s="116"/>
    </row>
    <row r="1397" spans="2:21" ht="21.95" customHeight="1">
      <c r="B1397" s="123"/>
      <c r="C1397" s="10"/>
      <c r="D1397" s="10"/>
      <c r="E1397" s="124"/>
      <c r="F1397" s="10"/>
      <c r="G1397" s="10"/>
      <c r="H1397" s="10"/>
      <c r="I1397" s="10"/>
      <c r="J1397" s="10"/>
      <c r="K1397" s="124"/>
      <c r="L1397" s="125"/>
      <c r="M1397" s="140"/>
      <c r="N1397" s="140"/>
      <c r="O1397" s="140"/>
      <c r="P1397" s="140"/>
      <c r="Q1397" s="139"/>
      <c r="R1397" s="140"/>
      <c r="S1397" s="141"/>
      <c r="T1397" s="143"/>
      <c r="U1397" s="116"/>
    </row>
    <row r="1398" spans="2:21" ht="21.95" customHeight="1">
      <c r="B1398" s="129"/>
      <c r="C1398" s="130"/>
      <c r="D1398" s="131"/>
      <c r="E1398" s="132"/>
      <c r="F1398" s="130"/>
      <c r="G1398" s="131"/>
      <c r="H1398" s="131"/>
      <c r="I1398" s="131"/>
      <c r="J1398" s="131"/>
      <c r="K1398" s="133"/>
      <c r="L1398" s="133"/>
      <c r="M1398" s="132"/>
      <c r="N1398" s="135"/>
      <c r="O1398" s="132"/>
      <c r="P1398" s="135"/>
      <c r="Q1398" s="144"/>
      <c r="R1398" s="135"/>
      <c r="S1398" s="137"/>
      <c r="T1398" s="145"/>
      <c r="U1398" s="116"/>
    </row>
    <row r="1399" spans="2:21" ht="21.95" customHeight="1">
      <c r="B1399" s="123"/>
      <c r="C1399" s="10"/>
      <c r="D1399" s="10"/>
      <c r="E1399" s="124"/>
      <c r="F1399" s="10"/>
      <c r="G1399" s="10"/>
      <c r="H1399" s="10"/>
      <c r="I1399" s="10"/>
      <c r="J1399" s="10"/>
      <c r="K1399" s="124"/>
      <c r="L1399" s="125"/>
      <c r="M1399" s="140"/>
      <c r="N1399" s="140"/>
      <c r="O1399" s="140"/>
      <c r="P1399" s="140"/>
      <c r="Q1399" s="140"/>
      <c r="R1399" s="140"/>
      <c r="S1399" s="142"/>
      <c r="T1399" s="143"/>
      <c r="U1399" s="116"/>
    </row>
    <row r="1400" spans="2:21" ht="21.95" customHeight="1">
      <c r="B1400" s="129"/>
      <c r="C1400" s="130"/>
      <c r="D1400" s="131"/>
      <c r="E1400" s="132"/>
      <c r="F1400" s="130"/>
      <c r="G1400" s="131"/>
      <c r="H1400" s="131"/>
      <c r="I1400" s="131"/>
      <c r="J1400" s="131"/>
      <c r="K1400" s="133"/>
      <c r="L1400" s="133"/>
      <c r="M1400" s="132"/>
      <c r="N1400" s="135"/>
      <c r="O1400" s="132"/>
      <c r="P1400" s="135"/>
      <c r="Q1400" s="144"/>
      <c r="R1400" s="135"/>
      <c r="S1400" s="137"/>
      <c r="T1400" s="145"/>
      <c r="U1400" s="116"/>
    </row>
    <row r="1401" spans="2:21" ht="21.95" customHeight="1">
      <c r="B1401" s="123"/>
      <c r="C1401" s="10"/>
      <c r="D1401" s="10"/>
      <c r="E1401" s="124"/>
      <c r="F1401" s="10"/>
      <c r="G1401" s="10"/>
      <c r="H1401" s="10"/>
      <c r="I1401" s="10"/>
      <c r="J1401" s="10"/>
      <c r="K1401" s="124"/>
      <c r="L1401" s="125"/>
      <c r="M1401" s="140"/>
      <c r="N1401" s="140"/>
      <c r="O1401" s="140"/>
      <c r="P1401" s="140"/>
      <c r="Q1401" s="140"/>
      <c r="R1401" s="140"/>
      <c r="S1401" s="142"/>
      <c r="T1401" s="143"/>
      <c r="U1401" s="116"/>
    </row>
    <row r="1402" spans="2:21" ht="21.95" customHeight="1">
      <c r="B1402" s="129"/>
      <c r="C1402" s="130"/>
      <c r="D1402" s="131"/>
      <c r="E1402" s="132"/>
      <c r="F1402" s="130"/>
      <c r="G1402" s="131"/>
      <c r="H1402" s="131"/>
      <c r="I1402" s="131"/>
      <c r="J1402" s="131"/>
      <c r="K1402" s="133"/>
      <c r="L1402" s="133"/>
      <c r="M1402" s="144"/>
      <c r="N1402" s="144"/>
      <c r="O1402" s="144"/>
      <c r="P1402" s="144"/>
      <c r="Q1402" s="144"/>
      <c r="R1402" s="144"/>
      <c r="S1402" s="137"/>
      <c r="T1402" s="145"/>
      <c r="U1402" s="116"/>
    </row>
    <row r="1403" spans="2:21" ht="21.95" customHeight="1">
      <c r="B1403" s="123"/>
      <c r="C1403" s="10"/>
      <c r="D1403" s="10"/>
      <c r="E1403" s="124"/>
      <c r="F1403" s="10"/>
      <c r="G1403" s="10"/>
      <c r="H1403" s="10"/>
      <c r="I1403" s="10"/>
      <c r="J1403" s="10"/>
      <c r="K1403" s="124"/>
      <c r="L1403" s="125"/>
      <c r="M1403" s="140"/>
      <c r="N1403" s="140"/>
      <c r="O1403" s="140"/>
      <c r="P1403" s="140"/>
      <c r="Q1403" s="140"/>
      <c r="R1403" s="140"/>
      <c r="S1403" s="142"/>
      <c r="T1403" s="143"/>
      <c r="U1403" s="116"/>
    </row>
    <row r="1404" spans="2:21" ht="21.95" customHeight="1">
      <c r="B1404" s="129"/>
      <c r="C1404" s="130"/>
      <c r="D1404" s="131"/>
      <c r="E1404" s="132"/>
      <c r="F1404" s="130"/>
      <c r="G1404" s="131"/>
      <c r="H1404" s="131"/>
      <c r="I1404" s="131"/>
      <c r="J1404" s="131"/>
      <c r="K1404" s="133"/>
      <c r="L1404" s="133"/>
      <c r="M1404" s="144"/>
      <c r="N1404" s="144"/>
      <c r="O1404" s="144"/>
      <c r="P1404" s="144"/>
      <c r="Q1404" s="144"/>
      <c r="R1404" s="144"/>
      <c r="S1404" s="137"/>
      <c r="T1404" s="145"/>
      <c r="U1404" s="116"/>
    </row>
    <row r="1405" spans="2:21" ht="21.95" customHeight="1">
      <c r="B1405" s="123"/>
      <c r="C1405" s="10"/>
      <c r="D1405" s="10"/>
      <c r="E1405" s="124"/>
      <c r="F1405" s="10"/>
      <c r="G1405" s="10"/>
      <c r="H1405" s="10"/>
      <c r="I1405" s="10"/>
      <c r="J1405" s="10"/>
      <c r="K1405" s="124"/>
      <c r="L1405" s="125"/>
      <c r="M1405" s="140"/>
      <c r="N1405" s="140"/>
      <c r="O1405" s="140"/>
      <c r="P1405" s="140"/>
      <c r="Q1405" s="140"/>
      <c r="R1405" s="140"/>
      <c r="S1405" s="142"/>
      <c r="T1405" s="143"/>
      <c r="U1405" s="116"/>
    </row>
    <row r="1406" spans="2:21" ht="21.95" customHeight="1" thickBot="1">
      <c r="B1406" s="146"/>
      <c r="C1406" s="147"/>
      <c r="D1406" s="147"/>
      <c r="E1406" s="148"/>
      <c r="F1406" s="147"/>
      <c r="G1406" s="147"/>
      <c r="H1406" s="147"/>
      <c r="I1406" s="147"/>
      <c r="J1406" s="147"/>
      <c r="K1406" s="149"/>
      <c r="L1406" s="149"/>
      <c r="M1406" s="150"/>
      <c r="N1406" s="150"/>
      <c r="O1406" s="150"/>
      <c r="P1406" s="150"/>
      <c r="Q1406" s="150"/>
      <c r="R1406" s="150"/>
      <c r="S1406" s="151"/>
      <c r="T1406" s="152"/>
      <c r="U1406" s="116"/>
    </row>
    <row r="1407" spans="2:21" ht="19.899999999999999" customHeight="1">
      <c r="B1407" s="123"/>
      <c r="C1407" s="10"/>
      <c r="D1407" s="10"/>
      <c r="E1407" s="124"/>
      <c r="F1407" s="10"/>
      <c r="G1407" s="10"/>
      <c r="H1407" s="10"/>
      <c r="I1407" s="10"/>
      <c r="J1407" s="10"/>
      <c r="K1407" s="124"/>
      <c r="L1407" s="125"/>
      <c r="M1407" s="140"/>
      <c r="N1407" s="140"/>
      <c r="O1407" s="140"/>
      <c r="P1407" s="140"/>
      <c r="Q1407" s="140"/>
      <c r="R1407" s="140"/>
      <c r="S1407" s="141"/>
      <c r="T1407" s="143"/>
      <c r="U1407" s="116"/>
    </row>
    <row r="1408" spans="2:21" ht="19.899999999999999" customHeight="1">
      <c r="B1408" s="583" t="s">
        <v>3</v>
      </c>
      <c r="C1408" s="584"/>
      <c r="D1408" s="585"/>
      <c r="E1408" s="124"/>
      <c r="F1408" s="10"/>
      <c r="G1408" s="10"/>
      <c r="H1408" s="10"/>
      <c r="I1408" s="10"/>
      <c r="J1408" s="10"/>
      <c r="K1408" s="124"/>
      <c r="L1408" s="125"/>
      <c r="M1408" s="140">
        <f t="shared" ref="M1408:R1408" si="17">SUM(M1373:M1406)</f>
        <v>24360000</v>
      </c>
      <c r="N1408" s="140">
        <f t="shared" si="17"/>
        <v>25000000</v>
      </c>
      <c r="O1408" s="140">
        <f t="shared" si="17"/>
        <v>30441300</v>
      </c>
      <c r="P1408" s="140">
        <f t="shared" si="17"/>
        <v>31128000</v>
      </c>
      <c r="Q1408" s="140">
        <f t="shared" si="17"/>
        <v>32105600</v>
      </c>
      <c r="R1408" s="140">
        <f t="shared" si="17"/>
        <v>32863200</v>
      </c>
      <c r="S1408" s="140"/>
      <c r="T1408" s="153"/>
      <c r="U1408" s="116"/>
    </row>
    <row r="1409" spans="1:21" ht="19.899999999999999" customHeight="1" thickBot="1">
      <c r="B1409" s="146"/>
      <c r="C1409" s="147"/>
      <c r="D1409" s="147"/>
      <c r="E1409" s="148"/>
      <c r="F1409" s="147"/>
      <c r="G1409" s="147"/>
      <c r="H1409" s="147"/>
      <c r="I1409" s="147"/>
      <c r="J1409" s="147"/>
      <c r="K1409" s="148"/>
      <c r="L1409" s="149"/>
      <c r="M1409" s="150"/>
      <c r="N1409" s="150"/>
      <c r="O1409" s="150"/>
      <c r="P1409" s="150"/>
      <c r="Q1409" s="150"/>
      <c r="R1409" s="150"/>
      <c r="S1409" s="154"/>
      <c r="T1409" s="152"/>
      <c r="U1409" s="116"/>
    </row>
    <row r="1411" spans="1:21">
      <c r="B1411" s="23" t="e">
        <f>B1367</f>
        <v>#REF!</v>
      </c>
      <c r="T1411" s="41"/>
    </row>
    <row r="1412" spans="1:21" ht="42">
      <c r="A1412" s="104"/>
      <c r="M1412" s="105" t="s">
        <v>16</v>
      </c>
    </row>
    <row r="1413" spans="1:21" ht="21.75" thickBot="1">
      <c r="B1413" s="106"/>
      <c r="C1413" s="107"/>
      <c r="D1413" s="107"/>
      <c r="E1413" s="107"/>
      <c r="F1413" s="107"/>
      <c r="G1413" s="107"/>
      <c r="H1413" s="107"/>
      <c r="I1413" s="107"/>
      <c r="J1413" s="107"/>
      <c r="K1413" s="107"/>
      <c r="L1413" s="108"/>
      <c r="M1413" s="107"/>
      <c r="N1413" s="107"/>
      <c r="O1413" s="107"/>
      <c r="P1413" s="107"/>
      <c r="Q1413" s="107"/>
      <c r="R1413" s="107"/>
      <c r="S1413" s="109"/>
      <c r="T1413" s="110"/>
    </row>
    <row r="1414" spans="1:21" ht="19.899999999999999" customHeight="1">
      <c r="B1414" s="111"/>
      <c r="C1414" s="112"/>
      <c r="D1414" s="112"/>
      <c r="E1414" s="113"/>
      <c r="F1414" s="112"/>
      <c r="G1414" s="112"/>
      <c r="H1414" s="112"/>
      <c r="I1414" s="112"/>
      <c r="J1414" s="112"/>
      <c r="K1414" s="113"/>
      <c r="L1414" s="114"/>
      <c r="M1414" s="586" t="s">
        <v>17</v>
      </c>
      <c r="N1414" s="587"/>
      <c r="O1414" s="586" t="s">
        <v>17</v>
      </c>
      <c r="P1414" s="587"/>
      <c r="Q1414" s="586" t="s">
        <v>17</v>
      </c>
      <c r="R1414" s="587"/>
      <c r="S1414" s="114" t="s">
        <v>18</v>
      </c>
      <c r="T1414" s="115"/>
      <c r="U1414" s="116"/>
    </row>
    <row r="1415" spans="1:21" ht="19.899999999999999" customHeight="1">
      <c r="B1415" s="588" t="s">
        <v>19</v>
      </c>
      <c r="C1415" s="589"/>
      <c r="D1415" s="590"/>
      <c r="E1415" s="591" t="s">
        <v>20</v>
      </c>
      <c r="F1415" s="589"/>
      <c r="G1415" s="589"/>
      <c r="H1415" s="589"/>
      <c r="I1415" s="589"/>
      <c r="J1415" s="590"/>
      <c r="K1415" s="117" t="s">
        <v>21</v>
      </c>
      <c r="L1415" s="117" t="s">
        <v>5</v>
      </c>
      <c r="M1415" s="592" t="s">
        <v>495</v>
      </c>
      <c r="N1415" s="593"/>
      <c r="O1415" s="592" t="s">
        <v>519</v>
      </c>
      <c r="P1415" s="593"/>
      <c r="Q1415" s="592" t="s">
        <v>569</v>
      </c>
      <c r="R1415" s="593"/>
      <c r="S1415" s="117" t="s">
        <v>22</v>
      </c>
      <c r="T1415" s="118" t="s">
        <v>23</v>
      </c>
      <c r="U1415" s="116"/>
    </row>
    <row r="1416" spans="1:21" ht="19.899999999999999" customHeight="1" thickBot="1">
      <c r="B1416" s="119"/>
      <c r="C1416" s="109"/>
      <c r="D1416" s="109"/>
      <c r="E1416" s="120"/>
      <c r="F1416" s="109"/>
      <c r="G1416" s="109"/>
      <c r="H1416" s="109"/>
      <c r="I1416" s="109"/>
      <c r="J1416" s="109"/>
      <c r="K1416" s="120"/>
      <c r="L1416" s="121"/>
      <c r="M1416" s="121" t="s">
        <v>24</v>
      </c>
      <c r="N1416" s="121" t="s">
        <v>25</v>
      </c>
      <c r="O1416" s="121" t="s">
        <v>24</v>
      </c>
      <c r="P1416" s="121" t="s">
        <v>25</v>
      </c>
      <c r="Q1416" s="121" t="s">
        <v>24</v>
      </c>
      <c r="R1416" s="121" t="s">
        <v>25</v>
      </c>
      <c r="S1416" s="121"/>
      <c r="T1416" s="122"/>
      <c r="U1416" s="116"/>
    </row>
    <row r="1417" spans="1:21" ht="21.95" customHeight="1">
      <c r="B1417" s="123"/>
      <c r="C1417" s="10" t="s">
        <v>467</v>
      </c>
      <c r="D1417" s="10"/>
      <c r="E1417" s="124"/>
      <c r="F1417" s="10" t="s">
        <v>471</v>
      </c>
      <c r="G1417" s="10"/>
      <c r="H1417" s="10"/>
      <c r="I1417" s="10"/>
      <c r="J1417" s="10"/>
      <c r="K1417" s="124"/>
      <c r="L1417" s="125"/>
      <c r="M1417" s="126"/>
      <c r="N1417" s="124"/>
      <c r="O1417" s="126"/>
      <c r="P1417" s="124"/>
      <c r="Q1417" s="126"/>
      <c r="R1417" s="124"/>
      <c r="S1417" s="127"/>
      <c r="T1417" s="128"/>
      <c r="U1417" s="116"/>
    </row>
    <row r="1418" spans="1:21" ht="21.95" customHeight="1">
      <c r="B1418" s="129"/>
      <c r="C1418" s="130" t="s">
        <v>468</v>
      </c>
      <c r="D1418" s="131"/>
      <c r="E1418" s="132"/>
      <c r="F1418" s="130" t="s">
        <v>472</v>
      </c>
      <c r="G1418" s="131"/>
      <c r="H1418" s="131"/>
      <c r="I1418" s="131"/>
      <c r="J1418" s="131"/>
      <c r="K1418" s="133">
        <v>8</v>
      </c>
      <c r="L1418" s="133" t="s">
        <v>123</v>
      </c>
      <c r="M1418" s="134">
        <v>495000</v>
      </c>
      <c r="N1418" s="135">
        <f>SUM(K1418*M1418)</f>
        <v>3960000</v>
      </c>
      <c r="O1418" s="134">
        <v>900000</v>
      </c>
      <c r="P1418" s="135">
        <f>SUM(K1418*O1418)</f>
        <v>7200000</v>
      </c>
      <c r="Q1418" s="136">
        <v>900000</v>
      </c>
      <c r="R1418" s="172">
        <f>SUM(K1418*Q1418)</f>
        <v>7200000</v>
      </c>
      <c r="S1418" s="137">
        <f>M1418</f>
        <v>495000</v>
      </c>
      <c r="T1418" s="138" t="str">
        <f>M1415</f>
        <v>(有)ﾄﾚ-ﾄﾞﾜ-ｸ</v>
      </c>
      <c r="U1418" s="116"/>
    </row>
    <row r="1419" spans="1:21" ht="21.95" customHeight="1">
      <c r="B1419" s="123"/>
      <c r="C1419" s="10"/>
      <c r="D1419" s="10"/>
      <c r="E1419" s="124"/>
      <c r="F1419" s="10" t="s">
        <v>473</v>
      </c>
      <c r="G1419" s="10"/>
      <c r="H1419" s="10"/>
      <c r="I1419" s="10"/>
      <c r="J1419" s="10"/>
      <c r="K1419" s="124"/>
      <c r="L1419" s="125"/>
      <c r="M1419" s="126"/>
      <c r="N1419" s="124"/>
      <c r="O1419" s="126"/>
      <c r="P1419" s="124"/>
      <c r="Q1419" s="126"/>
      <c r="R1419" s="124"/>
      <c r="S1419" s="127"/>
      <c r="T1419" s="128"/>
      <c r="U1419" s="116"/>
    </row>
    <row r="1420" spans="1:21" ht="21.95" customHeight="1">
      <c r="B1420" s="129"/>
      <c r="C1420" s="130" t="s">
        <v>469</v>
      </c>
      <c r="D1420" s="131"/>
      <c r="E1420" s="132"/>
      <c r="F1420" s="130" t="s">
        <v>474</v>
      </c>
      <c r="G1420" s="131"/>
      <c r="H1420" s="131"/>
      <c r="I1420" s="131"/>
      <c r="J1420" s="131"/>
      <c r="K1420" s="133">
        <v>64</v>
      </c>
      <c r="L1420" s="133" t="s">
        <v>123</v>
      </c>
      <c r="M1420" s="134">
        <v>3200</v>
      </c>
      <c r="N1420" s="135">
        <f>SUM(K1420*M1420)</f>
        <v>204800</v>
      </c>
      <c r="O1420" s="134">
        <v>3550</v>
      </c>
      <c r="P1420" s="135">
        <f>SUM(K1420*O1420)</f>
        <v>227200</v>
      </c>
      <c r="Q1420" s="136">
        <v>3600</v>
      </c>
      <c r="R1420" s="172">
        <f>SUM(K1420*Q1420)</f>
        <v>230400</v>
      </c>
      <c r="S1420" s="137">
        <f>M1420</f>
        <v>3200</v>
      </c>
      <c r="T1420" s="138" t="str">
        <f>T1418</f>
        <v>(有)ﾄﾚ-ﾄﾞﾜ-ｸ</v>
      </c>
      <c r="U1420" s="116"/>
    </row>
    <row r="1421" spans="1:21" ht="21.95" customHeight="1">
      <c r="B1421" s="123"/>
      <c r="C1421" s="10"/>
      <c r="D1421" s="10"/>
      <c r="E1421" s="124"/>
      <c r="F1421" s="10"/>
      <c r="G1421" s="10"/>
      <c r="H1421" s="10"/>
      <c r="I1421" s="10"/>
      <c r="J1421" s="10"/>
      <c r="K1421" s="124"/>
      <c r="L1421" s="125"/>
      <c r="M1421" s="139"/>
      <c r="N1421" s="140"/>
      <c r="O1421" s="139"/>
      <c r="P1421" s="140"/>
      <c r="Q1421" s="139"/>
      <c r="R1421" s="140"/>
      <c r="S1421" s="127"/>
      <c r="T1421" s="128"/>
      <c r="U1421" s="116"/>
    </row>
    <row r="1422" spans="1:21" ht="21.95" customHeight="1">
      <c r="B1422" s="129"/>
      <c r="C1422" s="130" t="s">
        <v>470</v>
      </c>
      <c r="D1422" s="131"/>
      <c r="E1422" s="132"/>
      <c r="F1422" s="130" t="s">
        <v>475</v>
      </c>
      <c r="G1422" s="131"/>
      <c r="H1422" s="131"/>
      <c r="I1422" s="131"/>
      <c r="J1422" s="131"/>
      <c r="K1422" s="133">
        <v>8</v>
      </c>
      <c r="L1422" s="133" t="s">
        <v>123</v>
      </c>
      <c r="M1422" s="134">
        <v>130000</v>
      </c>
      <c r="N1422" s="135">
        <f>SUM(K1422*M1422)</f>
        <v>1040000</v>
      </c>
      <c r="O1422" s="134">
        <v>180000</v>
      </c>
      <c r="P1422" s="135">
        <f>SUM(K1422*O1422)</f>
        <v>1440000</v>
      </c>
      <c r="Q1422" s="136">
        <v>200000</v>
      </c>
      <c r="R1422" s="172">
        <f>SUM(K1422*Q1422)</f>
        <v>1600000</v>
      </c>
      <c r="S1422" s="137">
        <f>M1422</f>
        <v>130000</v>
      </c>
      <c r="T1422" s="138" t="str">
        <f>T1420</f>
        <v>(有)ﾄﾚ-ﾄﾞﾜ-ｸ</v>
      </c>
      <c r="U1422" s="116"/>
    </row>
    <row r="1423" spans="1:21" ht="21.95" customHeight="1">
      <c r="B1423" s="123"/>
      <c r="C1423" s="10"/>
      <c r="D1423" s="10"/>
      <c r="E1423" s="124"/>
      <c r="F1423" s="10"/>
      <c r="G1423" s="10"/>
      <c r="H1423" s="10"/>
      <c r="I1423" s="10"/>
      <c r="J1423" s="10"/>
      <c r="K1423" s="124"/>
      <c r="L1423" s="125"/>
      <c r="M1423" s="139"/>
      <c r="N1423" s="140"/>
      <c r="O1423" s="139"/>
      <c r="P1423" s="140"/>
      <c r="Q1423" s="139"/>
      <c r="R1423" s="140"/>
      <c r="S1423" s="127"/>
      <c r="T1423" s="128"/>
      <c r="U1423" s="116"/>
    </row>
    <row r="1424" spans="1:21" ht="21.95" customHeight="1">
      <c r="B1424" s="129"/>
      <c r="C1424" s="130"/>
      <c r="D1424" s="131"/>
      <c r="E1424" s="132"/>
      <c r="F1424" s="130"/>
      <c r="G1424" s="131"/>
      <c r="H1424" s="131"/>
      <c r="I1424" s="131"/>
      <c r="J1424" s="131"/>
      <c r="K1424" s="133"/>
      <c r="L1424" s="133"/>
      <c r="M1424" s="134"/>
      <c r="N1424" s="135"/>
      <c r="O1424" s="134"/>
      <c r="P1424" s="135"/>
      <c r="Q1424" s="136"/>
      <c r="R1424" s="135"/>
      <c r="S1424" s="137"/>
      <c r="T1424" s="138"/>
      <c r="U1424" s="116"/>
    </row>
    <row r="1425" spans="2:21" ht="21.95" customHeight="1">
      <c r="B1425" s="123"/>
      <c r="C1425" s="10"/>
      <c r="D1425" s="10"/>
      <c r="E1425" s="124"/>
      <c r="F1425" s="10"/>
      <c r="G1425" s="10"/>
      <c r="H1425" s="10"/>
      <c r="I1425" s="10"/>
      <c r="J1425" s="10"/>
      <c r="K1425" s="124"/>
      <c r="L1425" s="125"/>
      <c r="M1425" s="139"/>
      <c r="N1425" s="140"/>
      <c r="O1425" s="139"/>
      <c r="P1425" s="140"/>
      <c r="Q1425" s="139"/>
      <c r="R1425" s="140"/>
      <c r="S1425" s="127"/>
      <c r="T1425" s="128"/>
      <c r="U1425" s="116"/>
    </row>
    <row r="1426" spans="2:21" ht="21.95" customHeight="1">
      <c r="B1426" s="129"/>
      <c r="C1426" s="130"/>
      <c r="D1426" s="131"/>
      <c r="E1426" s="132"/>
      <c r="F1426" s="130"/>
      <c r="G1426" s="131"/>
      <c r="H1426" s="131"/>
      <c r="I1426" s="131"/>
      <c r="J1426" s="131"/>
      <c r="K1426" s="133"/>
      <c r="L1426" s="133"/>
      <c r="M1426" s="134"/>
      <c r="N1426" s="135"/>
      <c r="O1426" s="134"/>
      <c r="P1426" s="135"/>
      <c r="Q1426" s="136"/>
      <c r="R1426" s="135"/>
      <c r="S1426" s="137"/>
      <c r="T1426" s="138"/>
      <c r="U1426" s="116"/>
    </row>
    <row r="1427" spans="2:21" ht="21.95" customHeight="1">
      <c r="B1427" s="123"/>
      <c r="C1427" s="10"/>
      <c r="D1427" s="10"/>
      <c r="E1427" s="124"/>
      <c r="F1427" s="10"/>
      <c r="G1427" s="10"/>
      <c r="H1427" s="10"/>
      <c r="I1427" s="10"/>
      <c r="J1427" s="10"/>
      <c r="K1427" s="124"/>
      <c r="L1427" s="125"/>
      <c r="M1427" s="139"/>
      <c r="N1427" s="140"/>
      <c r="O1427" s="139"/>
      <c r="P1427" s="140"/>
      <c r="Q1427" s="139"/>
      <c r="R1427" s="140"/>
      <c r="S1427" s="127"/>
      <c r="T1427" s="128"/>
      <c r="U1427" s="116"/>
    </row>
    <row r="1428" spans="2:21" ht="21.95" customHeight="1">
      <c r="B1428" s="129"/>
      <c r="C1428" s="130"/>
      <c r="D1428" s="131"/>
      <c r="E1428" s="132"/>
      <c r="F1428" s="130"/>
      <c r="G1428" s="131"/>
      <c r="H1428" s="131"/>
      <c r="I1428" s="131"/>
      <c r="J1428" s="131"/>
      <c r="K1428" s="133"/>
      <c r="L1428" s="133"/>
      <c r="M1428" s="134"/>
      <c r="N1428" s="135"/>
      <c r="O1428" s="134"/>
      <c r="P1428" s="135"/>
      <c r="Q1428" s="136"/>
      <c r="R1428" s="135"/>
      <c r="S1428" s="137"/>
      <c r="T1428" s="138"/>
      <c r="U1428" s="116"/>
    </row>
    <row r="1429" spans="2:21" ht="21.95" customHeight="1">
      <c r="B1429" s="123"/>
      <c r="C1429" s="10"/>
      <c r="D1429" s="10"/>
      <c r="E1429" s="124"/>
      <c r="F1429" s="10"/>
      <c r="G1429" s="10"/>
      <c r="H1429" s="10"/>
      <c r="I1429" s="10"/>
      <c r="J1429" s="10"/>
      <c r="K1429" s="124"/>
      <c r="L1429" s="125"/>
      <c r="M1429" s="139"/>
      <c r="N1429" s="140"/>
      <c r="O1429" s="139"/>
      <c r="P1429" s="140"/>
      <c r="Q1429" s="139"/>
      <c r="R1429" s="140"/>
      <c r="S1429" s="127"/>
      <c r="T1429" s="128"/>
      <c r="U1429" s="116"/>
    </row>
    <row r="1430" spans="2:21" ht="21.95" customHeight="1">
      <c r="B1430" s="129"/>
      <c r="C1430" s="130"/>
      <c r="D1430" s="131"/>
      <c r="E1430" s="132"/>
      <c r="F1430" s="130"/>
      <c r="G1430" s="131"/>
      <c r="H1430" s="131"/>
      <c r="I1430" s="131"/>
      <c r="J1430" s="131"/>
      <c r="K1430" s="133"/>
      <c r="L1430" s="133"/>
      <c r="M1430" s="134"/>
      <c r="N1430" s="135"/>
      <c r="O1430" s="134"/>
      <c r="P1430" s="135"/>
      <c r="Q1430" s="136"/>
      <c r="R1430" s="135"/>
      <c r="S1430" s="137"/>
      <c r="T1430" s="138"/>
      <c r="U1430" s="116"/>
    </row>
    <row r="1431" spans="2:21" ht="21.95" customHeight="1">
      <c r="B1431" s="123"/>
      <c r="C1431" s="10"/>
      <c r="D1431" s="10"/>
      <c r="E1431" s="124"/>
      <c r="F1431" s="10"/>
      <c r="G1431" s="10"/>
      <c r="H1431" s="10"/>
      <c r="I1431" s="10"/>
      <c r="J1431" s="10"/>
      <c r="K1431" s="124"/>
      <c r="L1431" s="125"/>
      <c r="M1431" s="139"/>
      <c r="N1431" s="140"/>
      <c r="O1431" s="139"/>
      <c r="P1431" s="140"/>
      <c r="Q1431" s="139"/>
      <c r="R1431" s="140"/>
      <c r="S1431" s="141"/>
      <c r="T1431" s="128"/>
      <c r="U1431" s="116"/>
    </row>
    <row r="1432" spans="2:21" ht="21.95" customHeight="1">
      <c r="B1432" s="129"/>
      <c r="C1432" s="130"/>
      <c r="D1432" s="131"/>
      <c r="E1432" s="132"/>
      <c r="F1432" s="130"/>
      <c r="G1432" s="131"/>
      <c r="H1432" s="131"/>
      <c r="I1432" s="131"/>
      <c r="J1432" s="131"/>
      <c r="K1432" s="133"/>
      <c r="L1432" s="133"/>
      <c r="M1432" s="134"/>
      <c r="N1432" s="135"/>
      <c r="O1432" s="134"/>
      <c r="P1432" s="135"/>
      <c r="Q1432" s="136"/>
      <c r="R1432" s="135"/>
      <c r="S1432" s="137"/>
      <c r="T1432" s="138"/>
      <c r="U1432" s="116"/>
    </row>
    <row r="1433" spans="2:21" ht="21.95" customHeight="1">
      <c r="B1433" s="123"/>
      <c r="C1433" s="10"/>
      <c r="D1433" s="10"/>
      <c r="E1433" s="124"/>
      <c r="F1433" s="10"/>
      <c r="G1433" s="10"/>
      <c r="H1433" s="10"/>
      <c r="I1433" s="10"/>
      <c r="J1433" s="10"/>
      <c r="K1433" s="124"/>
      <c r="L1433" s="125"/>
      <c r="M1433" s="139"/>
      <c r="N1433" s="140"/>
      <c r="O1433" s="139"/>
      <c r="P1433" s="140"/>
      <c r="Q1433" s="139"/>
      <c r="R1433" s="140"/>
      <c r="S1433" s="141"/>
      <c r="T1433" s="128"/>
      <c r="U1433" s="116"/>
    </row>
    <row r="1434" spans="2:21" ht="21.95" customHeight="1">
      <c r="B1434" s="129"/>
      <c r="C1434" s="130"/>
      <c r="D1434" s="131"/>
      <c r="E1434" s="132"/>
      <c r="F1434" s="130"/>
      <c r="G1434" s="131"/>
      <c r="H1434" s="131"/>
      <c r="I1434" s="131"/>
      <c r="J1434" s="131"/>
      <c r="K1434" s="133"/>
      <c r="L1434" s="133"/>
      <c r="M1434" s="134"/>
      <c r="N1434" s="135"/>
      <c r="O1434" s="134"/>
      <c r="P1434" s="135"/>
      <c r="Q1434" s="136"/>
      <c r="R1434" s="135"/>
      <c r="S1434" s="137"/>
      <c r="T1434" s="138"/>
      <c r="U1434" s="116"/>
    </row>
    <row r="1435" spans="2:21" ht="21.95" customHeight="1">
      <c r="B1435" s="123"/>
      <c r="C1435" s="10"/>
      <c r="D1435" s="10"/>
      <c r="E1435" s="124"/>
      <c r="F1435" s="10"/>
      <c r="G1435" s="10"/>
      <c r="H1435" s="10"/>
      <c r="I1435" s="10"/>
      <c r="J1435" s="10"/>
      <c r="K1435" s="124"/>
      <c r="L1435" s="125"/>
      <c r="M1435" s="139"/>
      <c r="N1435" s="140"/>
      <c r="O1435" s="139"/>
      <c r="P1435" s="140"/>
      <c r="Q1435" s="139"/>
      <c r="R1435" s="140"/>
      <c r="S1435" s="142"/>
      <c r="T1435" s="128"/>
      <c r="U1435" s="116"/>
    </row>
    <row r="1436" spans="2:21" ht="21.95" customHeight="1">
      <c r="B1436" s="129"/>
      <c r="C1436" s="130"/>
      <c r="D1436" s="131"/>
      <c r="E1436" s="132"/>
      <c r="F1436" s="130"/>
      <c r="G1436" s="131"/>
      <c r="H1436" s="131"/>
      <c r="I1436" s="131"/>
      <c r="J1436" s="131"/>
      <c r="K1436" s="133"/>
      <c r="L1436" s="133"/>
      <c r="M1436" s="134"/>
      <c r="N1436" s="135"/>
      <c r="O1436" s="134"/>
      <c r="P1436" s="135"/>
      <c r="Q1436" s="136"/>
      <c r="R1436" s="135"/>
      <c r="S1436" s="137"/>
      <c r="T1436" s="138"/>
      <c r="U1436" s="116"/>
    </row>
    <row r="1437" spans="2:21" ht="21.95" customHeight="1">
      <c r="B1437" s="123"/>
      <c r="C1437" s="10"/>
      <c r="D1437" s="10"/>
      <c r="E1437" s="124"/>
      <c r="F1437" s="10"/>
      <c r="G1437" s="10"/>
      <c r="H1437" s="10"/>
      <c r="I1437" s="10"/>
      <c r="J1437" s="10"/>
      <c r="K1437" s="124"/>
      <c r="L1437" s="125"/>
      <c r="M1437" s="139"/>
      <c r="N1437" s="140"/>
      <c r="O1437" s="139"/>
      <c r="P1437" s="140"/>
      <c r="Q1437" s="139"/>
      <c r="R1437" s="140"/>
      <c r="S1437" s="141"/>
      <c r="T1437" s="128"/>
      <c r="U1437" s="116"/>
    </row>
    <row r="1438" spans="2:21" ht="21.75" customHeight="1">
      <c r="B1438" s="129"/>
      <c r="C1438" s="130"/>
      <c r="D1438" s="131"/>
      <c r="E1438" s="132"/>
      <c r="F1438" s="130"/>
      <c r="G1438" s="131"/>
      <c r="H1438" s="131"/>
      <c r="I1438" s="131"/>
      <c r="J1438" s="131"/>
      <c r="K1438" s="133"/>
      <c r="L1438" s="133"/>
      <c r="M1438" s="134"/>
      <c r="N1438" s="135"/>
      <c r="O1438" s="134"/>
      <c r="P1438" s="135"/>
      <c r="Q1438" s="136"/>
      <c r="R1438" s="135"/>
      <c r="S1438" s="137"/>
      <c r="T1438" s="138"/>
      <c r="U1438" s="116"/>
    </row>
    <row r="1439" spans="2:21" ht="23.25" customHeight="1">
      <c r="B1439" s="123"/>
      <c r="C1439" s="10"/>
      <c r="D1439" s="10"/>
      <c r="E1439" s="124"/>
      <c r="F1439" s="10"/>
      <c r="G1439" s="10"/>
      <c r="H1439" s="10"/>
      <c r="I1439" s="10"/>
      <c r="J1439" s="10"/>
      <c r="K1439" s="124"/>
      <c r="L1439" s="125"/>
      <c r="M1439" s="139"/>
      <c r="N1439" s="140"/>
      <c r="O1439" s="139"/>
      <c r="P1439" s="140"/>
      <c r="Q1439" s="139"/>
      <c r="R1439" s="140"/>
      <c r="S1439" s="142"/>
      <c r="T1439" s="128"/>
      <c r="U1439" s="116"/>
    </row>
    <row r="1440" spans="2:21" ht="21.95" customHeight="1">
      <c r="B1440" s="129"/>
      <c r="C1440" s="130"/>
      <c r="D1440" s="131"/>
      <c r="E1440" s="132"/>
      <c r="F1440" s="130"/>
      <c r="G1440" s="131"/>
      <c r="H1440" s="131"/>
      <c r="I1440" s="131"/>
      <c r="J1440" s="131"/>
      <c r="K1440" s="133"/>
      <c r="L1440" s="133"/>
      <c r="M1440" s="134"/>
      <c r="N1440" s="135"/>
      <c r="O1440" s="134"/>
      <c r="P1440" s="135"/>
      <c r="Q1440" s="136"/>
      <c r="R1440" s="135"/>
      <c r="S1440" s="137"/>
      <c r="T1440" s="138"/>
      <c r="U1440" s="116"/>
    </row>
    <row r="1441" spans="1:21" ht="21.95" customHeight="1">
      <c r="B1441" s="123"/>
      <c r="C1441" s="10"/>
      <c r="D1441" s="10"/>
      <c r="E1441" s="124"/>
      <c r="F1441" s="10"/>
      <c r="G1441" s="10"/>
      <c r="H1441" s="10"/>
      <c r="I1441" s="10"/>
      <c r="J1441" s="10"/>
      <c r="K1441" s="124"/>
      <c r="L1441" s="125"/>
      <c r="M1441" s="140"/>
      <c r="N1441" s="140"/>
      <c r="O1441" s="140"/>
      <c r="P1441" s="140"/>
      <c r="Q1441" s="139"/>
      <c r="R1441" s="140"/>
      <c r="S1441" s="141"/>
      <c r="T1441" s="143"/>
      <c r="U1441" s="116"/>
    </row>
    <row r="1442" spans="1:21" ht="21.95" customHeight="1">
      <c r="B1442" s="129"/>
      <c r="C1442" s="130"/>
      <c r="D1442" s="131"/>
      <c r="E1442" s="132"/>
      <c r="F1442" s="130"/>
      <c r="G1442" s="131"/>
      <c r="H1442" s="131"/>
      <c r="I1442" s="131"/>
      <c r="J1442" s="131"/>
      <c r="K1442" s="133"/>
      <c r="L1442" s="133"/>
      <c r="M1442" s="132"/>
      <c r="N1442" s="135"/>
      <c r="O1442" s="132"/>
      <c r="P1442" s="135"/>
      <c r="Q1442" s="144"/>
      <c r="R1442" s="135"/>
      <c r="S1442" s="137"/>
      <c r="T1442" s="145"/>
      <c r="U1442" s="116"/>
    </row>
    <row r="1443" spans="1:21" ht="21.95" customHeight="1">
      <c r="B1443" s="123"/>
      <c r="C1443" s="10"/>
      <c r="D1443" s="10"/>
      <c r="E1443" s="124"/>
      <c r="F1443" s="10"/>
      <c r="G1443" s="10"/>
      <c r="H1443" s="10"/>
      <c r="I1443" s="10"/>
      <c r="J1443" s="10"/>
      <c r="K1443" s="124"/>
      <c r="L1443" s="125"/>
      <c r="M1443" s="140"/>
      <c r="N1443" s="140"/>
      <c r="O1443" s="140"/>
      <c r="P1443" s="140"/>
      <c r="Q1443" s="140"/>
      <c r="R1443" s="140"/>
      <c r="S1443" s="142"/>
      <c r="T1443" s="143"/>
      <c r="U1443" s="116"/>
    </row>
    <row r="1444" spans="1:21" ht="21.95" customHeight="1">
      <c r="B1444" s="129"/>
      <c r="C1444" s="130"/>
      <c r="D1444" s="131"/>
      <c r="E1444" s="132"/>
      <c r="F1444" s="130"/>
      <c r="G1444" s="131"/>
      <c r="H1444" s="131"/>
      <c r="I1444" s="131"/>
      <c r="J1444" s="131"/>
      <c r="K1444" s="133"/>
      <c r="L1444" s="133"/>
      <c r="M1444" s="132"/>
      <c r="N1444" s="135"/>
      <c r="O1444" s="132"/>
      <c r="P1444" s="135"/>
      <c r="Q1444" s="144"/>
      <c r="R1444" s="135"/>
      <c r="S1444" s="137"/>
      <c r="T1444" s="145"/>
      <c r="U1444" s="116"/>
    </row>
    <row r="1445" spans="1:21" ht="21.95" customHeight="1">
      <c r="B1445" s="123"/>
      <c r="C1445" s="10"/>
      <c r="D1445" s="10"/>
      <c r="E1445" s="124"/>
      <c r="F1445" s="10"/>
      <c r="G1445" s="10"/>
      <c r="H1445" s="10"/>
      <c r="I1445" s="10"/>
      <c r="J1445" s="10"/>
      <c r="K1445" s="124"/>
      <c r="L1445" s="125"/>
      <c r="M1445" s="140"/>
      <c r="N1445" s="140"/>
      <c r="O1445" s="140"/>
      <c r="P1445" s="140"/>
      <c r="Q1445" s="140"/>
      <c r="R1445" s="140"/>
      <c r="S1445" s="142"/>
      <c r="T1445" s="143"/>
      <c r="U1445" s="116"/>
    </row>
    <row r="1446" spans="1:21" ht="21.95" customHeight="1">
      <c r="B1446" s="129"/>
      <c r="C1446" s="130"/>
      <c r="D1446" s="131"/>
      <c r="E1446" s="132"/>
      <c r="F1446" s="130"/>
      <c r="G1446" s="131"/>
      <c r="H1446" s="131"/>
      <c r="I1446" s="131"/>
      <c r="J1446" s="131"/>
      <c r="K1446" s="133"/>
      <c r="L1446" s="133"/>
      <c r="M1446" s="144"/>
      <c r="N1446" s="144"/>
      <c r="O1446" s="144"/>
      <c r="P1446" s="144"/>
      <c r="Q1446" s="144"/>
      <c r="R1446" s="144"/>
      <c r="S1446" s="137"/>
      <c r="T1446" s="145"/>
      <c r="U1446" s="116"/>
    </row>
    <row r="1447" spans="1:21" ht="21.95" customHeight="1">
      <c r="B1447" s="123"/>
      <c r="C1447" s="10"/>
      <c r="D1447" s="10"/>
      <c r="E1447" s="124"/>
      <c r="F1447" s="10"/>
      <c r="G1447" s="10"/>
      <c r="H1447" s="10"/>
      <c r="I1447" s="10"/>
      <c r="J1447" s="10"/>
      <c r="K1447" s="124"/>
      <c r="L1447" s="125"/>
      <c r="M1447" s="140"/>
      <c r="N1447" s="140"/>
      <c r="O1447" s="140"/>
      <c r="P1447" s="140"/>
      <c r="Q1447" s="140"/>
      <c r="R1447" s="140"/>
      <c r="S1447" s="142"/>
      <c r="T1447" s="143"/>
      <c r="U1447" s="116"/>
    </row>
    <row r="1448" spans="1:21" ht="21.95" customHeight="1">
      <c r="B1448" s="129"/>
      <c r="C1448" s="130"/>
      <c r="D1448" s="131"/>
      <c r="E1448" s="132"/>
      <c r="F1448" s="130"/>
      <c r="G1448" s="131"/>
      <c r="H1448" s="131"/>
      <c r="I1448" s="131"/>
      <c r="J1448" s="131"/>
      <c r="K1448" s="133"/>
      <c r="L1448" s="133"/>
      <c r="M1448" s="144"/>
      <c r="N1448" s="144"/>
      <c r="O1448" s="144"/>
      <c r="P1448" s="144"/>
      <c r="Q1448" s="144"/>
      <c r="R1448" s="144"/>
      <c r="S1448" s="137"/>
      <c r="T1448" s="145"/>
      <c r="U1448" s="116"/>
    </row>
    <row r="1449" spans="1:21" ht="21.95" customHeight="1">
      <c r="B1449" s="123"/>
      <c r="C1449" s="10"/>
      <c r="D1449" s="10"/>
      <c r="E1449" s="124"/>
      <c r="F1449" s="10"/>
      <c r="G1449" s="10"/>
      <c r="H1449" s="10"/>
      <c r="I1449" s="10"/>
      <c r="J1449" s="10"/>
      <c r="K1449" s="124"/>
      <c r="L1449" s="125"/>
      <c r="M1449" s="140"/>
      <c r="N1449" s="140"/>
      <c r="O1449" s="140"/>
      <c r="P1449" s="140"/>
      <c r="Q1449" s="140"/>
      <c r="R1449" s="140"/>
      <c r="S1449" s="142"/>
      <c r="T1449" s="143"/>
      <c r="U1449" s="116"/>
    </row>
    <row r="1450" spans="1:21" ht="21.95" customHeight="1" thickBot="1">
      <c r="B1450" s="146"/>
      <c r="C1450" s="147"/>
      <c r="D1450" s="147"/>
      <c r="E1450" s="148"/>
      <c r="F1450" s="147"/>
      <c r="G1450" s="147"/>
      <c r="H1450" s="147"/>
      <c r="I1450" s="147"/>
      <c r="J1450" s="147"/>
      <c r="K1450" s="149"/>
      <c r="L1450" s="149"/>
      <c r="M1450" s="150"/>
      <c r="N1450" s="150"/>
      <c r="O1450" s="150"/>
      <c r="P1450" s="150"/>
      <c r="Q1450" s="150"/>
      <c r="R1450" s="150"/>
      <c r="S1450" s="151"/>
      <c r="T1450" s="152"/>
      <c r="U1450" s="116"/>
    </row>
    <row r="1451" spans="1:21" ht="19.899999999999999" customHeight="1">
      <c r="B1451" s="123"/>
      <c r="C1451" s="10"/>
      <c r="D1451" s="10"/>
      <c r="E1451" s="124"/>
      <c r="F1451" s="10"/>
      <c r="G1451" s="10"/>
      <c r="H1451" s="10"/>
      <c r="I1451" s="10"/>
      <c r="J1451" s="10"/>
      <c r="K1451" s="124"/>
      <c r="L1451" s="125"/>
      <c r="M1451" s="140"/>
      <c r="N1451" s="140"/>
      <c r="O1451" s="140"/>
      <c r="P1451" s="140"/>
      <c r="Q1451" s="140"/>
      <c r="R1451" s="140"/>
      <c r="S1451" s="141"/>
      <c r="T1451" s="143"/>
      <c r="U1451" s="116"/>
    </row>
    <row r="1452" spans="1:21" ht="19.899999999999999" customHeight="1">
      <c r="B1452" s="583" t="s">
        <v>3</v>
      </c>
      <c r="C1452" s="584"/>
      <c r="D1452" s="585"/>
      <c r="E1452" s="124"/>
      <c r="F1452" s="10"/>
      <c r="G1452" s="10"/>
      <c r="H1452" s="10"/>
      <c r="I1452" s="10"/>
      <c r="J1452" s="10"/>
      <c r="K1452" s="124"/>
      <c r="L1452" s="125"/>
      <c r="M1452" s="140">
        <f t="shared" ref="M1452:R1452" si="18">SUM(M1417:M1450)</f>
        <v>628200</v>
      </c>
      <c r="N1452" s="140">
        <f t="shared" si="18"/>
        <v>5204800</v>
      </c>
      <c r="O1452" s="140">
        <f t="shared" si="18"/>
        <v>1083550</v>
      </c>
      <c r="P1452" s="140">
        <f t="shared" si="18"/>
        <v>8867200</v>
      </c>
      <c r="Q1452" s="140">
        <f t="shared" si="18"/>
        <v>1103600</v>
      </c>
      <c r="R1452" s="140">
        <f t="shared" si="18"/>
        <v>9030400</v>
      </c>
      <c r="S1452" s="140"/>
      <c r="T1452" s="153"/>
      <c r="U1452" s="116"/>
    </row>
    <row r="1453" spans="1:21" ht="19.899999999999999" customHeight="1" thickBot="1">
      <c r="B1453" s="146"/>
      <c r="C1453" s="147"/>
      <c r="D1453" s="147"/>
      <c r="E1453" s="148"/>
      <c r="F1453" s="147"/>
      <c r="G1453" s="147"/>
      <c r="H1453" s="147"/>
      <c r="I1453" s="147"/>
      <c r="J1453" s="147"/>
      <c r="K1453" s="148"/>
      <c r="L1453" s="149"/>
      <c r="M1453" s="150"/>
      <c r="N1453" s="150"/>
      <c r="O1453" s="150"/>
      <c r="P1453" s="150"/>
      <c r="Q1453" s="150"/>
      <c r="R1453" s="150"/>
      <c r="S1453" s="154"/>
      <c r="T1453" s="152"/>
      <c r="U1453" s="116"/>
    </row>
    <row r="1455" spans="1:21">
      <c r="B1455" s="23" t="e">
        <f>B1411</f>
        <v>#REF!</v>
      </c>
      <c r="T1455" s="41"/>
    </row>
    <row r="1456" spans="1:21" ht="42">
      <c r="A1456" s="104"/>
      <c r="M1456" s="105" t="s">
        <v>16</v>
      </c>
    </row>
    <row r="1457" spans="2:23" ht="21.75" thickBot="1">
      <c r="B1457" s="106"/>
      <c r="C1457" s="107"/>
      <c r="D1457" s="107"/>
      <c r="E1457" s="107"/>
      <c r="F1457" s="107"/>
      <c r="G1457" s="107"/>
      <c r="H1457" s="107"/>
      <c r="I1457" s="107"/>
      <c r="J1457" s="107"/>
      <c r="K1457" s="107"/>
      <c r="L1457" s="108"/>
      <c r="M1457" s="107"/>
      <c r="N1457" s="107"/>
      <c r="O1457" s="107"/>
      <c r="P1457" s="107"/>
      <c r="Q1457" s="107"/>
      <c r="R1457" s="107"/>
      <c r="S1457" s="109"/>
      <c r="T1457" s="110"/>
    </row>
    <row r="1458" spans="2:23" ht="19.899999999999999" customHeight="1">
      <c r="B1458" s="111"/>
      <c r="C1458" s="112"/>
      <c r="D1458" s="112"/>
      <c r="E1458" s="113"/>
      <c r="F1458" s="112"/>
      <c r="G1458" s="112"/>
      <c r="H1458" s="112"/>
      <c r="I1458" s="112"/>
      <c r="J1458" s="112"/>
      <c r="K1458" s="113"/>
      <c r="L1458" s="114"/>
      <c r="M1458" s="586" t="s">
        <v>17</v>
      </c>
      <c r="N1458" s="587"/>
      <c r="O1458" s="586" t="s">
        <v>17</v>
      </c>
      <c r="P1458" s="587"/>
      <c r="Q1458" s="586" t="s">
        <v>17</v>
      </c>
      <c r="R1458" s="587"/>
      <c r="S1458" s="114" t="s">
        <v>18</v>
      </c>
      <c r="T1458" s="115"/>
      <c r="U1458" s="116"/>
    </row>
    <row r="1459" spans="2:23" ht="19.899999999999999" customHeight="1">
      <c r="B1459" s="588" t="s">
        <v>19</v>
      </c>
      <c r="C1459" s="589"/>
      <c r="D1459" s="590"/>
      <c r="E1459" s="591" t="s">
        <v>20</v>
      </c>
      <c r="F1459" s="589"/>
      <c r="G1459" s="589"/>
      <c r="H1459" s="589"/>
      <c r="I1459" s="589"/>
      <c r="J1459" s="590"/>
      <c r="K1459" s="117" t="s">
        <v>21</v>
      </c>
      <c r="L1459" s="117" t="s">
        <v>5</v>
      </c>
      <c r="M1459" s="592" t="s">
        <v>521</v>
      </c>
      <c r="N1459" s="593"/>
      <c r="O1459" s="592" t="s">
        <v>554</v>
      </c>
      <c r="P1459" s="593"/>
      <c r="Q1459" s="592"/>
      <c r="R1459" s="593"/>
      <c r="S1459" s="117" t="s">
        <v>22</v>
      </c>
      <c r="T1459" s="118" t="s">
        <v>23</v>
      </c>
      <c r="U1459" s="116"/>
    </row>
    <row r="1460" spans="2:23" ht="19.899999999999999" customHeight="1" thickBot="1">
      <c r="B1460" s="119"/>
      <c r="C1460" s="109"/>
      <c r="D1460" s="109"/>
      <c r="E1460" s="120"/>
      <c r="F1460" s="109"/>
      <c r="G1460" s="109"/>
      <c r="H1460" s="109"/>
      <c r="I1460" s="109"/>
      <c r="J1460" s="109"/>
      <c r="K1460" s="120"/>
      <c r="L1460" s="121"/>
      <c r="M1460" s="121" t="s">
        <v>24</v>
      </c>
      <c r="N1460" s="121" t="s">
        <v>25</v>
      </c>
      <c r="O1460" s="121" t="s">
        <v>24</v>
      </c>
      <c r="P1460" s="121" t="s">
        <v>25</v>
      </c>
      <c r="Q1460" s="121"/>
      <c r="R1460" s="121"/>
      <c r="S1460" s="121"/>
      <c r="T1460" s="122"/>
      <c r="U1460" s="116"/>
    </row>
    <row r="1461" spans="2:23" ht="21.95" customHeight="1">
      <c r="B1461" s="123"/>
      <c r="C1461" s="10"/>
      <c r="D1461" s="10"/>
      <c r="E1461" s="124"/>
      <c r="F1461" s="10" t="s">
        <v>560</v>
      </c>
      <c r="G1461" s="10"/>
      <c r="H1461" s="10"/>
      <c r="I1461" s="10"/>
      <c r="J1461" s="10"/>
      <c r="K1461" s="124"/>
      <c r="L1461" s="125"/>
      <c r="M1461" s="126"/>
      <c r="N1461" s="124"/>
      <c r="O1461" s="126"/>
      <c r="P1461" s="124"/>
      <c r="Q1461" s="126"/>
      <c r="R1461" s="124"/>
      <c r="S1461" s="127"/>
      <c r="T1461" s="128"/>
      <c r="U1461" s="116"/>
    </row>
    <row r="1462" spans="2:23" ht="21.95" customHeight="1">
      <c r="B1462" s="129"/>
      <c r="C1462" s="130" t="s">
        <v>553</v>
      </c>
      <c r="D1462" s="131"/>
      <c r="E1462" s="132"/>
      <c r="F1462" s="130" t="s">
        <v>559</v>
      </c>
      <c r="G1462" s="131"/>
      <c r="H1462" s="131"/>
      <c r="I1462" s="131"/>
      <c r="J1462" s="131"/>
      <c r="K1462" s="133">
        <v>1</v>
      </c>
      <c r="L1462" s="133" t="s">
        <v>35</v>
      </c>
      <c r="M1462" s="134">
        <v>25939620</v>
      </c>
      <c r="N1462" s="135">
        <f>SUM(K1462*M1462)</f>
        <v>25939620</v>
      </c>
      <c r="O1462" s="134">
        <v>26953000</v>
      </c>
      <c r="P1462" s="135">
        <f>SUM(K1462*O1462)</f>
        <v>26953000</v>
      </c>
      <c r="Q1462" s="136"/>
      <c r="R1462" s="172"/>
      <c r="S1462" s="137">
        <f>ROUND(K1462*M1462*W1462,2)</f>
        <v>25939620</v>
      </c>
      <c r="T1462" s="138" t="str">
        <f>M1459</f>
        <v>(株)テノックス九州</v>
      </c>
      <c r="U1462" s="116"/>
      <c r="W1462" s="23">
        <v>1</v>
      </c>
    </row>
    <row r="1463" spans="2:23" ht="21.95" customHeight="1">
      <c r="B1463" s="123"/>
      <c r="C1463" s="10"/>
      <c r="D1463" s="10"/>
      <c r="E1463" s="124"/>
      <c r="F1463" s="10"/>
      <c r="G1463" s="10"/>
      <c r="H1463" s="10"/>
      <c r="I1463" s="10"/>
      <c r="J1463" s="10"/>
      <c r="K1463" s="124"/>
      <c r="L1463" s="125"/>
      <c r="M1463" s="126"/>
      <c r="N1463" s="124"/>
      <c r="O1463" s="126"/>
      <c r="P1463" s="124"/>
      <c r="Q1463" s="126"/>
      <c r="R1463" s="124"/>
      <c r="S1463" s="127"/>
      <c r="T1463" s="128"/>
      <c r="U1463" s="116"/>
    </row>
    <row r="1464" spans="2:23" ht="21.95" customHeight="1">
      <c r="B1464" s="129"/>
      <c r="C1464" s="130" t="s">
        <v>555</v>
      </c>
      <c r="D1464" s="131"/>
      <c r="E1464" s="132"/>
      <c r="F1464" s="130"/>
      <c r="G1464" s="131"/>
      <c r="H1464" s="131"/>
      <c r="I1464" s="131"/>
      <c r="J1464" s="131"/>
      <c r="K1464" s="133">
        <v>1</v>
      </c>
      <c r="L1464" s="133" t="s">
        <v>35</v>
      </c>
      <c r="M1464" s="134">
        <v>1478740</v>
      </c>
      <c r="N1464" s="135">
        <f>SUM(K1464*M1464)</f>
        <v>1478740</v>
      </c>
      <c r="O1464" s="134">
        <v>873000</v>
      </c>
      <c r="P1464" s="135">
        <f>SUM(K1464*O1464)</f>
        <v>873000</v>
      </c>
      <c r="Q1464" s="136"/>
      <c r="R1464" s="172"/>
      <c r="S1464" s="137">
        <f>ROUND(K1464*O1464*W1464,2)</f>
        <v>873000</v>
      </c>
      <c r="T1464" s="138" t="str">
        <f>O1459</f>
        <v>(株)丸浩重機工業</v>
      </c>
      <c r="U1464" s="116"/>
      <c r="W1464" s="23">
        <v>1</v>
      </c>
    </row>
    <row r="1465" spans="2:23" ht="21.95" customHeight="1">
      <c r="B1465" s="123"/>
      <c r="C1465" s="10"/>
      <c r="D1465" s="10"/>
      <c r="E1465" s="124"/>
      <c r="F1465" s="10" t="s">
        <v>557</v>
      </c>
      <c r="G1465" s="10"/>
      <c r="H1465" s="10"/>
      <c r="I1465" s="10"/>
      <c r="J1465" s="10"/>
      <c r="K1465" s="124"/>
      <c r="L1465" s="125"/>
      <c r="M1465" s="139"/>
      <c r="N1465" s="140"/>
      <c r="O1465" s="139"/>
      <c r="P1465" s="140"/>
      <c r="Q1465" s="139"/>
      <c r="R1465" s="140"/>
      <c r="S1465" s="127"/>
      <c r="T1465" s="128"/>
      <c r="U1465" s="116"/>
    </row>
    <row r="1466" spans="2:23" ht="21.95" customHeight="1">
      <c r="B1466" s="129"/>
      <c r="C1466" s="130" t="s">
        <v>556</v>
      </c>
      <c r="D1466" s="131"/>
      <c r="E1466" s="132"/>
      <c r="F1466" s="130" t="s">
        <v>558</v>
      </c>
      <c r="G1466" s="131"/>
      <c r="H1466" s="131"/>
      <c r="I1466" s="131"/>
      <c r="J1466" s="131"/>
      <c r="K1466" s="133">
        <v>1</v>
      </c>
      <c r="L1466" s="133" t="s">
        <v>35</v>
      </c>
      <c r="M1466" s="134">
        <v>2977760</v>
      </c>
      <c r="N1466" s="135">
        <f>SUM(K1466*M1466)</f>
        <v>2977760</v>
      </c>
      <c r="O1466" s="134">
        <v>1050000</v>
      </c>
      <c r="P1466" s="135">
        <f>SUM(K1466*O1466)</f>
        <v>1050000</v>
      </c>
      <c r="Q1466" s="136"/>
      <c r="R1466" s="172"/>
      <c r="S1466" s="137">
        <f>ROUND(K1466*O1466*W1466,2)</f>
        <v>1050000</v>
      </c>
      <c r="T1466" s="138" t="str">
        <f>T1464</f>
        <v>(株)丸浩重機工業</v>
      </c>
      <c r="U1466" s="116"/>
      <c r="W1466" s="23">
        <v>1</v>
      </c>
    </row>
    <row r="1467" spans="2:23" ht="21.95" customHeight="1">
      <c r="B1467" s="123"/>
      <c r="C1467" s="10"/>
      <c r="D1467" s="10"/>
      <c r="E1467" s="124"/>
      <c r="F1467" s="10"/>
      <c r="G1467" s="10"/>
      <c r="H1467" s="10"/>
      <c r="I1467" s="10"/>
      <c r="J1467" s="10"/>
      <c r="K1467" s="124"/>
      <c r="L1467" s="125"/>
      <c r="M1467" s="139"/>
      <c r="N1467" s="140"/>
      <c r="O1467" s="139"/>
      <c r="P1467" s="140"/>
      <c r="Q1467" s="139"/>
      <c r="R1467" s="140"/>
      <c r="S1467" s="127"/>
      <c r="T1467" s="128"/>
      <c r="U1467" s="116"/>
    </row>
    <row r="1468" spans="2:23" ht="21.95" customHeight="1">
      <c r="B1468" s="129"/>
      <c r="C1468" s="130"/>
      <c r="D1468" s="131"/>
      <c r="E1468" s="132"/>
      <c r="F1468" s="130"/>
      <c r="G1468" s="131"/>
      <c r="H1468" s="131"/>
      <c r="I1468" s="131"/>
      <c r="J1468" s="131"/>
      <c r="K1468" s="133"/>
      <c r="L1468" s="133"/>
      <c r="M1468" s="134"/>
      <c r="N1468" s="135"/>
      <c r="O1468" s="134"/>
      <c r="P1468" s="135"/>
      <c r="Q1468" s="136"/>
      <c r="R1468" s="135"/>
      <c r="S1468" s="137"/>
      <c r="T1468" s="138"/>
      <c r="U1468" s="116"/>
    </row>
    <row r="1469" spans="2:23" ht="21.95" customHeight="1">
      <c r="B1469" s="123"/>
      <c r="C1469" s="10"/>
      <c r="D1469" s="10"/>
      <c r="E1469" s="124"/>
      <c r="F1469" s="10"/>
      <c r="G1469" s="10"/>
      <c r="H1469" s="10"/>
      <c r="I1469" s="10"/>
      <c r="J1469" s="10"/>
      <c r="K1469" s="124"/>
      <c r="L1469" s="125"/>
      <c r="M1469" s="139"/>
      <c r="N1469" s="140"/>
      <c r="O1469" s="139"/>
      <c r="P1469" s="140"/>
      <c r="Q1469" s="139"/>
      <c r="R1469" s="140"/>
      <c r="S1469" s="127"/>
      <c r="T1469" s="128"/>
      <c r="U1469" s="116"/>
    </row>
    <row r="1470" spans="2:23" ht="21.95" customHeight="1">
      <c r="B1470" s="129"/>
      <c r="C1470" s="130"/>
      <c r="D1470" s="131"/>
      <c r="E1470" s="132"/>
      <c r="F1470" s="130"/>
      <c r="G1470" s="131"/>
      <c r="H1470" s="131"/>
      <c r="I1470" s="131"/>
      <c r="J1470" s="131"/>
      <c r="K1470" s="133"/>
      <c r="L1470" s="133"/>
      <c r="M1470" s="134"/>
      <c r="N1470" s="135"/>
      <c r="O1470" s="134"/>
      <c r="P1470" s="135"/>
      <c r="Q1470" s="136"/>
      <c r="R1470" s="135"/>
      <c r="S1470" s="137"/>
      <c r="T1470" s="138"/>
      <c r="U1470" s="116"/>
    </row>
    <row r="1471" spans="2:23" ht="21.95" customHeight="1">
      <c r="B1471" s="123"/>
      <c r="C1471" s="10"/>
      <c r="D1471" s="10"/>
      <c r="E1471" s="124"/>
      <c r="F1471" s="10"/>
      <c r="G1471" s="10"/>
      <c r="H1471" s="10"/>
      <c r="I1471" s="10"/>
      <c r="J1471" s="10"/>
      <c r="K1471" s="124"/>
      <c r="L1471" s="125"/>
      <c r="M1471" s="139"/>
      <c r="N1471" s="140"/>
      <c r="O1471" s="139"/>
      <c r="P1471" s="140"/>
      <c r="Q1471" s="139"/>
      <c r="R1471" s="140"/>
      <c r="S1471" s="127"/>
      <c r="T1471" s="128"/>
      <c r="U1471" s="116"/>
    </row>
    <row r="1472" spans="2:23" ht="21.95" customHeight="1">
      <c r="B1472" s="129"/>
      <c r="C1472" s="130"/>
      <c r="D1472" s="131"/>
      <c r="E1472" s="132"/>
      <c r="F1472" s="130"/>
      <c r="G1472" s="131"/>
      <c r="H1472" s="131"/>
      <c r="I1472" s="131"/>
      <c r="J1472" s="131"/>
      <c r="K1472" s="133"/>
      <c r="L1472" s="133"/>
      <c r="M1472" s="134"/>
      <c r="N1472" s="135"/>
      <c r="O1472" s="134"/>
      <c r="P1472" s="135"/>
      <c r="Q1472" s="136"/>
      <c r="R1472" s="135"/>
      <c r="S1472" s="137"/>
      <c r="T1472" s="138"/>
      <c r="U1472" s="116"/>
    </row>
    <row r="1473" spans="2:21" ht="21.95" customHeight="1">
      <c r="B1473" s="123"/>
      <c r="C1473" s="10"/>
      <c r="D1473" s="10"/>
      <c r="E1473" s="124"/>
      <c r="F1473" s="10"/>
      <c r="G1473" s="10"/>
      <c r="H1473" s="10"/>
      <c r="I1473" s="10"/>
      <c r="J1473" s="10"/>
      <c r="K1473" s="124"/>
      <c r="L1473" s="125"/>
      <c r="M1473" s="139"/>
      <c r="N1473" s="140"/>
      <c r="O1473" s="139"/>
      <c r="P1473" s="140"/>
      <c r="Q1473" s="139"/>
      <c r="R1473" s="140"/>
      <c r="S1473" s="127"/>
      <c r="T1473" s="128"/>
      <c r="U1473" s="116"/>
    </row>
    <row r="1474" spans="2:21" ht="21.95" customHeight="1">
      <c r="B1474" s="129"/>
      <c r="C1474" s="130"/>
      <c r="D1474" s="131"/>
      <c r="E1474" s="132"/>
      <c r="F1474" s="130"/>
      <c r="G1474" s="131"/>
      <c r="H1474" s="131"/>
      <c r="I1474" s="131"/>
      <c r="J1474" s="131"/>
      <c r="K1474" s="133"/>
      <c r="L1474" s="133"/>
      <c r="M1474" s="134"/>
      <c r="N1474" s="135"/>
      <c r="O1474" s="134"/>
      <c r="P1474" s="135"/>
      <c r="Q1474" s="136"/>
      <c r="R1474" s="135"/>
      <c r="S1474" s="137"/>
      <c r="T1474" s="138"/>
      <c r="U1474" s="116"/>
    </row>
    <row r="1475" spans="2:21" ht="21.95" customHeight="1">
      <c r="B1475" s="123"/>
      <c r="C1475" s="10"/>
      <c r="D1475" s="10"/>
      <c r="E1475" s="124"/>
      <c r="F1475" s="10"/>
      <c r="G1475" s="10"/>
      <c r="H1475" s="10"/>
      <c r="I1475" s="10"/>
      <c r="J1475" s="10"/>
      <c r="K1475" s="124"/>
      <c r="L1475" s="125"/>
      <c r="M1475" s="139"/>
      <c r="N1475" s="140"/>
      <c r="O1475" s="139"/>
      <c r="P1475" s="140"/>
      <c r="Q1475" s="139"/>
      <c r="R1475" s="140"/>
      <c r="S1475" s="141"/>
      <c r="T1475" s="128"/>
      <c r="U1475" s="116"/>
    </row>
    <row r="1476" spans="2:21" ht="21.95" customHeight="1">
      <c r="B1476" s="129"/>
      <c r="C1476" s="130"/>
      <c r="D1476" s="131"/>
      <c r="E1476" s="132"/>
      <c r="F1476" s="130"/>
      <c r="G1476" s="131"/>
      <c r="H1476" s="131"/>
      <c r="I1476" s="131"/>
      <c r="J1476" s="131"/>
      <c r="K1476" s="133"/>
      <c r="L1476" s="133"/>
      <c r="M1476" s="134"/>
      <c r="N1476" s="135"/>
      <c r="O1476" s="134"/>
      <c r="P1476" s="135"/>
      <c r="Q1476" s="136"/>
      <c r="R1476" s="135"/>
      <c r="S1476" s="137"/>
      <c r="T1476" s="138"/>
      <c r="U1476" s="116"/>
    </row>
    <row r="1477" spans="2:21" ht="21.95" customHeight="1">
      <c r="B1477" s="123"/>
      <c r="C1477" s="10"/>
      <c r="D1477" s="10"/>
      <c r="E1477" s="124"/>
      <c r="F1477" s="10"/>
      <c r="G1477" s="10"/>
      <c r="H1477" s="10"/>
      <c r="I1477" s="10"/>
      <c r="J1477" s="10"/>
      <c r="K1477" s="124"/>
      <c r="L1477" s="125"/>
      <c r="M1477" s="139"/>
      <c r="N1477" s="140"/>
      <c r="O1477" s="139"/>
      <c r="P1477" s="140"/>
      <c r="Q1477" s="139"/>
      <c r="R1477" s="140"/>
      <c r="S1477" s="141"/>
      <c r="T1477" s="128"/>
      <c r="U1477" s="116"/>
    </row>
    <row r="1478" spans="2:21" ht="21.95" customHeight="1">
      <c r="B1478" s="129"/>
      <c r="C1478" s="130"/>
      <c r="D1478" s="131"/>
      <c r="E1478" s="132"/>
      <c r="F1478" s="130"/>
      <c r="G1478" s="131"/>
      <c r="H1478" s="131"/>
      <c r="I1478" s="131"/>
      <c r="J1478" s="131"/>
      <c r="K1478" s="133"/>
      <c r="L1478" s="133"/>
      <c r="M1478" s="134"/>
      <c r="N1478" s="135"/>
      <c r="O1478" s="134"/>
      <c r="P1478" s="135"/>
      <c r="Q1478" s="136"/>
      <c r="R1478" s="135"/>
      <c r="S1478" s="137"/>
      <c r="T1478" s="138"/>
      <c r="U1478" s="116"/>
    </row>
    <row r="1479" spans="2:21" ht="21.95" customHeight="1">
      <c r="B1479" s="123"/>
      <c r="C1479" s="10"/>
      <c r="D1479" s="10"/>
      <c r="E1479" s="124"/>
      <c r="F1479" s="10"/>
      <c r="G1479" s="10"/>
      <c r="H1479" s="10"/>
      <c r="I1479" s="10"/>
      <c r="J1479" s="10"/>
      <c r="K1479" s="124"/>
      <c r="L1479" s="125"/>
      <c r="M1479" s="139"/>
      <c r="N1479" s="140"/>
      <c r="O1479" s="139"/>
      <c r="P1479" s="140"/>
      <c r="Q1479" s="139"/>
      <c r="R1479" s="140"/>
      <c r="S1479" s="142"/>
      <c r="T1479" s="128"/>
      <c r="U1479" s="116"/>
    </row>
    <row r="1480" spans="2:21" ht="21.95" customHeight="1">
      <c r="B1480" s="129"/>
      <c r="C1480" s="130"/>
      <c r="D1480" s="131"/>
      <c r="E1480" s="132"/>
      <c r="F1480" s="130"/>
      <c r="G1480" s="131"/>
      <c r="H1480" s="131"/>
      <c r="I1480" s="131"/>
      <c r="J1480" s="131"/>
      <c r="K1480" s="133"/>
      <c r="L1480" s="133"/>
      <c r="M1480" s="134"/>
      <c r="N1480" s="135"/>
      <c r="O1480" s="134"/>
      <c r="P1480" s="135"/>
      <c r="Q1480" s="136"/>
      <c r="R1480" s="135"/>
      <c r="S1480" s="137"/>
      <c r="T1480" s="138"/>
      <c r="U1480" s="116"/>
    </row>
    <row r="1481" spans="2:21" ht="21.95" customHeight="1">
      <c r="B1481" s="123"/>
      <c r="C1481" s="10"/>
      <c r="D1481" s="10"/>
      <c r="E1481" s="124"/>
      <c r="F1481" s="10"/>
      <c r="G1481" s="10"/>
      <c r="H1481" s="10"/>
      <c r="I1481" s="10"/>
      <c r="J1481" s="10"/>
      <c r="K1481" s="124"/>
      <c r="L1481" s="125"/>
      <c r="M1481" s="139"/>
      <c r="N1481" s="140"/>
      <c r="O1481" s="139"/>
      <c r="P1481" s="140"/>
      <c r="Q1481" s="139"/>
      <c r="R1481" s="140"/>
      <c r="S1481" s="141"/>
      <c r="T1481" s="128"/>
      <c r="U1481" s="116"/>
    </row>
    <row r="1482" spans="2:21" ht="21.75" customHeight="1">
      <c r="B1482" s="129"/>
      <c r="C1482" s="130"/>
      <c r="D1482" s="131"/>
      <c r="E1482" s="132"/>
      <c r="F1482" s="130"/>
      <c r="G1482" s="131"/>
      <c r="H1482" s="131"/>
      <c r="I1482" s="131"/>
      <c r="J1482" s="131"/>
      <c r="K1482" s="133"/>
      <c r="L1482" s="133"/>
      <c r="M1482" s="134"/>
      <c r="N1482" s="135"/>
      <c r="O1482" s="134"/>
      <c r="P1482" s="135"/>
      <c r="Q1482" s="136"/>
      <c r="R1482" s="135"/>
      <c r="S1482" s="137"/>
      <c r="T1482" s="138"/>
      <c r="U1482" s="116"/>
    </row>
    <row r="1483" spans="2:21" ht="23.25" customHeight="1">
      <c r="B1483" s="123"/>
      <c r="C1483" s="10"/>
      <c r="D1483" s="10"/>
      <c r="E1483" s="124"/>
      <c r="F1483" s="10"/>
      <c r="G1483" s="10"/>
      <c r="H1483" s="10"/>
      <c r="I1483" s="10"/>
      <c r="J1483" s="10"/>
      <c r="K1483" s="124"/>
      <c r="L1483" s="125"/>
      <c r="M1483" s="139"/>
      <c r="N1483" s="140"/>
      <c r="O1483" s="139"/>
      <c r="P1483" s="140"/>
      <c r="Q1483" s="139"/>
      <c r="R1483" s="140"/>
      <c r="S1483" s="142"/>
      <c r="T1483" s="128"/>
      <c r="U1483" s="116"/>
    </row>
    <row r="1484" spans="2:21" ht="21.95" customHeight="1">
      <c r="B1484" s="129"/>
      <c r="C1484" s="130"/>
      <c r="D1484" s="131"/>
      <c r="E1484" s="132"/>
      <c r="F1484" s="130"/>
      <c r="G1484" s="131"/>
      <c r="H1484" s="131"/>
      <c r="I1484" s="131"/>
      <c r="J1484" s="131"/>
      <c r="K1484" s="133"/>
      <c r="L1484" s="133"/>
      <c r="M1484" s="134"/>
      <c r="N1484" s="135"/>
      <c r="O1484" s="134"/>
      <c r="P1484" s="135"/>
      <c r="Q1484" s="136"/>
      <c r="R1484" s="135"/>
      <c r="S1484" s="137"/>
      <c r="T1484" s="138"/>
      <c r="U1484" s="116"/>
    </row>
    <row r="1485" spans="2:21" ht="21.95" customHeight="1">
      <c r="B1485" s="123"/>
      <c r="C1485" s="10"/>
      <c r="D1485" s="10"/>
      <c r="E1485" s="124"/>
      <c r="F1485" s="10"/>
      <c r="G1485" s="10"/>
      <c r="H1485" s="10"/>
      <c r="I1485" s="10"/>
      <c r="J1485" s="10"/>
      <c r="K1485" s="124"/>
      <c r="L1485" s="125"/>
      <c r="M1485" s="140"/>
      <c r="N1485" s="140"/>
      <c r="O1485" s="140"/>
      <c r="P1485" s="140"/>
      <c r="Q1485" s="139"/>
      <c r="R1485" s="140"/>
      <c r="S1485" s="141"/>
      <c r="T1485" s="143"/>
      <c r="U1485" s="116"/>
    </row>
    <row r="1486" spans="2:21" ht="21.95" customHeight="1">
      <c r="B1486" s="129"/>
      <c r="C1486" s="130"/>
      <c r="D1486" s="131"/>
      <c r="E1486" s="132"/>
      <c r="F1486" s="130"/>
      <c r="G1486" s="131"/>
      <c r="H1486" s="131"/>
      <c r="I1486" s="131"/>
      <c r="J1486" s="131"/>
      <c r="K1486" s="133"/>
      <c r="L1486" s="133"/>
      <c r="M1486" s="132"/>
      <c r="N1486" s="135"/>
      <c r="O1486" s="132"/>
      <c r="P1486" s="135"/>
      <c r="Q1486" s="144"/>
      <c r="R1486" s="135"/>
      <c r="S1486" s="137"/>
      <c r="T1486" s="145"/>
      <c r="U1486" s="116"/>
    </row>
    <row r="1487" spans="2:21" ht="21.95" customHeight="1">
      <c r="B1487" s="123"/>
      <c r="C1487" s="10"/>
      <c r="D1487" s="10"/>
      <c r="E1487" s="124"/>
      <c r="F1487" s="10"/>
      <c r="G1487" s="10"/>
      <c r="H1487" s="10"/>
      <c r="I1487" s="10"/>
      <c r="J1487" s="10"/>
      <c r="K1487" s="124"/>
      <c r="L1487" s="125"/>
      <c r="M1487" s="140"/>
      <c r="N1487" s="140"/>
      <c r="O1487" s="140"/>
      <c r="P1487" s="140"/>
      <c r="Q1487" s="140"/>
      <c r="R1487" s="140"/>
      <c r="S1487" s="142"/>
      <c r="T1487" s="143"/>
      <c r="U1487" s="116"/>
    </row>
    <row r="1488" spans="2:21" ht="21.95" customHeight="1">
      <c r="B1488" s="129"/>
      <c r="C1488" s="130"/>
      <c r="D1488" s="131"/>
      <c r="E1488" s="132"/>
      <c r="F1488" s="130"/>
      <c r="G1488" s="131"/>
      <c r="H1488" s="131"/>
      <c r="I1488" s="131"/>
      <c r="J1488" s="131"/>
      <c r="K1488" s="133"/>
      <c r="L1488" s="133"/>
      <c r="M1488" s="132"/>
      <c r="N1488" s="135"/>
      <c r="O1488" s="132"/>
      <c r="P1488" s="135"/>
      <c r="Q1488" s="144"/>
      <c r="R1488" s="135"/>
      <c r="S1488" s="137"/>
      <c r="T1488" s="145"/>
      <c r="U1488" s="116"/>
    </row>
    <row r="1489" spans="2:21" ht="21.95" customHeight="1">
      <c r="B1489" s="123"/>
      <c r="C1489" s="10"/>
      <c r="D1489" s="10"/>
      <c r="E1489" s="124"/>
      <c r="F1489" s="10"/>
      <c r="G1489" s="10"/>
      <c r="H1489" s="10"/>
      <c r="I1489" s="10"/>
      <c r="J1489" s="10"/>
      <c r="K1489" s="124"/>
      <c r="L1489" s="125"/>
      <c r="M1489" s="140"/>
      <c r="N1489" s="140"/>
      <c r="O1489" s="140"/>
      <c r="P1489" s="140"/>
      <c r="Q1489" s="140"/>
      <c r="R1489" s="140"/>
      <c r="S1489" s="142"/>
      <c r="T1489" s="143"/>
      <c r="U1489" s="116"/>
    </row>
    <row r="1490" spans="2:21" ht="21.95" customHeight="1">
      <c r="B1490" s="129"/>
      <c r="C1490" s="130"/>
      <c r="D1490" s="131"/>
      <c r="E1490" s="132"/>
      <c r="F1490" s="130"/>
      <c r="G1490" s="131"/>
      <c r="H1490" s="131"/>
      <c r="I1490" s="131"/>
      <c r="J1490" s="131"/>
      <c r="K1490" s="133"/>
      <c r="L1490" s="133"/>
      <c r="M1490" s="144"/>
      <c r="N1490" s="144"/>
      <c r="O1490" s="144"/>
      <c r="P1490" s="144"/>
      <c r="Q1490" s="144"/>
      <c r="R1490" s="144"/>
      <c r="S1490" s="137"/>
      <c r="T1490" s="145"/>
      <c r="U1490" s="116"/>
    </row>
    <row r="1491" spans="2:21" ht="21.95" customHeight="1">
      <c r="B1491" s="123"/>
      <c r="C1491" s="10"/>
      <c r="D1491" s="10"/>
      <c r="E1491" s="124"/>
      <c r="F1491" s="10"/>
      <c r="G1491" s="10"/>
      <c r="H1491" s="10"/>
      <c r="I1491" s="10"/>
      <c r="J1491" s="10"/>
      <c r="K1491" s="124"/>
      <c r="L1491" s="125"/>
      <c r="M1491" s="140"/>
      <c r="N1491" s="140"/>
      <c r="O1491" s="140"/>
      <c r="P1491" s="140"/>
      <c r="Q1491" s="140"/>
      <c r="R1491" s="140"/>
      <c r="S1491" s="142"/>
      <c r="T1491" s="143"/>
      <c r="U1491" s="116"/>
    </row>
    <row r="1492" spans="2:21" ht="21.95" customHeight="1">
      <c r="B1492" s="129"/>
      <c r="C1492" s="130"/>
      <c r="D1492" s="131"/>
      <c r="E1492" s="132"/>
      <c r="F1492" s="130"/>
      <c r="G1492" s="131"/>
      <c r="H1492" s="131"/>
      <c r="I1492" s="131"/>
      <c r="J1492" s="131"/>
      <c r="K1492" s="133"/>
      <c r="L1492" s="133"/>
      <c r="M1492" s="144"/>
      <c r="N1492" s="144"/>
      <c r="O1492" s="144"/>
      <c r="P1492" s="144"/>
      <c r="Q1492" s="144"/>
      <c r="R1492" s="144"/>
      <c r="S1492" s="137"/>
      <c r="T1492" s="145"/>
      <c r="U1492" s="116"/>
    </row>
    <row r="1493" spans="2:21" ht="21.95" customHeight="1">
      <c r="B1493" s="123"/>
      <c r="C1493" s="10"/>
      <c r="D1493" s="10"/>
      <c r="E1493" s="124"/>
      <c r="F1493" s="10"/>
      <c r="G1493" s="10"/>
      <c r="H1493" s="10"/>
      <c r="I1493" s="10"/>
      <c r="J1493" s="10"/>
      <c r="K1493" s="124"/>
      <c r="L1493" s="125"/>
      <c r="M1493" s="140"/>
      <c r="N1493" s="140"/>
      <c r="O1493" s="140"/>
      <c r="P1493" s="140"/>
      <c r="Q1493" s="140"/>
      <c r="R1493" s="140"/>
      <c r="S1493" s="142"/>
      <c r="T1493" s="143"/>
      <c r="U1493" s="116"/>
    </row>
    <row r="1494" spans="2:21" ht="21.95" customHeight="1" thickBot="1">
      <c r="B1494" s="146"/>
      <c r="C1494" s="147"/>
      <c r="D1494" s="147"/>
      <c r="E1494" s="148"/>
      <c r="F1494" s="147"/>
      <c r="G1494" s="147"/>
      <c r="H1494" s="147"/>
      <c r="I1494" s="147"/>
      <c r="J1494" s="147"/>
      <c r="K1494" s="149"/>
      <c r="L1494" s="149"/>
      <c r="M1494" s="150"/>
      <c r="N1494" s="150"/>
      <c r="O1494" s="150"/>
      <c r="P1494" s="150"/>
      <c r="Q1494" s="150"/>
      <c r="R1494" s="150"/>
      <c r="S1494" s="151"/>
      <c r="T1494" s="152"/>
      <c r="U1494" s="116"/>
    </row>
    <row r="1495" spans="2:21" ht="19.899999999999999" customHeight="1">
      <c r="B1495" s="123"/>
      <c r="C1495" s="10"/>
      <c r="D1495" s="10"/>
      <c r="E1495" s="124"/>
      <c r="F1495" s="10"/>
      <c r="G1495" s="10"/>
      <c r="H1495" s="10"/>
      <c r="I1495" s="10"/>
      <c r="J1495" s="10"/>
      <c r="K1495" s="124"/>
      <c r="L1495" s="125"/>
      <c r="M1495" s="140"/>
      <c r="N1495" s="140"/>
      <c r="O1495" s="140"/>
      <c r="P1495" s="140"/>
      <c r="Q1495" s="140"/>
      <c r="R1495" s="140"/>
      <c r="S1495" s="141"/>
      <c r="T1495" s="143"/>
      <c r="U1495" s="116"/>
    </row>
    <row r="1496" spans="2:21" ht="19.899999999999999" customHeight="1">
      <c r="B1496" s="583" t="s">
        <v>3</v>
      </c>
      <c r="C1496" s="584"/>
      <c r="D1496" s="585"/>
      <c r="E1496" s="124"/>
      <c r="F1496" s="10"/>
      <c r="G1496" s="10"/>
      <c r="H1496" s="10"/>
      <c r="I1496" s="10"/>
      <c r="J1496" s="10"/>
      <c r="K1496" s="124"/>
      <c r="L1496" s="125"/>
      <c r="M1496" s="140"/>
      <c r="N1496" s="140">
        <f>SUM(N1461:N1494)</f>
        <v>30396120</v>
      </c>
      <c r="O1496" s="140"/>
      <c r="P1496" s="140">
        <f>SUM(P1461:P1494)</f>
        <v>28876000</v>
      </c>
      <c r="Q1496" s="140">
        <f>SUM(Q1461:Q1494)</f>
        <v>0</v>
      </c>
      <c r="R1496" s="140">
        <f>SUM(R1461:R1494)</f>
        <v>0</v>
      </c>
      <c r="S1496" s="140">
        <f>SUM(S1461:S1494)</f>
        <v>27862620</v>
      </c>
      <c r="T1496" s="153"/>
      <c r="U1496" s="116"/>
    </row>
    <row r="1497" spans="2:21" ht="19.899999999999999" customHeight="1" thickBot="1">
      <c r="B1497" s="146"/>
      <c r="C1497" s="147"/>
      <c r="D1497" s="147"/>
      <c r="E1497" s="148"/>
      <c r="F1497" s="147"/>
      <c r="G1497" s="147"/>
      <c r="H1497" s="147"/>
      <c r="I1497" s="147"/>
      <c r="J1497" s="147"/>
      <c r="K1497" s="148"/>
      <c r="L1497" s="149"/>
      <c r="M1497" s="150"/>
      <c r="N1497" s="150"/>
      <c r="O1497" s="150"/>
      <c r="P1497" s="150"/>
      <c r="Q1497" s="150"/>
      <c r="R1497" s="150"/>
      <c r="S1497" s="154"/>
      <c r="T1497" s="152"/>
      <c r="U1497" s="116"/>
    </row>
  </sheetData>
  <mergeCells count="308">
    <mergeCell ref="B1496:D1496"/>
    <mergeCell ref="M1458:N1458"/>
    <mergeCell ref="O1458:P1458"/>
    <mergeCell ref="Q1458:R1458"/>
    <mergeCell ref="B1459:D1459"/>
    <mergeCell ref="E1459:J1459"/>
    <mergeCell ref="M1459:N1459"/>
    <mergeCell ref="O1459:P1459"/>
    <mergeCell ref="Q1459:R1459"/>
    <mergeCell ref="B578:D578"/>
    <mergeCell ref="E578:J578"/>
    <mergeCell ref="M578:N578"/>
    <mergeCell ref="O578:P578"/>
    <mergeCell ref="Q578:R578"/>
    <mergeCell ref="B394:D394"/>
    <mergeCell ref="M577:N577"/>
    <mergeCell ref="O577:P577"/>
    <mergeCell ref="Q577:R577"/>
    <mergeCell ref="B571:D571"/>
    <mergeCell ref="B568:D568"/>
    <mergeCell ref="B526:D526"/>
    <mergeCell ref="M532:N532"/>
    <mergeCell ref="O532:P532"/>
    <mergeCell ref="Q532:R532"/>
    <mergeCell ref="B533:D533"/>
    <mergeCell ref="E533:J533"/>
    <mergeCell ref="M533:N533"/>
    <mergeCell ref="O533:P533"/>
    <mergeCell ref="Q533:R533"/>
    <mergeCell ref="M4:N4"/>
    <mergeCell ref="O4:P4"/>
    <mergeCell ref="Q4:R4"/>
    <mergeCell ref="Q5:R5"/>
    <mergeCell ref="B5:D5"/>
    <mergeCell ref="E5:J5"/>
    <mergeCell ref="M5:N5"/>
    <mergeCell ref="O5:P5"/>
    <mergeCell ref="M312:N312"/>
    <mergeCell ref="O312:P312"/>
    <mergeCell ref="Q312:R312"/>
    <mergeCell ref="M48:N48"/>
    <mergeCell ref="O48:P48"/>
    <mergeCell ref="Q48:R48"/>
    <mergeCell ref="B49:D49"/>
    <mergeCell ref="E49:J49"/>
    <mergeCell ref="M49:N49"/>
    <mergeCell ref="O49:P49"/>
    <mergeCell ref="Q49:R49"/>
    <mergeCell ref="B42:D42"/>
    <mergeCell ref="B86:D86"/>
    <mergeCell ref="M136:N136"/>
    <mergeCell ref="O136:P136"/>
    <mergeCell ref="Q136:R136"/>
    <mergeCell ref="B137:D137"/>
    <mergeCell ref="E137:J137"/>
    <mergeCell ref="M137:N137"/>
    <mergeCell ref="O137:P137"/>
    <mergeCell ref="Q137:R137"/>
    <mergeCell ref="M92:N92"/>
    <mergeCell ref="B174:D174"/>
    <mergeCell ref="M180:N180"/>
    <mergeCell ref="O180:P180"/>
    <mergeCell ref="Q180:R180"/>
    <mergeCell ref="B130:D130"/>
    <mergeCell ref="O92:P92"/>
    <mergeCell ref="Q92:R92"/>
    <mergeCell ref="B93:D93"/>
    <mergeCell ref="E93:J93"/>
    <mergeCell ref="M93:N93"/>
    <mergeCell ref="O93:P93"/>
    <mergeCell ref="Q93:R93"/>
    <mergeCell ref="B181:D181"/>
    <mergeCell ref="E181:J181"/>
    <mergeCell ref="M181:N181"/>
    <mergeCell ref="O181:P181"/>
    <mergeCell ref="Q181:R181"/>
    <mergeCell ref="B218:D218"/>
    <mergeCell ref="M224:N224"/>
    <mergeCell ref="O224:P224"/>
    <mergeCell ref="Q224:R224"/>
    <mergeCell ref="B225:D225"/>
    <mergeCell ref="E225:J225"/>
    <mergeCell ref="M225:N225"/>
    <mergeCell ref="O225:P225"/>
    <mergeCell ref="Q225:R225"/>
    <mergeCell ref="B262:D262"/>
    <mergeCell ref="M268:N268"/>
    <mergeCell ref="O268:P268"/>
    <mergeCell ref="Q268:R268"/>
    <mergeCell ref="B269:D269"/>
    <mergeCell ref="E269:J269"/>
    <mergeCell ref="M269:N269"/>
    <mergeCell ref="O269:P269"/>
    <mergeCell ref="Q269:R269"/>
    <mergeCell ref="M400:N400"/>
    <mergeCell ref="O400:P400"/>
    <mergeCell ref="Q400:R400"/>
    <mergeCell ref="B401:D401"/>
    <mergeCell ref="E401:J401"/>
    <mergeCell ref="M401:N401"/>
    <mergeCell ref="O401:P401"/>
    <mergeCell ref="Q401:R401"/>
    <mergeCell ref="B306:D306"/>
    <mergeCell ref="B313:D313"/>
    <mergeCell ref="E313:J313"/>
    <mergeCell ref="M313:N313"/>
    <mergeCell ref="O313:P313"/>
    <mergeCell ref="Q313:R313"/>
    <mergeCell ref="B350:D350"/>
    <mergeCell ref="M356:N356"/>
    <mergeCell ref="O356:P356"/>
    <mergeCell ref="Q356:R356"/>
    <mergeCell ref="B357:D357"/>
    <mergeCell ref="E357:J357"/>
    <mergeCell ref="M357:N357"/>
    <mergeCell ref="O357:P357"/>
    <mergeCell ref="Q357:R357"/>
    <mergeCell ref="M489:N489"/>
    <mergeCell ref="O489:P489"/>
    <mergeCell ref="Q489:R489"/>
    <mergeCell ref="B438:D438"/>
    <mergeCell ref="M444:N444"/>
    <mergeCell ref="O444:P444"/>
    <mergeCell ref="Q444:R444"/>
    <mergeCell ref="B445:D445"/>
    <mergeCell ref="E445:J445"/>
    <mergeCell ref="M445:N445"/>
    <mergeCell ref="O445:P445"/>
    <mergeCell ref="Q445:R445"/>
    <mergeCell ref="B482:D482"/>
    <mergeCell ref="M488:N488"/>
    <mergeCell ref="O488:P488"/>
    <mergeCell ref="Q488:R488"/>
    <mergeCell ref="B489:D489"/>
    <mergeCell ref="E489:J489"/>
    <mergeCell ref="B615:D615"/>
    <mergeCell ref="M621:N621"/>
    <mergeCell ref="O621:P621"/>
    <mergeCell ref="Q621:R621"/>
    <mergeCell ref="B622:D622"/>
    <mergeCell ref="E622:J622"/>
    <mergeCell ref="M622:N622"/>
    <mergeCell ref="O622:P622"/>
    <mergeCell ref="Q622:R622"/>
    <mergeCell ref="B659:D659"/>
    <mergeCell ref="M665:N665"/>
    <mergeCell ref="O665:P665"/>
    <mergeCell ref="Q665:R665"/>
    <mergeCell ref="B666:D666"/>
    <mergeCell ref="E666:J666"/>
    <mergeCell ref="M666:N666"/>
    <mergeCell ref="O666:P666"/>
    <mergeCell ref="Q666:R666"/>
    <mergeCell ref="B703:D703"/>
    <mergeCell ref="M709:N709"/>
    <mergeCell ref="O709:P709"/>
    <mergeCell ref="Q709:R709"/>
    <mergeCell ref="B710:D710"/>
    <mergeCell ref="E710:J710"/>
    <mergeCell ref="M710:N710"/>
    <mergeCell ref="O710:P710"/>
    <mergeCell ref="Q710:R710"/>
    <mergeCell ref="B747:D747"/>
    <mergeCell ref="M753:N753"/>
    <mergeCell ref="O753:P753"/>
    <mergeCell ref="Q753:R753"/>
    <mergeCell ref="B754:D754"/>
    <mergeCell ref="E754:J754"/>
    <mergeCell ref="M754:N754"/>
    <mergeCell ref="O754:P754"/>
    <mergeCell ref="Q754:R754"/>
    <mergeCell ref="B792:D792"/>
    <mergeCell ref="M798:N798"/>
    <mergeCell ref="O798:P798"/>
    <mergeCell ref="Q798:R798"/>
    <mergeCell ref="B799:D799"/>
    <mergeCell ref="E799:J799"/>
    <mergeCell ref="M799:N799"/>
    <mergeCell ref="O799:P799"/>
    <mergeCell ref="Q799:R799"/>
    <mergeCell ref="M886:N886"/>
    <mergeCell ref="O886:P886"/>
    <mergeCell ref="Q886:R886"/>
    <mergeCell ref="B887:D887"/>
    <mergeCell ref="E887:J887"/>
    <mergeCell ref="M887:N887"/>
    <mergeCell ref="O887:P887"/>
    <mergeCell ref="Q887:R887"/>
    <mergeCell ref="B836:D836"/>
    <mergeCell ref="M842:N842"/>
    <mergeCell ref="O842:P842"/>
    <mergeCell ref="Q842:R842"/>
    <mergeCell ref="B843:D843"/>
    <mergeCell ref="E843:J843"/>
    <mergeCell ref="M843:N843"/>
    <mergeCell ref="O843:P843"/>
    <mergeCell ref="Q843:R843"/>
    <mergeCell ref="Q974:R974"/>
    <mergeCell ref="B975:D975"/>
    <mergeCell ref="E975:J975"/>
    <mergeCell ref="M975:N975"/>
    <mergeCell ref="O975:P975"/>
    <mergeCell ref="Q975:R975"/>
    <mergeCell ref="B924:D924"/>
    <mergeCell ref="M930:N930"/>
    <mergeCell ref="O930:P930"/>
    <mergeCell ref="Q930:R930"/>
    <mergeCell ref="B931:D931"/>
    <mergeCell ref="E931:J931"/>
    <mergeCell ref="M931:N931"/>
    <mergeCell ref="O931:P931"/>
    <mergeCell ref="Q931:R931"/>
    <mergeCell ref="Q1062:R1062"/>
    <mergeCell ref="B1063:D1063"/>
    <mergeCell ref="E1063:J1063"/>
    <mergeCell ref="M1063:N1063"/>
    <mergeCell ref="O1063:P1063"/>
    <mergeCell ref="Q1063:R1063"/>
    <mergeCell ref="B1012:D1012"/>
    <mergeCell ref="M1018:N1018"/>
    <mergeCell ref="O1018:P1018"/>
    <mergeCell ref="Q1018:R1018"/>
    <mergeCell ref="B1019:D1019"/>
    <mergeCell ref="E1019:J1019"/>
    <mergeCell ref="M1019:N1019"/>
    <mergeCell ref="O1019:P1019"/>
    <mergeCell ref="Q1019:R1019"/>
    <mergeCell ref="Q1150:R1150"/>
    <mergeCell ref="B1151:D1151"/>
    <mergeCell ref="E1151:J1151"/>
    <mergeCell ref="M1151:N1151"/>
    <mergeCell ref="O1151:P1151"/>
    <mergeCell ref="Q1151:R1151"/>
    <mergeCell ref="B1100:D1100"/>
    <mergeCell ref="M1106:N1106"/>
    <mergeCell ref="O1106:P1106"/>
    <mergeCell ref="Q1106:R1106"/>
    <mergeCell ref="B1107:D1107"/>
    <mergeCell ref="E1107:J1107"/>
    <mergeCell ref="M1107:N1107"/>
    <mergeCell ref="O1107:P1107"/>
    <mergeCell ref="Q1107:R1107"/>
    <mergeCell ref="Q1238:R1238"/>
    <mergeCell ref="B1239:D1239"/>
    <mergeCell ref="E1239:J1239"/>
    <mergeCell ref="M1239:N1239"/>
    <mergeCell ref="O1239:P1239"/>
    <mergeCell ref="Q1239:R1239"/>
    <mergeCell ref="B1188:D1188"/>
    <mergeCell ref="M1194:N1194"/>
    <mergeCell ref="O1194:P1194"/>
    <mergeCell ref="Q1194:R1194"/>
    <mergeCell ref="B1195:D1195"/>
    <mergeCell ref="E1195:J1195"/>
    <mergeCell ref="M1195:N1195"/>
    <mergeCell ref="O1195:P1195"/>
    <mergeCell ref="Q1195:R1195"/>
    <mergeCell ref="Q1326:R1326"/>
    <mergeCell ref="B1327:D1327"/>
    <mergeCell ref="E1327:J1327"/>
    <mergeCell ref="M1327:N1327"/>
    <mergeCell ref="O1327:P1327"/>
    <mergeCell ref="Q1327:R1327"/>
    <mergeCell ref="B1276:D1276"/>
    <mergeCell ref="M1282:N1282"/>
    <mergeCell ref="O1282:P1282"/>
    <mergeCell ref="Q1282:R1282"/>
    <mergeCell ref="B1283:D1283"/>
    <mergeCell ref="E1283:J1283"/>
    <mergeCell ref="M1283:N1283"/>
    <mergeCell ref="O1283:P1283"/>
    <mergeCell ref="Q1283:R1283"/>
    <mergeCell ref="Q1414:R1414"/>
    <mergeCell ref="B1415:D1415"/>
    <mergeCell ref="E1415:J1415"/>
    <mergeCell ref="M1415:N1415"/>
    <mergeCell ref="O1415:P1415"/>
    <mergeCell ref="Q1415:R1415"/>
    <mergeCell ref="Q1370:R1370"/>
    <mergeCell ref="B1371:D1371"/>
    <mergeCell ref="E1371:J1371"/>
    <mergeCell ref="M1371:N1371"/>
    <mergeCell ref="O1371:P1371"/>
    <mergeCell ref="Q1371:R1371"/>
    <mergeCell ref="B1452:D1452"/>
    <mergeCell ref="B789:D789"/>
    <mergeCell ref="B1408:D1408"/>
    <mergeCell ref="M1414:N1414"/>
    <mergeCell ref="O1414:P1414"/>
    <mergeCell ref="B1364:D1364"/>
    <mergeCell ref="M1370:N1370"/>
    <mergeCell ref="O1370:P1370"/>
    <mergeCell ref="B1320:D1320"/>
    <mergeCell ref="M1326:N1326"/>
    <mergeCell ref="O1326:P1326"/>
    <mergeCell ref="B1232:D1232"/>
    <mergeCell ref="M1238:N1238"/>
    <mergeCell ref="O1238:P1238"/>
    <mergeCell ref="B1144:D1144"/>
    <mergeCell ref="M1150:N1150"/>
    <mergeCell ref="O1150:P1150"/>
    <mergeCell ref="B1056:D1056"/>
    <mergeCell ref="M1062:N1062"/>
    <mergeCell ref="O1062:P1062"/>
    <mergeCell ref="B968:D968"/>
    <mergeCell ref="M974:N974"/>
    <mergeCell ref="O974:P974"/>
    <mergeCell ref="B880:D880"/>
  </mergeCells>
  <phoneticPr fontId="15"/>
  <printOptions horizontalCentered="1" verticalCentered="1"/>
  <pageMargins left="0" right="0" top="0.78740157480314965" bottom="0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indexed="42"/>
  </sheetPr>
  <dimension ref="A1:AC162"/>
  <sheetViews>
    <sheetView tabSelected="1" view="pageBreakPreview" topLeftCell="E1" zoomScaleNormal="100" zoomScaleSheetLayoutView="100" workbookViewId="0">
      <selection activeCell="I30" sqref="I30"/>
    </sheetView>
  </sheetViews>
  <sheetFormatPr defaultColWidth="6.69921875" defaultRowHeight="17.25"/>
  <cols>
    <col min="1" max="1" width="3.5" style="23" customWidth="1"/>
    <col min="2" max="2" width="5" style="23" customWidth="1"/>
    <col min="3" max="4" width="3.5" style="23" customWidth="1"/>
    <col min="5" max="5" width="1.69921875" style="23" customWidth="1"/>
    <col min="6" max="6" width="3.69921875" style="23" customWidth="1"/>
    <col min="7" max="7" width="0.8984375" style="23" customWidth="1"/>
    <col min="8" max="9" width="12.19921875" style="23" customWidth="1"/>
    <col min="10" max="11" width="0.8984375" style="23" customWidth="1"/>
    <col min="12" max="12" width="14.19921875" style="23" customWidth="1"/>
    <col min="13" max="13" width="0.8984375" style="23" customWidth="1"/>
    <col min="14" max="14" width="4.69921875" style="23" customWidth="1"/>
    <col min="15" max="15" width="0.8984375" style="23" customWidth="1"/>
    <col min="16" max="16" width="14.19921875" style="23" customWidth="1"/>
    <col min="17" max="18" width="0.8984375" style="23" customWidth="1"/>
    <col min="19" max="19" width="14.19921875" style="23" customWidth="1"/>
    <col min="20" max="21" width="0.8984375" style="23" customWidth="1"/>
    <col min="22" max="22" width="12.69921875" style="23" customWidth="1"/>
    <col min="23" max="24" width="0.8984375" style="23" customWidth="1"/>
    <col min="25" max="25" width="3.5" style="23" customWidth="1"/>
    <col min="26" max="26" width="0.8984375" style="23" customWidth="1"/>
    <col min="27" max="27" width="1.69921875" style="23" customWidth="1"/>
    <col min="28" max="28" width="12.296875" style="23" bestFit="1" customWidth="1"/>
    <col min="29" max="16384" width="6.69921875" style="23"/>
  </cols>
  <sheetData>
    <row r="1" spans="1:27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5" spans="1:27" ht="21">
      <c r="D5" s="28"/>
      <c r="I5" s="29"/>
    </row>
    <row r="6" spans="1:27" ht="15" customHeight="1">
      <c r="D6" s="28"/>
      <c r="E6" s="30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228"/>
      <c r="W6" s="31"/>
      <c r="X6" s="31"/>
      <c r="Y6" s="31"/>
      <c r="Z6" s="31"/>
      <c r="AA6" s="32"/>
    </row>
    <row r="7" spans="1:27" ht="12" customHeight="1">
      <c r="D7" s="28"/>
      <c r="E7" s="33"/>
      <c r="F7" s="607" t="s">
        <v>1012</v>
      </c>
      <c r="G7" s="607"/>
      <c r="H7" s="607"/>
      <c r="I7" s="607"/>
      <c r="J7" s="607"/>
      <c r="K7" s="607"/>
      <c r="L7" s="607"/>
      <c r="M7" s="607"/>
      <c r="N7" s="607"/>
      <c r="O7" s="607"/>
      <c r="P7" s="607"/>
      <c r="Q7" s="607"/>
      <c r="R7" s="607"/>
      <c r="S7" s="607"/>
      <c r="T7" s="607"/>
      <c r="U7" s="607"/>
      <c r="V7" s="607"/>
      <c r="W7" s="607"/>
      <c r="X7" s="607"/>
      <c r="Y7" s="607"/>
      <c r="AA7" s="34"/>
    </row>
    <row r="8" spans="1:27" ht="12" customHeight="1">
      <c r="D8" s="28"/>
      <c r="E8" s="33"/>
      <c r="F8" s="607"/>
      <c r="G8" s="607"/>
      <c r="H8" s="607"/>
      <c r="I8" s="607"/>
      <c r="J8" s="607"/>
      <c r="K8" s="607"/>
      <c r="L8" s="607"/>
      <c r="M8" s="607"/>
      <c r="N8" s="607"/>
      <c r="O8" s="607"/>
      <c r="P8" s="607"/>
      <c r="Q8" s="607"/>
      <c r="R8" s="607"/>
      <c r="S8" s="607"/>
      <c r="T8" s="607"/>
      <c r="U8" s="607"/>
      <c r="V8" s="607"/>
      <c r="W8" s="607"/>
      <c r="X8" s="607"/>
      <c r="Y8" s="607"/>
      <c r="AA8" s="34"/>
    </row>
    <row r="9" spans="1:27" ht="6.95" customHeight="1">
      <c r="D9" s="28"/>
      <c r="E9" s="33"/>
      <c r="AA9" s="34"/>
    </row>
    <row r="10" spans="1:27" ht="7.5" customHeight="1">
      <c r="D10" s="28"/>
      <c r="E10" s="33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AA10" s="34"/>
    </row>
    <row r="11" spans="1:27" ht="15" customHeight="1">
      <c r="D11" s="28"/>
      <c r="E11" s="33"/>
      <c r="F11" s="160"/>
      <c r="G11" s="160"/>
      <c r="H11" s="160"/>
      <c r="I11" s="252" t="s">
        <v>581</v>
      </c>
      <c r="J11" s="253"/>
      <c r="K11" s="160"/>
      <c r="L11" s="254" t="s">
        <v>1007</v>
      </c>
      <c r="M11" s="255"/>
      <c r="N11" s="255"/>
      <c r="O11" s="255"/>
      <c r="P11" s="255"/>
      <c r="Q11" s="255"/>
      <c r="R11" s="255"/>
      <c r="S11" s="255"/>
      <c r="T11" s="255"/>
      <c r="U11" s="256"/>
      <c r="V11" s="256"/>
      <c r="W11" s="256"/>
      <c r="X11" s="256"/>
      <c r="Y11" s="256"/>
      <c r="Z11" s="160"/>
      <c r="AA11" s="34"/>
    </row>
    <row r="12" spans="1:27" ht="6.95" customHeight="1">
      <c r="D12" s="28"/>
      <c r="E12" s="33"/>
      <c r="F12" s="160"/>
      <c r="G12" s="160"/>
      <c r="H12" s="160"/>
      <c r="I12" s="257"/>
      <c r="J12" s="258"/>
      <c r="K12" s="259"/>
      <c r="L12" s="2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34"/>
    </row>
    <row r="13" spans="1:27" ht="15" customHeight="1">
      <c r="D13" s="28"/>
      <c r="E13" s="33"/>
      <c r="F13" s="160"/>
      <c r="G13" s="160"/>
      <c r="H13" s="160"/>
      <c r="I13" s="252" t="s">
        <v>582</v>
      </c>
      <c r="J13" s="253"/>
      <c r="K13" s="160"/>
      <c r="L13" s="254" t="s">
        <v>1005</v>
      </c>
      <c r="M13" s="255"/>
      <c r="N13" s="255"/>
      <c r="O13" s="255"/>
      <c r="P13" s="255"/>
      <c r="Q13" s="255"/>
      <c r="R13" s="255"/>
      <c r="S13" s="255"/>
      <c r="T13" s="255"/>
      <c r="U13" s="256"/>
      <c r="V13" s="256"/>
      <c r="W13" s="256"/>
      <c r="X13" s="256"/>
      <c r="Y13" s="256"/>
      <c r="Z13" s="160"/>
      <c r="AA13" s="34"/>
    </row>
    <row r="14" spans="1:27" ht="6.95" customHeight="1">
      <c r="D14" s="28"/>
      <c r="E14" s="33"/>
      <c r="F14" s="160"/>
      <c r="G14" s="160"/>
      <c r="H14" s="160"/>
      <c r="I14" s="257"/>
      <c r="J14" s="258"/>
      <c r="K14" s="259"/>
      <c r="L14" s="2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34"/>
    </row>
    <row r="15" spans="1:27" ht="15" customHeight="1">
      <c r="D15" s="28"/>
      <c r="E15" s="33"/>
      <c r="F15" s="160"/>
      <c r="G15" s="160"/>
      <c r="H15" s="160"/>
      <c r="I15" s="252" t="s">
        <v>583</v>
      </c>
      <c r="J15" s="253"/>
      <c r="K15" s="160"/>
      <c r="L15" s="261" t="s">
        <v>1000</v>
      </c>
      <c r="M15" s="262"/>
      <c r="N15" s="262"/>
      <c r="O15" s="262"/>
      <c r="P15" s="262"/>
      <c r="Q15" s="262"/>
      <c r="R15" s="262"/>
      <c r="S15" s="262"/>
      <c r="T15" s="262"/>
      <c r="U15" s="263"/>
      <c r="V15" s="263"/>
      <c r="W15" s="263"/>
      <c r="X15" s="263"/>
      <c r="Y15" s="263"/>
      <c r="Z15" s="160"/>
      <c r="AA15" s="34"/>
    </row>
    <row r="16" spans="1:27" ht="6.95" customHeight="1">
      <c r="D16" s="28"/>
      <c r="E16" s="33"/>
      <c r="F16" s="160"/>
      <c r="G16" s="160"/>
      <c r="H16" s="160"/>
      <c r="I16" s="257"/>
      <c r="J16" s="258"/>
      <c r="K16" s="259"/>
      <c r="L16" s="2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34"/>
    </row>
    <row r="17" spans="4:29" ht="15" customHeight="1">
      <c r="D17" s="28"/>
      <c r="E17" s="33"/>
      <c r="F17" s="600" t="s">
        <v>580</v>
      </c>
      <c r="G17" s="600"/>
      <c r="H17" s="600"/>
      <c r="I17" s="600"/>
      <c r="J17" s="600"/>
      <c r="K17" s="600"/>
      <c r="L17" s="600"/>
      <c r="M17" s="600"/>
      <c r="N17" s="600"/>
      <c r="O17" s="600"/>
      <c r="P17" s="600"/>
      <c r="Q17" s="600"/>
      <c r="R17" s="600"/>
      <c r="S17" s="600"/>
      <c r="T17" s="600"/>
      <c r="U17" s="600"/>
      <c r="V17" s="600"/>
      <c r="W17" s="600"/>
      <c r="X17" s="600"/>
      <c r="Y17" s="600"/>
      <c r="Z17" s="600"/>
      <c r="AA17" s="34"/>
    </row>
    <row r="18" spans="4:29" ht="2.1" customHeight="1">
      <c r="D18" s="28"/>
      <c r="E18" s="33"/>
      <c r="AA18" s="34"/>
    </row>
    <row r="19" spans="4:29" ht="17.100000000000001" customHeight="1">
      <c r="D19" s="28"/>
      <c r="E19" s="33"/>
      <c r="F19" s="601" t="s">
        <v>577</v>
      </c>
      <c r="G19" s="611" t="s">
        <v>578</v>
      </c>
      <c r="H19" s="612"/>
      <c r="I19" s="612"/>
      <c r="J19" s="612"/>
      <c r="K19" s="615" t="s">
        <v>1008</v>
      </c>
      <c r="L19" s="616"/>
      <c r="M19" s="617"/>
      <c r="N19" s="603"/>
      <c r="O19" s="620" t="s">
        <v>1009</v>
      </c>
      <c r="P19" s="621"/>
      <c r="Q19" s="622"/>
      <c r="R19" s="626" t="s">
        <v>1010</v>
      </c>
      <c r="S19" s="621"/>
      <c r="T19" s="627"/>
      <c r="U19" s="612" t="s">
        <v>579</v>
      </c>
      <c r="V19" s="612"/>
      <c r="W19" s="612"/>
      <c r="X19" s="612"/>
      <c r="Y19" s="612"/>
      <c r="Z19" s="630"/>
      <c r="AA19" s="34"/>
    </row>
    <row r="20" spans="4:29" ht="17.100000000000001" customHeight="1">
      <c r="D20" s="28"/>
      <c r="E20" s="33"/>
      <c r="F20" s="602"/>
      <c r="G20" s="613"/>
      <c r="H20" s="614"/>
      <c r="I20" s="614"/>
      <c r="J20" s="614"/>
      <c r="K20" s="618"/>
      <c r="L20" s="604"/>
      <c r="M20" s="619"/>
      <c r="N20" s="604"/>
      <c r="O20" s="623"/>
      <c r="P20" s="624"/>
      <c r="Q20" s="625"/>
      <c r="R20" s="628"/>
      <c r="S20" s="624"/>
      <c r="T20" s="629"/>
      <c r="U20" s="614"/>
      <c r="V20" s="614"/>
      <c r="W20" s="614"/>
      <c r="X20" s="614"/>
      <c r="Y20" s="614"/>
      <c r="Z20" s="631"/>
      <c r="AA20" s="34"/>
    </row>
    <row r="21" spans="4:29" ht="17.100000000000001" customHeight="1">
      <c r="D21" s="28"/>
      <c r="E21" s="33"/>
      <c r="F21" s="285" t="s">
        <v>37</v>
      </c>
      <c r="G21" s="237"/>
      <c r="H21" s="609" t="s">
        <v>880</v>
      </c>
      <c r="I21" s="609"/>
      <c r="J21" s="294"/>
      <c r="K21" s="310"/>
      <c r="L21" s="267" t="s">
        <v>1011</v>
      </c>
      <c r="M21" s="311"/>
      <c r="N21" s="298"/>
      <c r="O21" s="319"/>
      <c r="P21" s="378" t="s">
        <v>1011</v>
      </c>
      <c r="Q21" s="379"/>
      <c r="R21" s="380"/>
      <c r="S21" s="378" t="s">
        <v>1011</v>
      </c>
      <c r="T21" s="320"/>
      <c r="U21" s="239"/>
      <c r="V21" s="238"/>
      <c r="W21" s="239"/>
      <c r="X21" s="239"/>
      <c r="Y21" s="238"/>
      <c r="Z21" s="240"/>
      <c r="AA21" s="34"/>
      <c r="AB21" s="367"/>
      <c r="AC21" s="367"/>
    </row>
    <row r="22" spans="4:29" ht="17.100000000000001" customHeight="1">
      <c r="D22" s="28"/>
      <c r="E22" s="33"/>
      <c r="F22" s="286" t="s">
        <v>584</v>
      </c>
      <c r="G22" s="241"/>
      <c r="H22" s="608" t="s">
        <v>881</v>
      </c>
      <c r="I22" s="608"/>
      <c r="J22" s="295"/>
      <c r="K22" s="312"/>
      <c r="L22" s="267" t="s">
        <v>1011</v>
      </c>
      <c r="M22" s="313"/>
      <c r="N22" s="298"/>
      <c r="O22" s="321"/>
      <c r="P22" s="267" t="s">
        <v>1011</v>
      </c>
      <c r="Q22" s="381"/>
      <c r="R22" s="382"/>
      <c r="S22" s="267" t="s">
        <v>1011</v>
      </c>
      <c r="T22" s="322"/>
      <c r="U22" s="245"/>
      <c r="V22" s="242"/>
      <c r="W22" s="245"/>
      <c r="X22" s="245"/>
      <c r="Y22" s="242"/>
      <c r="Z22" s="246"/>
      <c r="AA22" s="34"/>
      <c r="AB22" s="367"/>
      <c r="AC22" s="367"/>
    </row>
    <row r="23" spans="4:29" ht="17.100000000000001" customHeight="1">
      <c r="D23" s="28"/>
      <c r="E23" s="33"/>
      <c r="F23" s="286" t="s">
        <v>585</v>
      </c>
      <c r="G23" s="241"/>
      <c r="H23" s="610" t="s">
        <v>897</v>
      </c>
      <c r="I23" s="610"/>
      <c r="J23" s="295"/>
      <c r="K23" s="312"/>
      <c r="L23" s="378" t="s">
        <v>1011</v>
      </c>
      <c r="M23" s="313"/>
      <c r="N23" s="298"/>
      <c r="O23" s="321"/>
      <c r="P23" s="267" t="s">
        <v>1011</v>
      </c>
      <c r="Q23" s="381"/>
      <c r="R23" s="382"/>
      <c r="S23" s="267" t="s">
        <v>1011</v>
      </c>
      <c r="T23" s="322"/>
      <c r="U23" s="245"/>
      <c r="V23" s="242"/>
      <c r="W23" s="245"/>
      <c r="X23" s="245"/>
      <c r="Y23" s="242"/>
      <c r="Z23" s="246"/>
      <c r="AA23" s="34"/>
      <c r="AB23" s="367"/>
      <c r="AC23" s="367"/>
    </row>
    <row r="24" spans="4:29" ht="17.100000000000001" customHeight="1">
      <c r="D24" s="28"/>
      <c r="E24" s="33"/>
      <c r="F24" s="286" t="s">
        <v>586</v>
      </c>
      <c r="G24" s="241"/>
      <c r="H24" s="608" t="s">
        <v>714</v>
      </c>
      <c r="I24" s="608"/>
      <c r="J24" s="295"/>
      <c r="K24" s="312"/>
      <c r="L24" s="267" t="s">
        <v>1011</v>
      </c>
      <c r="M24" s="313"/>
      <c r="N24" s="298"/>
      <c r="O24" s="321"/>
      <c r="P24" s="267" t="s">
        <v>1011</v>
      </c>
      <c r="Q24" s="381"/>
      <c r="R24" s="382"/>
      <c r="S24" s="267" t="s">
        <v>1011</v>
      </c>
      <c r="T24" s="322"/>
      <c r="U24" s="245"/>
      <c r="V24" s="242"/>
      <c r="W24" s="245"/>
      <c r="X24" s="245"/>
      <c r="Y24" s="242"/>
      <c r="Z24" s="246"/>
      <c r="AA24" s="34"/>
      <c r="AB24" s="367"/>
      <c r="AC24" s="367"/>
    </row>
    <row r="25" spans="4:29" ht="17.100000000000001" customHeight="1">
      <c r="D25" s="28"/>
      <c r="E25" s="33"/>
      <c r="F25" s="286" t="s">
        <v>587</v>
      </c>
      <c r="G25" s="241"/>
      <c r="H25" s="608" t="s">
        <v>903</v>
      </c>
      <c r="I25" s="608"/>
      <c r="J25" s="295"/>
      <c r="K25" s="312"/>
      <c r="L25" s="267" t="s">
        <v>1011</v>
      </c>
      <c r="M25" s="313"/>
      <c r="N25" s="298"/>
      <c r="O25" s="321"/>
      <c r="P25" s="267" t="s">
        <v>1011</v>
      </c>
      <c r="Q25" s="381"/>
      <c r="R25" s="382"/>
      <c r="S25" s="267" t="s">
        <v>1011</v>
      </c>
      <c r="T25" s="322"/>
      <c r="X25" s="245"/>
      <c r="Y25" s="242"/>
      <c r="Z25" s="246"/>
      <c r="AA25" s="34"/>
      <c r="AB25" s="367"/>
      <c r="AC25" s="367"/>
    </row>
    <row r="26" spans="4:29" ht="17.100000000000001" customHeight="1">
      <c r="D26" s="28"/>
      <c r="E26" s="33"/>
      <c r="F26" s="286" t="s">
        <v>588</v>
      </c>
      <c r="G26" s="241"/>
      <c r="H26" s="284" t="s">
        <v>760</v>
      </c>
      <c r="I26" s="284"/>
      <c r="J26" s="295"/>
      <c r="K26" s="312"/>
      <c r="L26" s="267" t="s">
        <v>1011</v>
      </c>
      <c r="M26" s="313"/>
      <c r="N26" s="298"/>
      <c r="O26" s="321"/>
      <c r="P26" s="267" t="s">
        <v>1011</v>
      </c>
      <c r="Q26" s="381"/>
      <c r="R26" s="382"/>
      <c r="S26" s="267" t="s">
        <v>1011</v>
      </c>
      <c r="T26" s="322"/>
      <c r="U26" s="245"/>
      <c r="V26" s="242"/>
      <c r="W26" s="245"/>
      <c r="X26" s="245"/>
      <c r="Y26" s="242"/>
      <c r="Z26" s="246"/>
      <c r="AA26" s="34"/>
      <c r="AB26" s="367"/>
      <c r="AC26" s="367"/>
    </row>
    <row r="27" spans="4:29" ht="17.100000000000001" customHeight="1">
      <c r="D27" s="28"/>
      <c r="E27" s="33"/>
      <c r="F27" s="286" t="s">
        <v>589</v>
      </c>
      <c r="G27" s="241"/>
      <c r="H27" s="284" t="s">
        <v>767</v>
      </c>
      <c r="I27" s="284"/>
      <c r="J27" s="295"/>
      <c r="K27" s="312"/>
      <c r="L27" s="267" t="s">
        <v>1011</v>
      </c>
      <c r="M27" s="313"/>
      <c r="N27" s="298"/>
      <c r="O27" s="321"/>
      <c r="P27" s="267" t="s">
        <v>1011</v>
      </c>
      <c r="Q27" s="381"/>
      <c r="R27" s="382"/>
      <c r="S27" s="383" t="s">
        <v>1011</v>
      </c>
      <c r="T27" s="322"/>
      <c r="U27" s="245"/>
      <c r="V27" s="243"/>
      <c r="W27" s="245"/>
      <c r="X27" s="245"/>
      <c r="Y27" s="247"/>
      <c r="Z27" s="246"/>
      <c r="AA27" s="34"/>
      <c r="AB27" s="367"/>
      <c r="AC27" s="367"/>
    </row>
    <row r="28" spans="4:29" ht="17.100000000000001" customHeight="1">
      <c r="D28" s="28"/>
      <c r="E28" s="33"/>
      <c r="F28" s="286" t="s">
        <v>590</v>
      </c>
      <c r="G28" s="241"/>
      <c r="H28" s="284" t="s">
        <v>785</v>
      </c>
      <c r="I28" s="284"/>
      <c r="J28" s="295"/>
      <c r="K28" s="312"/>
      <c r="L28" s="267" t="s">
        <v>1011</v>
      </c>
      <c r="M28" s="313"/>
      <c r="N28" s="298"/>
      <c r="O28" s="321"/>
      <c r="P28" s="267" t="s">
        <v>1011</v>
      </c>
      <c r="Q28" s="381"/>
      <c r="R28" s="382"/>
      <c r="S28" s="267" t="s">
        <v>1011</v>
      </c>
      <c r="T28" s="322"/>
      <c r="U28" s="245"/>
      <c r="V28" s="242"/>
      <c r="W28" s="245"/>
      <c r="X28" s="245"/>
      <c r="Y28" s="242"/>
      <c r="Z28" s="246"/>
      <c r="AA28" s="34"/>
      <c r="AB28" s="367"/>
      <c r="AC28" s="367"/>
    </row>
    <row r="29" spans="4:29" ht="17.100000000000001" customHeight="1">
      <c r="D29" s="28"/>
      <c r="E29" s="33"/>
      <c r="F29" s="286" t="s">
        <v>591</v>
      </c>
      <c r="G29" s="241"/>
      <c r="H29" s="284" t="s">
        <v>878</v>
      </c>
      <c r="I29" s="284"/>
      <c r="J29" s="295"/>
      <c r="K29" s="312"/>
      <c r="L29" s="267" t="s">
        <v>1011</v>
      </c>
      <c r="M29" s="313"/>
      <c r="N29" s="298"/>
      <c r="O29" s="321"/>
      <c r="P29" s="267" t="s">
        <v>1011</v>
      </c>
      <c r="Q29" s="381"/>
      <c r="R29" s="382"/>
      <c r="S29" s="267" t="s">
        <v>1011</v>
      </c>
      <c r="T29" s="322"/>
      <c r="U29" s="245"/>
      <c r="V29" s="242"/>
      <c r="W29" s="245"/>
      <c r="X29" s="245"/>
      <c r="Y29" s="242"/>
      <c r="Z29" s="246"/>
      <c r="AA29" s="34"/>
      <c r="AB29" s="367"/>
      <c r="AC29" s="367"/>
    </row>
    <row r="30" spans="4:29" ht="17.100000000000001" customHeight="1">
      <c r="D30" s="28"/>
      <c r="E30" s="33"/>
      <c r="F30" s="286" t="s">
        <v>937</v>
      </c>
      <c r="G30" s="241"/>
      <c r="H30" s="355" t="s">
        <v>879</v>
      </c>
      <c r="I30" s="355"/>
      <c r="J30" s="295"/>
      <c r="K30" s="312"/>
      <c r="L30" s="267" t="s">
        <v>1011</v>
      </c>
      <c r="M30" s="313"/>
      <c r="N30" s="298"/>
      <c r="O30" s="321"/>
      <c r="P30" s="267" t="s">
        <v>1011</v>
      </c>
      <c r="Q30" s="381"/>
      <c r="R30" s="382"/>
      <c r="S30" s="267" t="s">
        <v>1011</v>
      </c>
      <c r="T30" s="322"/>
      <c r="U30" s="245"/>
      <c r="V30" s="242"/>
      <c r="W30" s="245"/>
      <c r="X30" s="245"/>
      <c r="Y30" s="242"/>
      <c r="Z30" s="246"/>
      <c r="AA30" s="34"/>
    </row>
    <row r="31" spans="4:29" ht="17.100000000000001" customHeight="1">
      <c r="D31" s="28"/>
      <c r="E31" s="33"/>
      <c r="F31" s="286"/>
      <c r="G31" s="241"/>
      <c r="H31" s="608"/>
      <c r="I31" s="608"/>
      <c r="J31" s="295"/>
      <c r="K31" s="312"/>
      <c r="L31" s="242"/>
      <c r="M31" s="313"/>
      <c r="N31" s="298"/>
      <c r="O31" s="321"/>
      <c r="P31" s="267"/>
      <c r="Q31" s="244"/>
      <c r="R31" s="245"/>
      <c r="S31" s="277"/>
      <c r="T31" s="322"/>
      <c r="U31" s="245"/>
      <c r="V31" s="242"/>
      <c r="W31" s="245"/>
      <c r="X31" s="245"/>
      <c r="Y31" s="242"/>
      <c r="Z31" s="246"/>
      <c r="AA31" s="34"/>
    </row>
    <row r="32" spans="4:29" ht="17.100000000000001" customHeight="1">
      <c r="D32" s="28"/>
      <c r="E32" s="33"/>
      <c r="F32" s="286"/>
      <c r="G32" s="241"/>
      <c r="H32" s="363"/>
      <c r="I32" s="363"/>
      <c r="J32" s="295"/>
      <c r="K32" s="312"/>
      <c r="L32" s="242"/>
      <c r="M32" s="313"/>
      <c r="N32" s="298"/>
      <c r="O32" s="321"/>
      <c r="P32" s="267"/>
      <c r="Q32" s="244"/>
      <c r="R32" s="245"/>
      <c r="S32" s="277"/>
      <c r="T32" s="322"/>
      <c r="U32" s="245"/>
      <c r="V32" s="242"/>
      <c r="W32" s="598"/>
      <c r="X32" s="598"/>
      <c r="Y32" s="598"/>
      <c r="Z32" s="599"/>
      <c r="AA32" s="34"/>
    </row>
    <row r="33" spans="4:27" ht="17.100000000000001" customHeight="1">
      <c r="D33" s="28"/>
      <c r="E33" s="33"/>
      <c r="F33" s="286"/>
      <c r="G33" s="241"/>
      <c r="H33" s="363"/>
      <c r="I33" s="363"/>
      <c r="J33" s="295"/>
      <c r="K33" s="312"/>
      <c r="L33" s="242"/>
      <c r="M33" s="313"/>
      <c r="N33" s="298"/>
      <c r="O33" s="323"/>
      <c r="P33" s="267"/>
      <c r="Q33" s="278"/>
      <c r="R33" s="279"/>
      <c r="S33" s="277"/>
      <c r="T33" s="322"/>
      <c r="U33" s="245"/>
      <c r="V33" s="242"/>
      <c r="W33" s="596"/>
      <c r="X33" s="596"/>
      <c r="Y33" s="596"/>
      <c r="Z33" s="597"/>
      <c r="AA33" s="34"/>
    </row>
    <row r="34" spans="4:27" ht="17.100000000000001" customHeight="1">
      <c r="D34" s="28"/>
      <c r="E34" s="33"/>
      <c r="F34" s="286"/>
      <c r="G34" s="241"/>
      <c r="H34" s="363"/>
      <c r="I34" s="363"/>
      <c r="J34" s="295"/>
      <c r="K34" s="312"/>
      <c r="L34" s="249"/>
      <c r="M34" s="313"/>
      <c r="N34" s="298"/>
      <c r="O34" s="323"/>
      <c r="P34" s="267"/>
      <c r="Q34" s="278"/>
      <c r="R34" s="279"/>
      <c r="S34" s="277"/>
      <c r="T34" s="322"/>
      <c r="U34" s="248"/>
      <c r="V34" s="250"/>
      <c r="W34" s="248"/>
      <c r="X34" s="248"/>
      <c r="Y34" s="251"/>
      <c r="Z34" s="246"/>
      <c r="AA34" s="34"/>
    </row>
    <row r="35" spans="4:27" ht="17.100000000000001" customHeight="1">
      <c r="D35" s="28"/>
      <c r="E35" s="33"/>
      <c r="F35" s="286"/>
      <c r="G35" s="241"/>
      <c r="H35" s="363"/>
      <c r="I35" s="284"/>
      <c r="J35" s="295"/>
      <c r="K35" s="312"/>
      <c r="L35" s="249"/>
      <c r="M35" s="313"/>
      <c r="N35" s="298"/>
      <c r="O35" s="323"/>
      <c r="P35" s="267"/>
      <c r="Q35" s="278"/>
      <c r="R35" s="279"/>
      <c r="S35" s="277"/>
      <c r="T35" s="322"/>
      <c r="U35" s="248"/>
      <c r="V35" s="250"/>
      <c r="W35" s="248"/>
      <c r="X35" s="248"/>
      <c r="Y35" s="251"/>
      <c r="Z35" s="246"/>
      <c r="AA35" s="34"/>
    </row>
    <row r="36" spans="4:27" ht="17.100000000000001" customHeight="1">
      <c r="D36" s="28"/>
      <c r="E36" s="33"/>
      <c r="F36" s="286"/>
      <c r="G36" s="241"/>
      <c r="H36" s="606"/>
      <c r="I36" s="606"/>
      <c r="J36" s="295"/>
      <c r="K36" s="312"/>
      <c r="L36" s="249"/>
      <c r="M36" s="313"/>
      <c r="N36" s="298"/>
      <c r="O36" s="323"/>
      <c r="P36" s="267"/>
      <c r="Q36" s="278"/>
      <c r="R36" s="279"/>
      <c r="S36" s="277"/>
      <c r="T36" s="322"/>
      <c r="U36" s="248"/>
      <c r="V36" s="250"/>
      <c r="W36" s="248"/>
      <c r="X36" s="248"/>
      <c r="Y36" s="251"/>
      <c r="Z36" s="246"/>
      <c r="AA36" s="34"/>
    </row>
    <row r="37" spans="4:27" ht="17.100000000000001" customHeight="1">
      <c r="D37" s="28"/>
      <c r="E37" s="33"/>
      <c r="F37" s="286"/>
      <c r="G37" s="241"/>
      <c r="H37" s="363"/>
      <c r="I37" s="284"/>
      <c r="J37" s="295"/>
      <c r="K37" s="312"/>
      <c r="L37" s="249"/>
      <c r="M37" s="313"/>
      <c r="N37" s="298"/>
      <c r="O37" s="323"/>
      <c r="P37" s="267"/>
      <c r="Q37" s="278"/>
      <c r="R37" s="279"/>
      <c r="S37" s="277"/>
      <c r="T37" s="322"/>
      <c r="U37" s="248"/>
      <c r="V37" s="250"/>
      <c r="W37" s="248"/>
      <c r="X37" s="248"/>
      <c r="Y37" s="251"/>
      <c r="Z37" s="246"/>
      <c r="AA37" s="34"/>
    </row>
    <row r="38" spans="4:27" ht="17.100000000000001" customHeight="1">
      <c r="D38" s="28"/>
      <c r="E38" s="33"/>
      <c r="F38" s="268"/>
      <c r="G38" s="269"/>
      <c r="H38" s="270"/>
      <c r="I38" s="270"/>
      <c r="J38" s="296"/>
      <c r="K38" s="314"/>
      <c r="L38" s="271"/>
      <c r="M38" s="315"/>
      <c r="N38" s="272"/>
      <c r="O38" s="324"/>
      <c r="P38" s="280"/>
      <c r="Q38" s="281"/>
      <c r="R38" s="282"/>
      <c r="S38" s="283"/>
      <c r="T38" s="325"/>
      <c r="U38" s="273"/>
      <c r="V38" s="274"/>
      <c r="W38" s="273"/>
      <c r="X38" s="273"/>
      <c r="Y38" s="275"/>
      <c r="Z38" s="276"/>
      <c r="AA38" s="34"/>
    </row>
    <row r="39" spans="4:27" ht="17.100000000000001" customHeight="1">
      <c r="D39" s="28"/>
      <c r="E39" s="33"/>
      <c r="F39" s="287"/>
      <c r="G39" s="288"/>
      <c r="H39" s="605"/>
      <c r="I39" s="605"/>
      <c r="J39" s="297"/>
      <c r="K39" s="316"/>
      <c r="L39" s="317"/>
      <c r="M39" s="318"/>
      <c r="N39" s="289"/>
      <c r="O39" s="326"/>
      <c r="P39" s="317"/>
      <c r="Q39" s="327"/>
      <c r="R39" s="328"/>
      <c r="S39" s="317"/>
      <c r="T39" s="329"/>
      <c r="U39" s="290"/>
      <c r="V39" s="291"/>
      <c r="W39" s="290"/>
      <c r="X39" s="290"/>
      <c r="Y39" s="292"/>
      <c r="Z39" s="293"/>
      <c r="AA39" s="34"/>
    </row>
    <row r="40" spans="4:27" ht="15" customHeight="1">
      <c r="D40" s="28"/>
      <c r="E40" s="81"/>
      <c r="F40" s="82"/>
      <c r="G40" s="82"/>
      <c r="H40" s="82"/>
      <c r="I40" s="83"/>
      <c r="J40" s="83"/>
      <c r="K40" s="84"/>
      <c r="L40" s="85"/>
      <c r="M40" s="85"/>
      <c r="N40" s="85"/>
      <c r="O40" s="84"/>
      <c r="P40" s="384"/>
      <c r="Q40" s="84"/>
      <c r="R40" s="84"/>
      <c r="S40" s="84"/>
      <c r="T40" s="84"/>
      <c r="U40" s="86"/>
      <c r="V40" s="86"/>
      <c r="W40" s="86"/>
      <c r="X40" s="86"/>
      <c r="Y40" s="86"/>
      <c r="Z40" s="86"/>
      <c r="AA40" s="87"/>
    </row>
    <row r="41" spans="4:27">
      <c r="V41" s="594"/>
      <c r="W41" s="595"/>
      <c r="X41" s="595"/>
      <c r="Y41" s="595"/>
    </row>
    <row r="42" spans="4:27" ht="15" customHeight="1">
      <c r="D42" s="28"/>
      <c r="L42" s="88"/>
    </row>
    <row r="43" spans="4:27" ht="15" customHeight="1">
      <c r="D43" s="28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</row>
    <row r="44" spans="4:27" ht="15" customHeight="1">
      <c r="D44" s="28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</row>
    <row r="45" spans="4:27" ht="15" customHeight="1">
      <c r="D45" s="28"/>
    </row>
    <row r="46" spans="4:27" ht="15" customHeight="1">
      <c r="D46" s="28"/>
    </row>
    <row r="47" spans="4:27" ht="15" customHeight="1">
      <c r="D47" s="28"/>
      <c r="I47" s="36"/>
      <c r="J47" s="37"/>
      <c r="L47" s="90"/>
    </row>
    <row r="48" spans="4:27" ht="15" customHeight="1">
      <c r="D48" s="28"/>
      <c r="I48" s="36"/>
      <c r="J48" s="37"/>
      <c r="L48" s="40"/>
    </row>
    <row r="49" spans="4:20" ht="15" customHeight="1">
      <c r="D49" s="28"/>
      <c r="I49" s="36"/>
      <c r="J49" s="37"/>
      <c r="L49" s="40"/>
    </row>
    <row r="50" spans="4:20" ht="15" customHeight="1">
      <c r="D50" s="28"/>
      <c r="I50" s="36"/>
      <c r="J50" s="37"/>
      <c r="L50" s="40"/>
    </row>
    <row r="51" spans="4:20" ht="15" customHeight="1">
      <c r="D51" s="28"/>
      <c r="I51" s="36"/>
      <c r="J51" s="37"/>
      <c r="L51" s="91"/>
    </row>
    <row r="52" spans="4:20" ht="15" customHeight="1">
      <c r="D52" s="28"/>
      <c r="I52" s="36"/>
      <c r="J52" s="37"/>
      <c r="L52" s="40"/>
    </row>
    <row r="53" spans="4:20" ht="15" customHeight="1">
      <c r="D53" s="28"/>
      <c r="I53" s="36"/>
      <c r="J53" s="37"/>
      <c r="K53" s="41"/>
      <c r="L53" s="92"/>
      <c r="M53" s="43"/>
      <c r="N53" s="43"/>
    </row>
    <row r="54" spans="4:20" ht="15" customHeight="1">
      <c r="D54" s="28"/>
      <c r="I54" s="37"/>
      <c r="J54" s="37"/>
      <c r="K54" s="41"/>
      <c r="L54" s="43"/>
      <c r="M54" s="43"/>
      <c r="N54" s="43"/>
    </row>
    <row r="55" spans="4:20" ht="15" customHeight="1">
      <c r="D55" s="28"/>
    </row>
    <row r="56" spans="4:20" ht="15" customHeight="1">
      <c r="D56" s="28"/>
      <c r="F56" s="9"/>
      <c r="G56" s="9"/>
      <c r="H56" s="9"/>
      <c r="I56" s="9"/>
      <c r="J56" s="9"/>
      <c r="K56" s="16"/>
      <c r="L56" s="9"/>
      <c r="M56" s="16"/>
      <c r="N56" s="16"/>
      <c r="O56" s="9"/>
      <c r="P56" s="9"/>
      <c r="Q56" s="9"/>
      <c r="R56" s="9"/>
      <c r="S56" s="9"/>
      <c r="T56" s="9"/>
    </row>
    <row r="57" spans="4:20" ht="15" customHeight="1">
      <c r="D57" s="28"/>
      <c r="F57" s="9"/>
      <c r="G57" s="9"/>
      <c r="H57" s="9"/>
      <c r="I57" s="93"/>
      <c r="J57" s="93"/>
      <c r="K57" s="16"/>
      <c r="L57" s="94"/>
      <c r="M57" s="94"/>
      <c r="N57" s="94"/>
      <c r="O57" s="16"/>
      <c r="P57" s="16"/>
      <c r="Q57" s="16"/>
      <c r="R57" s="16"/>
      <c r="S57" s="16"/>
      <c r="T57" s="16"/>
    </row>
    <row r="58" spans="4:20" ht="15" customHeight="1">
      <c r="D58" s="28"/>
      <c r="F58" s="9"/>
      <c r="G58" s="9"/>
      <c r="H58" s="9"/>
      <c r="I58" s="93"/>
      <c r="J58" s="93"/>
      <c r="K58" s="16"/>
      <c r="L58" s="95"/>
      <c r="M58" s="94"/>
      <c r="N58" s="94"/>
      <c r="O58" s="96"/>
      <c r="P58" s="96"/>
      <c r="Q58" s="96"/>
      <c r="R58" s="96"/>
      <c r="S58" s="96"/>
      <c r="T58" s="16"/>
    </row>
    <row r="59" spans="4:20" ht="15" customHeight="1">
      <c r="D59" s="28"/>
      <c r="F59" s="9"/>
      <c r="G59" s="9"/>
      <c r="H59" s="9"/>
      <c r="I59" s="93"/>
      <c r="J59" s="93"/>
      <c r="K59" s="16"/>
      <c r="L59" s="94"/>
      <c r="M59" s="94"/>
      <c r="N59" s="94"/>
      <c r="O59" s="96"/>
      <c r="P59" s="96"/>
      <c r="Q59" s="96"/>
      <c r="R59" s="96"/>
      <c r="S59" s="96"/>
      <c r="T59" s="16"/>
    </row>
    <row r="60" spans="4:20" ht="15" customHeight="1">
      <c r="D60" s="28"/>
      <c r="F60" s="9"/>
      <c r="G60" s="9"/>
      <c r="H60" s="9"/>
      <c r="I60" s="93"/>
      <c r="J60" s="93"/>
      <c r="K60" s="16"/>
      <c r="L60" s="95"/>
      <c r="M60" s="94"/>
      <c r="N60" s="94"/>
      <c r="O60" s="96"/>
      <c r="P60" s="96"/>
      <c r="Q60" s="96"/>
      <c r="R60" s="96"/>
      <c r="S60" s="96"/>
      <c r="T60" s="16"/>
    </row>
    <row r="61" spans="4:20" ht="15" customHeight="1">
      <c r="D61" s="28"/>
      <c r="F61" s="9"/>
      <c r="G61" s="9"/>
      <c r="H61" s="9"/>
      <c r="I61" s="93"/>
      <c r="J61" s="93"/>
      <c r="K61" s="16"/>
      <c r="L61" s="94"/>
      <c r="M61" s="94"/>
      <c r="N61" s="94"/>
      <c r="O61" s="96"/>
      <c r="P61" s="96"/>
      <c r="Q61" s="96"/>
      <c r="R61" s="96"/>
      <c r="S61" s="96"/>
      <c r="T61" s="16"/>
    </row>
    <row r="62" spans="4:20" ht="15" customHeight="1">
      <c r="D62" s="28"/>
      <c r="F62" s="9"/>
      <c r="G62" s="9"/>
      <c r="H62" s="9"/>
      <c r="I62" s="93"/>
      <c r="J62" s="93"/>
      <c r="K62" s="16"/>
      <c r="L62" s="95"/>
      <c r="M62" s="94"/>
      <c r="N62" s="94"/>
      <c r="O62" s="96"/>
      <c r="P62" s="96"/>
      <c r="Q62" s="96"/>
      <c r="R62" s="96"/>
      <c r="S62" s="96"/>
      <c r="T62" s="16"/>
    </row>
    <row r="63" spans="4:20" ht="15" customHeight="1">
      <c r="D63" s="28"/>
      <c r="F63" s="9"/>
      <c r="G63" s="9"/>
      <c r="H63" s="9"/>
      <c r="I63" s="93"/>
      <c r="J63" s="93"/>
      <c r="K63" s="16"/>
      <c r="L63" s="95"/>
      <c r="M63" s="94"/>
      <c r="N63" s="94"/>
      <c r="O63" s="96"/>
      <c r="P63" s="96"/>
      <c r="Q63" s="96"/>
      <c r="R63" s="96"/>
      <c r="S63" s="96"/>
      <c r="T63" s="16"/>
    </row>
    <row r="64" spans="4:20" ht="15" customHeight="1">
      <c r="D64" s="28"/>
      <c r="F64" s="9"/>
      <c r="G64" s="9"/>
      <c r="H64" s="9"/>
      <c r="I64" s="93"/>
      <c r="J64" s="93"/>
      <c r="K64" s="16"/>
      <c r="L64" s="95"/>
      <c r="M64" s="94"/>
      <c r="N64" s="94"/>
      <c r="O64" s="96"/>
      <c r="P64" s="96"/>
      <c r="Q64" s="96"/>
      <c r="R64" s="96"/>
      <c r="S64" s="96"/>
      <c r="T64" s="16"/>
    </row>
    <row r="65" spans="4:20" ht="15" customHeight="1">
      <c r="D65" s="28"/>
      <c r="F65" s="9"/>
      <c r="G65" s="9"/>
      <c r="H65" s="9"/>
      <c r="I65" s="93"/>
      <c r="J65" s="93"/>
      <c r="K65" s="16"/>
      <c r="L65" s="95"/>
      <c r="M65" s="94"/>
      <c r="N65" s="94"/>
      <c r="O65" s="97"/>
      <c r="P65" s="97"/>
      <c r="Q65" s="97"/>
      <c r="R65" s="97"/>
      <c r="S65" s="97"/>
      <c r="T65" s="16"/>
    </row>
    <row r="66" spans="4:20" ht="15" customHeight="1">
      <c r="D66" s="28"/>
      <c r="F66" s="9"/>
      <c r="G66" s="9"/>
      <c r="H66" s="9"/>
      <c r="I66" s="93"/>
      <c r="J66" s="93"/>
      <c r="K66" s="16"/>
      <c r="L66" s="95"/>
      <c r="M66" s="94"/>
      <c r="N66" s="94"/>
      <c r="O66" s="97"/>
      <c r="P66" s="97"/>
      <c r="Q66" s="97"/>
      <c r="R66" s="97"/>
      <c r="S66" s="97"/>
      <c r="T66" s="16"/>
    </row>
    <row r="67" spans="4:20" ht="15" customHeight="1">
      <c r="D67" s="28"/>
      <c r="F67" s="9"/>
      <c r="G67" s="9"/>
      <c r="H67" s="9"/>
      <c r="I67" s="93"/>
      <c r="J67" s="93"/>
      <c r="K67" s="16"/>
      <c r="L67" s="95"/>
      <c r="M67" s="94"/>
      <c r="N67" s="94"/>
      <c r="O67" s="97"/>
      <c r="P67" s="97"/>
      <c r="Q67" s="97"/>
      <c r="R67" s="97"/>
      <c r="S67" s="97"/>
      <c r="T67" s="16"/>
    </row>
    <row r="68" spans="4:20" ht="15" customHeight="1">
      <c r="D68" s="28"/>
      <c r="F68" s="9"/>
      <c r="G68" s="9"/>
      <c r="H68" s="9"/>
      <c r="I68" s="93"/>
      <c r="J68" s="93"/>
      <c r="K68" s="16"/>
      <c r="L68" s="95"/>
      <c r="M68" s="94"/>
      <c r="N68" s="94"/>
      <c r="O68" s="97"/>
      <c r="P68" s="97"/>
      <c r="Q68" s="97"/>
      <c r="R68" s="97"/>
      <c r="S68" s="97"/>
      <c r="T68" s="16"/>
    </row>
    <row r="69" spans="4:20" ht="15" customHeight="1">
      <c r="D69" s="28"/>
      <c r="F69" s="9"/>
      <c r="G69" s="9"/>
      <c r="H69" s="9"/>
      <c r="I69" s="93"/>
      <c r="J69" s="93"/>
      <c r="K69" s="16"/>
      <c r="L69" s="94"/>
      <c r="M69" s="94"/>
      <c r="N69" s="94"/>
      <c r="O69" s="97"/>
      <c r="P69" s="97"/>
      <c r="Q69" s="97"/>
      <c r="R69" s="97"/>
      <c r="S69" s="97"/>
      <c r="T69" s="16"/>
    </row>
    <row r="70" spans="4:20" ht="15" customHeight="1">
      <c r="D70" s="28"/>
      <c r="F70" s="9"/>
      <c r="G70" s="9"/>
      <c r="H70" s="9"/>
      <c r="I70" s="93"/>
      <c r="J70" s="93"/>
      <c r="K70" s="16"/>
      <c r="L70" s="98"/>
      <c r="M70" s="94"/>
      <c r="N70" s="94"/>
      <c r="O70" s="97"/>
      <c r="P70" s="97"/>
      <c r="Q70" s="97"/>
      <c r="R70" s="97"/>
      <c r="S70" s="97"/>
      <c r="T70" s="16"/>
    </row>
    <row r="71" spans="4:20" ht="15" customHeight="1">
      <c r="D71" s="28"/>
      <c r="F71" s="9"/>
      <c r="G71" s="9"/>
      <c r="H71" s="9"/>
      <c r="I71" s="93"/>
      <c r="J71" s="93"/>
      <c r="K71" s="16"/>
      <c r="L71" s="94"/>
      <c r="M71" s="94"/>
      <c r="N71" s="94"/>
      <c r="O71" s="97"/>
      <c r="P71" s="97"/>
      <c r="Q71" s="97"/>
      <c r="R71" s="97"/>
      <c r="S71" s="97"/>
      <c r="T71" s="16"/>
    </row>
    <row r="72" spans="4:20" ht="15" customHeight="1">
      <c r="D72" s="28"/>
      <c r="F72" s="9"/>
      <c r="G72" s="9"/>
      <c r="H72" s="9"/>
      <c r="I72" s="93"/>
      <c r="J72" s="93"/>
      <c r="K72" s="16"/>
      <c r="L72" s="98"/>
      <c r="M72" s="94"/>
      <c r="N72" s="94"/>
      <c r="O72" s="97"/>
      <c r="P72" s="97"/>
      <c r="Q72" s="97"/>
      <c r="R72" s="97"/>
      <c r="S72" s="97"/>
      <c r="T72" s="16"/>
    </row>
    <row r="73" spans="4:20" ht="15" customHeight="1">
      <c r="D73" s="28"/>
      <c r="F73" s="9"/>
      <c r="G73" s="9"/>
      <c r="H73" s="9"/>
      <c r="I73" s="93"/>
      <c r="J73" s="93"/>
      <c r="K73" s="16"/>
      <c r="L73" s="94"/>
      <c r="M73" s="94"/>
      <c r="N73" s="94"/>
      <c r="O73" s="97"/>
      <c r="P73" s="97"/>
      <c r="Q73" s="97"/>
      <c r="R73" s="97"/>
      <c r="S73" s="97"/>
      <c r="T73" s="16"/>
    </row>
    <row r="74" spans="4:20" ht="15" customHeight="1">
      <c r="D74" s="28"/>
      <c r="F74" s="9"/>
      <c r="G74" s="9"/>
      <c r="H74" s="9"/>
      <c r="I74" s="93"/>
      <c r="J74" s="93"/>
      <c r="K74" s="16"/>
      <c r="L74" s="95"/>
      <c r="M74" s="94"/>
      <c r="N74" s="94"/>
      <c r="O74" s="97"/>
      <c r="P74" s="97"/>
      <c r="Q74" s="97"/>
      <c r="R74" s="97"/>
      <c r="S74" s="97"/>
      <c r="T74" s="16"/>
    </row>
    <row r="75" spans="4:20" ht="15" customHeight="1">
      <c r="D75" s="28"/>
      <c r="F75" s="9"/>
      <c r="G75" s="9"/>
      <c r="H75" s="9"/>
      <c r="I75" s="93"/>
      <c r="J75" s="93"/>
      <c r="K75" s="16"/>
      <c r="L75" s="94"/>
      <c r="M75" s="94"/>
      <c r="N75" s="94"/>
      <c r="O75" s="97"/>
      <c r="P75" s="97"/>
      <c r="Q75" s="97"/>
      <c r="R75" s="97"/>
      <c r="S75" s="97"/>
      <c r="T75" s="16"/>
    </row>
    <row r="76" spans="4:20" ht="15" customHeight="1">
      <c r="D76" s="28"/>
      <c r="F76" s="9"/>
      <c r="G76" s="9"/>
      <c r="H76" s="9"/>
      <c r="I76" s="93"/>
      <c r="J76" s="93"/>
      <c r="K76" s="16"/>
      <c r="L76" s="95"/>
      <c r="M76" s="94"/>
      <c r="N76" s="94"/>
      <c r="O76" s="97"/>
      <c r="P76" s="97"/>
      <c r="Q76" s="97"/>
      <c r="R76" s="97"/>
      <c r="S76" s="97"/>
      <c r="T76" s="16"/>
    </row>
    <row r="77" spans="4:20" ht="15" customHeight="1">
      <c r="D77" s="28"/>
      <c r="F77" s="9"/>
      <c r="G77" s="9"/>
      <c r="H77" s="9"/>
      <c r="I77" s="93"/>
      <c r="J77" s="93"/>
      <c r="K77" s="16"/>
      <c r="L77" s="94"/>
      <c r="M77" s="94"/>
      <c r="N77" s="94"/>
      <c r="O77" s="97"/>
      <c r="P77" s="97"/>
      <c r="Q77" s="97"/>
      <c r="R77" s="97"/>
      <c r="S77" s="97"/>
      <c r="T77" s="16"/>
    </row>
    <row r="78" spans="4:20" ht="15" customHeight="1">
      <c r="D78" s="28"/>
      <c r="F78" s="9"/>
      <c r="G78" s="9"/>
      <c r="H78" s="9"/>
      <c r="I78" s="93"/>
      <c r="J78" s="93"/>
      <c r="K78" s="16"/>
      <c r="L78" s="95"/>
      <c r="M78" s="94"/>
      <c r="N78" s="94"/>
      <c r="O78" s="97"/>
      <c r="P78" s="97"/>
      <c r="Q78" s="97"/>
      <c r="R78" s="97"/>
      <c r="S78" s="97"/>
      <c r="T78" s="16"/>
    </row>
    <row r="79" spans="4:20" ht="15" customHeight="1">
      <c r="D79" s="28"/>
      <c r="F79" s="9"/>
      <c r="G79" s="9"/>
      <c r="H79" s="9"/>
      <c r="I79" s="93"/>
      <c r="J79" s="93"/>
      <c r="K79" s="16"/>
      <c r="L79" s="94"/>
      <c r="M79" s="94"/>
      <c r="N79" s="94"/>
      <c r="O79" s="97"/>
      <c r="P79" s="97"/>
      <c r="Q79" s="97"/>
      <c r="R79" s="97"/>
      <c r="S79" s="97"/>
      <c r="T79" s="16"/>
    </row>
    <row r="80" spans="4:20" ht="15" customHeight="1">
      <c r="D80" s="28"/>
      <c r="F80" s="9"/>
      <c r="G80" s="9"/>
      <c r="H80" s="9"/>
      <c r="I80" s="93"/>
      <c r="J80" s="93"/>
      <c r="K80" s="16"/>
      <c r="L80" s="95"/>
      <c r="M80" s="94"/>
      <c r="N80" s="94"/>
      <c r="O80" s="97"/>
      <c r="P80" s="97"/>
      <c r="Q80" s="97"/>
      <c r="R80" s="97"/>
      <c r="S80" s="97"/>
      <c r="T80" s="16"/>
    </row>
    <row r="81" spans="4:20" ht="15" customHeight="1">
      <c r="D81" s="28"/>
      <c r="F81" s="9"/>
      <c r="G81" s="9"/>
      <c r="H81" s="9"/>
      <c r="I81" s="93"/>
      <c r="J81" s="93"/>
      <c r="K81" s="16"/>
      <c r="L81" s="94"/>
      <c r="M81" s="94"/>
      <c r="N81" s="94"/>
      <c r="O81" s="97"/>
      <c r="P81" s="97"/>
      <c r="Q81" s="97"/>
      <c r="R81" s="97"/>
      <c r="S81" s="97"/>
      <c r="T81" s="16"/>
    </row>
    <row r="82" spans="4:20" ht="15" customHeight="1">
      <c r="D82" s="28"/>
      <c r="F82" s="9"/>
      <c r="G82" s="9"/>
      <c r="H82" s="9"/>
      <c r="I82" s="93"/>
      <c r="J82" s="93"/>
      <c r="K82" s="16"/>
      <c r="L82" s="95"/>
      <c r="M82" s="94"/>
      <c r="N82" s="94"/>
      <c r="O82" s="97"/>
      <c r="P82" s="97"/>
      <c r="Q82" s="97"/>
      <c r="R82" s="97"/>
      <c r="S82" s="97"/>
      <c r="T82" s="16"/>
    </row>
    <row r="83" spans="4:20" ht="15" customHeight="1">
      <c r="D83" s="28"/>
      <c r="F83" s="9"/>
      <c r="G83" s="9"/>
      <c r="H83" s="9"/>
      <c r="I83" s="93"/>
      <c r="J83" s="93"/>
      <c r="K83" s="16"/>
      <c r="L83" s="94"/>
      <c r="M83" s="94"/>
      <c r="N83" s="94"/>
      <c r="O83" s="97"/>
      <c r="P83" s="97"/>
      <c r="Q83" s="97"/>
      <c r="R83" s="97"/>
      <c r="S83" s="97"/>
      <c r="T83" s="16"/>
    </row>
    <row r="84" spans="4:20" ht="15" customHeight="1">
      <c r="D84" s="28"/>
      <c r="F84" s="9"/>
      <c r="G84" s="9"/>
      <c r="H84" s="9"/>
      <c r="I84" s="93"/>
      <c r="J84" s="93"/>
      <c r="K84" s="16"/>
      <c r="L84" s="95"/>
      <c r="M84" s="94"/>
      <c r="N84" s="94"/>
      <c r="O84" s="97"/>
      <c r="P84" s="97"/>
      <c r="Q84" s="97"/>
      <c r="R84" s="97"/>
      <c r="S84" s="97"/>
      <c r="T84" s="16"/>
    </row>
    <row r="85" spans="4:20" ht="15" customHeight="1">
      <c r="D85" s="28"/>
      <c r="F85" s="9"/>
      <c r="G85" s="9"/>
      <c r="H85" s="9"/>
      <c r="I85" s="93"/>
      <c r="J85" s="93"/>
      <c r="K85" s="16"/>
      <c r="L85" s="94"/>
      <c r="M85" s="94"/>
      <c r="N85" s="94"/>
      <c r="O85" s="97"/>
      <c r="P85" s="97"/>
      <c r="Q85" s="97"/>
      <c r="R85" s="97"/>
      <c r="S85" s="97"/>
      <c r="T85" s="16"/>
    </row>
    <row r="86" spans="4:20" ht="15" customHeight="1">
      <c r="D86" s="28"/>
      <c r="F86" s="9"/>
      <c r="G86" s="9"/>
      <c r="H86" s="9"/>
      <c r="I86" s="93"/>
      <c r="J86" s="93"/>
      <c r="K86" s="16"/>
      <c r="L86" s="95"/>
      <c r="M86" s="94"/>
      <c r="N86" s="94"/>
      <c r="O86" s="97"/>
      <c r="P86" s="97"/>
      <c r="Q86" s="97"/>
      <c r="R86" s="97"/>
      <c r="S86" s="97"/>
      <c r="T86" s="16"/>
    </row>
    <row r="87" spans="4:20" ht="15" customHeight="1">
      <c r="D87" s="28"/>
      <c r="F87" s="9"/>
      <c r="G87" s="9"/>
      <c r="H87" s="9"/>
      <c r="I87" s="93"/>
      <c r="J87" s="93"/>
      <c r="K87" s="16"/>
      <c r="L87" s="94"/>
      <c r="M87" s="94"/>
      <c r="N87" s="94"/>
      <c r="O87" s="97"/>
      <c r="P87" s="97"/>
      <c r="Q87" s="97"/>
      <c r="R87" s="97"/>
      <c r="S87" s="97"/>
      <c r="T87" s="16"/>
    </row>
    <row r="88" spans="4:20" ht="15" customHeight="1">
      <c r="D88" s="28"/>
      <c r="F88" s="9"/>
      <c r="G88" s="9"/>
      <c r="H88" s="9"/>
      <c r="I88" s="93"/>
      <c r="J88" s="93"/>
      <c r="K88" s="16"/>
      <c r="L88" s="95"/>
      <c r="M88" s="94"/>
      <c r="N88" s="94"/>
      <c r="O88" s="97"/>
      <c r="P88" s="97"/>
      <c r="Q88" s="97"/>
      <c r="R88" s="97"/>
      <c r="S88" s="97"/>
      <c r="T88" s="16"/>
    </row>
    <row r="89" spans="4:20" ht="15" customHeight="1">
      <c r="D89" s="28"/>
      <c r="F89" s="9"/>
      <c r="G89" s="9"/>
      <c r="H89" s="9"/>
      <c r="I89" s="93"/>
      <c r="J89" s="93"/>
      <c r="K89" s="16"/>
      <c r="L89" s="94"/>
      <c r="M89" s="94"/>
      <c r="N89" s="94"/>
      <c r="O89" s="97"/>
      <c r="P89" s="97"/>
      <c r="Q89" s="97"/>
      <c r="R89" s="97"/>
      <c r="S89" s="97"/>
      <c r="T89" s="16"/>
    </row>
    <row r="90" spans="4:20" ht="15" customHeight="1">
      <c r="D90" s="28"/>
      <c r="F90" s="9"/>
      <c r="G90" s="9"/>
      <c r="H90" s="9"/>
      <c r="I90" s="93"/>
      <c r="J90" s="93"/>
      <c r="K90" s="16"/>
      <c r="L90" s="95"/>
      <c r="M90" s="94"/>
      <c r="N90" s="94"/>
      <c r="O90" s="97"/>
      <c r="P90" s="97"/>
      <c r="Q90" s="97"/>
      <c r="R90" s="97"/>
      <c r="S90" s="97"/>
      <c r="T90" s="16"/>
    </row>
    <row r="91" spans="4:20" ht="15" customHeight="1">
      <c r="D91" s="28"/>
      <c r="F91" s="9"/>
      <c r="G91" s="9"/>
      <c r="H91" s="9"/>
      <c r="I91" s="93"/>
      <c r="J91" s="93"/>
      <c r="K91" s="16"/>
      <c r="L91" s="94"/>
      <c r="M91" s="94"/>
      <c r="N91" s="94"/>
      <c r="O91" s="97"/>
      <c r="P91" s="97"/>
      <c r="Q91" s="97"/>
      <c r="R91" s="97"/>
      <c r="S91" s="97"/>
      <c r="T91" s="16"/>
    </row>
    <row r="92" spans="4:20" ht="15" customHeight="1">
      <c r="D92" s="28"/>
      <c r="F92" s="9"/>
      <c r="G92" s="9"/>
      <c r="H92" s="9"/>
      <c r="I92" s="93"/>
      <c r="J92" s="93"/>
      <c r="K92" s="16"/>
      <c r="L92" s="95"/>
      <c r="M92" s="94"/>
      <c r="N92" s="94"/>
      <c r="O92" s="97"/>
      <c r="P92" s="97"/>
      <c r="Q92" s="97"/>
      <c r="R92" s="97"/>
      <c r="S92" s="97"/>
      <c r="T92" s="16"/>
    </row>
    <row r="93" spans="4:20" ht="15" customHeight="1">
      <c r="D93" s="28"/>
      <c r="F93" s="9"/>
      <c r="G93" s="9"/>
      <c r="H93" s="9"/>
      <c r="I93" s="93"/>
      <c r="J93" s="93"/>
      <c r="K93" s="16"/>
      <c r="L93" s="94"/>
      <c r="M93" s="94"/>
      <c r="N93" s="94"/>
      <c r="O93" s="97"/>
      <c r="P93" s="97"/>
      <c r="Q93" s="97"/>
      <c r="R93" s="97"/>
      <c r="S93" s="97"/>
      <c r="T93" s="16"/>
    </row>
    <row r="94" spans="4:20" ht="15" customHeight="1">
      <c r="D94" s="28"/>
      <c r="F94" s="9"/>
      <c r="G94" s="9"/>
      <c r="H94" s="9"/>
      <c r="I94" s="93"/>
      <c r="J94" s="93"/>
      <c r="K94" s="16"/>
      <c r="L94" s="95"/>
      <c r="M94" s="94"/>
      <c r="N94" s="94"/>
      <c r="O94" s="97"/>
      <c r="P94" s="97"/>
      <c r="Q94" s="97"/>
      <c r="R94" s="97"/>
      <c r="S94" s="97"/>
      <c r="T94" s="16"/>
    </row>
    <row r="95" spans="4:20" ht="15" customHeight="1">
      <c r="D95" s="28"/>
      <c r="F95" s="9"/>
      <c r="G95" s="9"/>
      <c r="H95" s="9"/>
      <c r="I95" s="93"/>
      <c r="J95" s="93"/>
      <c r="K95" s="16"/>
      <c r="L95" s="95"/>
      <c r="M95" s="94"/>
      <c r="N95" s="94"/>
      <c r="O95" s="97"/>
      <c r="P95" s="97"/>
      <c r="Q95" s="97"/>
      <c r="R95" s="97"/>
      <c r="S95" s="97"/>
      <c r="T95" s="16"/>
    </row>
    <row r="96" spans="4:20" ht="15" customHeight="1">
      <c r="D96" s="28"/>
      <c r="F96" s="9"/>
      <c r="G96" s="9"/>
      <c r="H96" s="9"/>
      <c r="I96" s="93"/>
      <c r="J96" s="93"/>
      <c r="K96" s="16"/>
      <c r="L96" s="95"/>
      <c r="M96" s="94"/>
      <c r="N96" s="94"/>
      <c r="O96" s="97"/>
      <c r="P96" s="97"/>
      <c r="Q96" s="97"/>
      <c r="R96" s="97"/>
      <c r="S96" s="97"/>
      <c r="T96" s="16"/>
    </row>
    <row r="97" spans="4:20" ht="15" customHeight="1">
      <c r="D97" s="28"/>
      <c r="F97" s="9"/>
      <c r="G97" s="9"/>
      <c r="H97" s="9"/>
      <c r="I97" s="93"/>
      <c r="J97" s="93"/>
      <c r="K97" s="16"/>
      <c r="L97" s="95"/>
      <c r="M97" s="94"/>
      <c r="N97" s="94"/>
      <c r="O97" s="97"/>
      <c r="P97" s="97"/>
      <c r="Q97" s="97"/>
      <c r="R97" s="97"/>
      <c r="S97" s="97"/>
      <c r="T97" s="16"/>
    </row>
    <row r="98" spans="4:20" ht="15" customHeight="1">
      <c r="D98" s="28"/>
      <c r="F98" s="9"/>
      <c r="G98" s="9"/>
      <c r="H98" s="9"/>
      <c r="I98" s="93"/>
      <c r="J98" s="93"/>
      <c r="K98" s="16"/>
      <c r="L98" s="95"/>
      <c r="M98" s="94"/>
      <c r="N98" s="94"/>
      <c r="O98" s="97"/>
      <c r="P98" s="97"/>
      <c r="Q98" s="97"/>
      <c r="R98" s="97"/>
      <c r="S98" s="97"/>
      <c r="T98" s="16"/>
    </row>
    <row r="99" spans="4:20" ht="15" customHeight="1">
      <c r="D99" s="28"/>
      <c r="F99" s="16"/>
      <c r="G99" s="9"/>
      <c r="H99" s="9"/>
      <c r="I99" s="93"/>
      <c r="J99" s="93"/>
      <c r="K99" s="16"/>
      <c r="L99" s="94"/>
      <c r="M99" s="94"/>
      <c r="N99" s="94"/>
      <c r="O99" s="97"/>
      <c r="P99" s="97"/>
      <c r="Q99" s="97"/>
      <c r="R99" s="97"/>
      <c r="S99" s="97"/>
      <c r="T99" s="16"/>
    </row>
    <row r="100" spans="4:20" ht="15" customHeight="1">
      <c r="D100" s="28"/>
      <c r="F100" s="16"/>
      <c r="G100" s="9"/>
      <c r="H100" s="9"/>
      <c r="I100" s="93"/>
      <c r="J100" s="93"/>
      <c r="K100" s="16"/>
      <c r="L100" s="95"/>
      <c r="M100" s="94"/>
      <c r="N100" s="94"/>
      <c r="O100" s="99"/>
      <c r="P100" s="99"/>
      <c r="Q100" s="99"/>
      <c r="R100" s="99"/>
      <c r="S100" s="99"/>
      <c r="T100" s="16"/>
    </row>
    <row r="101" spans="4:20" ht="15" customHeight="1">
      <c r="D101" s="28"/>
      <c r="F101" s="100"/>
      <c r="G101" s="100"/>
      <c r="H101" s="100"/>
      <c r="I101" s="101"/>
      <c r="J101" s="101"/>
      <c r="K101" s="102"/>
      <c r="L101" s="103"/>
      <c r="M101" s="103"/>
      <c r="N101" s="103"/>
      <c r="O101" s="102"/>
      <c r="P101" s="102"/>
      <c r="Q101" s="102"/>
      <c r="R101" s="102"/>
      <c r="S101" s="102"/>
      <c r="T101" s="102"/>
    </row>
    <row r="103" spans="4:20" ht="15" customHeight="1">
      <c r="D103" s="28"/>
    </row>
    <row r="104" spans="4:20" ht="15" customHeight="1">
      <c r="D104" s="28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</row>
    <row r="105" spans="4:20" ht="15" customHeight="1">
      <c r="D105" s="28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</row>
    <row r="106" spans="4:20" ht="15" customHeight="1">
      <c r="D106" s="28"/>
    </row>
    <row r="107" spans="4:20" ht="15" customHeight="1">
      <c r="D107" s="28"/>
    </row>
    <row r="108" spans="4:20" ht="15" customHeight="1">
      <c r="D108" s="28"/>
      <c r="I108" s="36"/>
      <c r="J108" s="37"/>
      <c r="L108" s="90"/>
    </row>
    <row r="109" spans="4:20" ht="15" customHeight="1">
      <c r="D109" s="28"/>
      <c r="I109" s="36"/>
      <c r="J109" s="37"/>
      <c r="L109" s="40"/>
    </row>
    <row r="110" spans="4:20" ht="15" customHeight="1">
      <c r="D110" s="28"/>
      <c r="I110" s="36"/>
      <c r="J110" s="37"/>
      <c r="L110" s="40"/>
    </row>
    <row r="111" spans="4:20" ht="15" customHeight="1">
      <c r="D111" s="28"/>
      <c r="I111" s="36"/>
      <c r="J111" s="37"/>
      <c r="L111" s="40"/>
    </row>
    <row r="112" spans="4:20" ht="15" customHeight="1">
      <c r="D112" s="28"/>
      <c r="I112" s="36"/>
      <c r="J112" s="37"/>
      <c r="L112" s="91"/>
    </row>
    <row r="113" spans="4:20" ht="15" customHeight="1">
      <c r="D113" s="28"/>
      <c r="I113" s="36"/>
      <c r="J113" s="37"/>
      <c r="L113" s="40"/>
    </row>
    <row r="114" spans="4:20" ht="15" customHeight="1">
      <c r="D114" s="28"/>
      <c r="I114" s="36"/>
      <c r="J114" s="37"/>
      <c r="K114" s="41"/>
      <c r="L114" s="92"/>
      <c r="M114" s="43"/>
      <c r="N114" s="43"/>
    </row>
    <row r="115" spans="4:20" ht="15" customHeight="1">
      <c r="D115" s="28"/>
      <c r="I115" s="37"/>
      <c r="J115" s="37"/>
      <c r="K115" s="41"/>
      <c r="L115" s="43"/>
      <c r="M115" s="43"/>
      <c r="N115" s="43"/>
    </row>
    <row r="116" spans="4:20" ht="15" customHeight="1">
      <c r="D116" s="28"/>
    </row>
    <row r="117" spans="4:20" ht="15" customHeight="1">
      <c r="D117" s="28"/>
      <c r="F117" s="9"/>
      <c r="G117" s="9"/>
      <c r="H117" s="9"/>
      <c r="I117" s="9"/>
      <c r="J117" s="9"/>
      <c r="K117" s="16"/>
      <c r="L117" s="9"/>
      <c r="M117" s="16"/>
      <c r="N117" s="16"/>
      <c r="O117" s="9"/>
      <c r="P117" s="9"/>
      <c r="Q117" s="9"/>
      <c r="R117" s="9"/>
      <c r="S117" s="9"/>
      <c r="T117" s="9"/>
    </row>
    <row r="118" spans="4:20" ht="15" customHeight="1">
      <c r="D118" s="28"/>
      <c r="F118" s="9"/>
      <c r="G118" s="9"/>
      <c r="H118" s="9"/>
      <c r="I118" s="93"/>
      <c r="J118" s="93"/>
      <c r="K118" s="16"/>
      <c r="L118" s="94"/>
      <c r="M118" s="94"/>
      <c r="N118" s="94"/>
      <c r="O118" s="16"/>
      <c r="P118" s="16"/>
      <c r="Q118" s="16"/>
      <c r="R118" s="16"/>
      <c r="S118" s="16"/>
      <c r="T118" s="16"/>
    </row>
    <row r="119" spans="4:20" ht="15" customHeight="1">
      <c r="D119" s="28"/>
      <c r="F119" s="9"/>
      <c r="G119" s="9"/>
      <c r="H119" s="9"/>
      <c r="I119" s="93"/>
      <c r="J119" s="93"/>
      <c r="K119" s="16"/>
      <c r="L119" s="95"/>
      <c r="M119" s="94"/>
      <c r="N119" s="94"/>
      <c r="O119" s="96"/>
      <c r="P119" s="96"/>
      <c r="Q119" s="96"/>
      <c r="R119" s="96"/>
      <c r="S119" s="96"/>
      <c r="T119" s="16"/>
    </row>
    <row r="120" spans="4:20" ht="15" customHeight="1">
      <c r="D120" s="28"/>
      <c r="F120" s="9"/>
      <c r="G120" s="9"/>
      <c r="H120" s="9"/>
      <c r="I120" s="93"/>
      <c r="J120" s="93"/>
      <c r="K120" s="16"/>
      <c r="L120" s="94"/>
      <c r="M120" s="94"/>
      <c r="N120" s="94"/>
      <c r="O120" s="96"/>
      <c r="P120" s="96"/>
      <c r="Q120" s="96"/>
      <c r="R120" s="96"/>
      <c r="S120" s="96"/>
      <c r="T120" s="16"/>
    </row>
    <row r="121" spans="4:20" ht="15" customHeight="1">
      <c r="D121" s="28"/>
      <c r="F121" s="9"/>
      <c r="G121" s="9"/>
      <c r="H121" s="9"/>
      <c r="I121" s="93"/>
      <c r="J121" s="93"/>
      <c r="K121" s="16"/>
      <c r="L121" s="95"/>
      <c r="M121" s="94"/>
      <c r="N121" s="94"/>
      <c r="O121" s="96"/>
      <c r="P121" s="96"/>
      <c r="Q121" s="96"/>
      <c r="R121" s="96"/>
      <c r="S121" s="96"/>
      <c r="T121" s="16"/>
    </row>
    <row r="122" spans="4:20" ht="15" customHeight="1">
      <c r="D122" s="28"/>
      <c r="F122" s="9"/>
      <c r="G122" s="9"/>
      <c r="H122" s="9"/>
      <c r="I122" s="93"/>
      <c r="J122" s="93"/>
      <c r="K122" s="16"/>
      <c r="L122" s="94"/>
      <c r="M122" s="94"/>
      <c r="N122" s="94"/>
      <c r="O122" s="96"/>
      <c r="P122" s="96"/>
      <c r="Q122" s="96"/>
      <c r="R122" s="96"/>
      <c r="S122" s="96"/>
      <c r="T122" s="16"/>
    </row>
    <row r="123" spans="4:20" ht="15" customHeight="1">
      <c r="D123" s="28"/>
      <c r="F123" s="9"/>
      <c r="G123" s="9"/>
      <c r="H123" s="9"/>
      <c r="I123" s="93"/>
      <c r="J123" s="93"/>
      <c r="K123" s="16"/>
      <c r="L123" s="95"/>
      <c r="M123" s="94"/>
      <c r="N123" s="94"/>
      <c r="O123" s="96"/>
      <c r="P123" s="96"/>
      <c r="Q123" s="96"/>
      <c r="R123" s="96"/>
      <c r="S123" s="96"/>
      <c r="T123" s="16"/>
    </row>
    <row r="124" spans="4:20" ht="15" customHeight="1">
      <c r="D124" s="28"/>
      <c r="F124" s="9"/>
      <c r="G124" s="9"/>
      <c r="H124" s="9"/>
      <c r="I124" s="93"/>
      <c r="J124" s="93"/>
      <c r="K124" s="16"/>
      <c r="L124" s="95"/>
      <c r="M124" s="94"/>
      <c r="N124" s="94"/>
      <c r="O124" s="96"/>
      <c r="P124" s="96"/>
      <c r="Q124" s="96"/>
      <c r="R124" s="96"/>
      <c r="S124" s="96"/>
      <c r="T124" s="16"/>
    </row>
    <row r="125" spans="4:20" ht="15" customHeight="1">
      <c r="D125" s="28"/>
      <c r="F125" s="9"/>
      <c r="G125" s="9"/>
      <c r="H125" s="9"/>
      <c r="I125" s="93"/>
      <c r="J125" s="93"/>
      <c r="K125" s="16"/>
      <c r="L125" s="95"/>
      <c r="M125" s="94"/>
      <c r="N125" s="94"/>
      <c r="O125" s="96"/>
      <c r="P125" s="96"/>
      <c r="Q125" s="96"/>
      <c r="R125" s="96"/>
      <c r="S125" s="96"/>
      <c r="T125" s="16"/>
    </row>
    <row r="126" spans="4:20" ht="15" customHeight="1">
      <c r="D126" s="28"/>
      <c r="F126" s="9"/>
      <c r="G126" s="9"/>
      <c r="H126" s="9"/>
      <c r="I126" s="93"/>
      <c r="J126" s="93"/>
      <c r="K126" s="16"/>
      <c r="L126" s="95"/>
      <c r="M126" s="94"/>
      <c r="N126" s="94"/>
      <c r="O126" s="96"/>
      <c r="P126" s="96"/>
      <c r="Q126" s="96"/>
      <c r="R126" s="96"/>
      <c r="S126" s="96"/>
      <c r="T126" s="16"/>
    </row>
    <row r="127" spans="4:20" ht="15" customHeight="1">
      <c r="D127" s="28"/>
      <c r="F127" s="9"/>
      <c r="G127" s="9"/>
      <c r="H127" s="9"/>
      <c r="I127" s="93"/>
      <c r="J127" s="93"/>
      <c r="K127" s="16"/>
      <c r="L127" s="95"/>
      <c r="M127" s="94"/>
      <c r="N127" s="94"/>
      <c r="O127" s="96"/>
      <c r="P127" s="96"/>
      <c r="Q127" s="96"/>
      <c r="R127" s="96"/>
      <c r="S127" s="96"/>
      <c r="T127" s="16"/>
    </row>
    <row r="128" spans="4:20" ht="15" customHeight="1">
      <c r="D128" s="28"/>
      <c r="F128" s="9"/>
      <c r="G128" s="9"/>
      <c r="H128" s="9"/>
      <c r="I128" s="93"/>
      <c r="J128" s="93"/>
      <c r="K128" s="16"/>
      <c r="L128" s="95"/>
      <c r="M128" s="94"/>
      <c r="N128" s="94"/>
      <c r="O128" s="96"/>
      <c r="P128" s="96"/>
      <c r="Q128" s="96"/>
      <c r="R128" s="96"/>
      <c r="S128" s="96"/>
      <c r="T128" s="16"/>
    </row>
    <row r="129" spans="4:20" ht="15" customHeight="1">
      <c r="D129" s="28"/>
      <c r="F129" s="9"/>
      <c r="G129" s="9"/>
      <c r="H129" s="9"/>
      <c r="I129" s="93"/>
      <c r="J129" s="93"/>
      <c r="K129" s="16"/>
      <c r="L129" s="95"/>
      <c r="M129" s="94"/>
      <c r="N129" s="94"/>
      <c r="O129" s="96"/>
      <c r="P129" s="96"/>
      <c r="Q129" s="96"/>
      <c r="R129" s="96"/>
      <c r="S129" s="96"/>
      <c r="T129" s="16"/>
    </row>
    <row r="130" spans="4:20" ht="15" customHeight="1">
      <c r="D130" s="28"/>
      <c r="F130" s="9"/>
      <c r="G130" s="9"/>
      <c r="H130" s="9"/>
      <c r="I130" s="93"/>
      <c r="J130" s="93"/>
      <c r="K130" s="16"/>
      <c r="L130" s="94"/>
      <c r="M130" s="94"/>
      <c r="N130" s="94"/>
      <c r="O130" s="96"/>
      <c r="P130" s="96"/>
      <c r="Q130" s="96"/>
      <c r="R130" s="96"/>
      <c r="S130" s="96"/>
      <c r="T130" s="16"/>
    </row>
    <row r="131" spans="4:20" ht="15" customHeight="1">
      <c r="D131" s="28"/>
      <c r="F131" s="9"/>
      <c r="G131" s="9"/>
      <c r="H131" s="9"/>
      <c r="I131" s="93"/>
      <c r="J131" s="93"/>
      <c r="K131" s="16"/>
      <c r="L131" s="98"/>
      <c r="M131" s="94"/>
      <c r="N131" s="94"/>
      <c r="O131" s="96"/>
      <c r="P131" s="96"/>
      <c r="Q131" s="96"/>
      <c r="R131" s="96"/>
      <c r="S131" s="96"/>
      <c r="T131" s="16"/>
    </row>
    <row r="132" spans="4:20" ht="15" customHeight="1">
      <c r="D132" s="28"/>
      <c r="F132" s="9"/>
      <c r="G132" s="9"/>
      <c r="H132" s="9"/>
      <c r="I132" s="93"/>
      <c r="J132" s="93"/>
      <c r="K132" s="16"/>
      <c r="L132" s="94"/>
      <c r="M132" s="94"/>
      <c r="N132" s="94"/>
      <c r="O132" s="97"/>
      <c r="P132" s="97"/>
      <c r="Q132" s="97"/>
      <c r="R132" s="97"/>
      <c r="S132" s="97"/>
      <c r="T132" s="16"/>
    </row>
    <row r="133" spans="4:20" ht="15" customHeight="1">
      <c r="D133" s="28"/>
      <c r="F133" s="9"/>
      <c r="G133" s="9"/>
      <c r="H133" s="9"/>
      <c r="I133" s="93"/>
      <c r="J133" s="93"/>
      <c r="K133" s="16"/>
      <c r="L133" s="98"/>
      <c r="M133" s="94"/>
      <c r="N133" s="94"/>
      <c r="O133" s="97"/>
      <c r="P133" s="97"/>
      <c r="Q133" s="97"/>
      <c r="R133" s="97"/>
      <c r="S133" s="97"/>
      <c r="T133" s="16"/>
    </row>
    <row r="134" spans="4:20" ht="15" customHeight="1">
      <c r="D134" s="28"/>
      <c r="F134" s="9"/>
      <c r="G134" s="9"/>
      <c r="H134" s="9"/>
      <c r="I134" s="93"/>
      <c r="J134" s="93"/>
      <c r="K134" s="16"/>
      <c r="L134" s="94"/>
      <c r="M134" s="94"/>
      <c r="N134" s="94"/>
      <c r="O134" s="97"/>
      <c r="P134" s="97"/>
      <c r="Q134" s="97"/>
      <c r="R134" s="97"/>
      <c r="S134" s="97"/>
      <c r="T134" s="16"/>
    </row>
    <row r="135" spans="4:20" ht="15" customHeight="1">
      <c r="D135" s="28"/>
      <c r="F135" s="9"/>
      <c r="G135" s="9"/>
      <c r="H135" s="9"/>
      <c r="I135" s="93"/>
      <c r="J135" s="93"/>
      <c r="K135" s="16"/>
      <c r="L135" s="95"/>
      <c r="M135" s="94"/>
      <c r="N135" s="94"/>
      <c r="O135" s="97"/>
      <c r="P135" s="97"/>
      <c r="Q135" s="97"/>
      <c r="R135" s="97"/>
      <c r="S135" s="97"/>
      <c r="T135" s="16"/>
    </row>
    <row r="136" spans="4:20" ht="15" customHeight="1">
      <c r="D136" s="28"/>
      <c r="F136" s="9"/>
      <c r="G136" s="9"/>
      <c r="H136" s="9"/>
      <c r="I136" s="93"/>
      <c r="J136" s="93"/>
      <c r="K136" s="16"/>
      <c r="L136" s="94"/>
      <c r="M136" s="94"/>
      <c r="N136" s="94"/>
      <c r="O136" s="97"/>
      <c r="P136" s="97"/>
      <c r="Q136" s="97"/>
      <c r="R136" s="97"/>
      <c r="S136" s="97"/>
      <c r="T136" s="16"/>
    </row>
    <row r="137" spans="4:20" ht="15" customHeight="1">
      <c r="D137" s="28"/>
      <c r="F137" s="9"/>
      <c r="G137" s="9"/>
      <c r="H137" s="9"/>
      <c r="I137" s="93"/>
      <c r="J137" s="93"/>
      <c r="K137" s="16"/>
      <c r="L137" s="95"/>
      <c r="M137" s="94"/>
      <c r="N137" s="94"/>
      <c r="O137" s="97"/>
      <c r="P137" s="97"/>
      <c r="Q137" s="97"/>
      <c r="R137" s="97"/>
      <c r="S137" s="97"/>
      <c r="T137" s="16"/>
    </row>
    <row r="138" spans="4:20" ht="15" customHeight="1">
      <c r="D138" s="28"/>
      <c r="F138" s="9"/>
      <c r="G138" s="9"/>
      <c r="H138" s="9"/>
      <c r="I138" s="93"/>
      <c r="J138" s="93"/>
      <c r="K138" s="16"/>
      <c r="L138" s="94"/>
      <c r="M138" s="94"/>
      <c r="N138" s="94"/>
      <c r="O138" s="97"/>
      <c r="P138" s="97"/>
      <c r="Q138" s="97"/>
      <c r="R138" s="97"/>
      <c r="S138" s="97"/>
      <c r="T138" s="16"/>
    </row>
    <row r="139" spans="4:20" ht="15" customHeight="1">
      <c r="D139" s="28"/>
      <c r="F139" s="9"/>
      <c r="G139" s="9"/>
      <c r="H139" s="9"/>
      <c r="I139" s="93"/>
      <c r="J139" s="93"/>
      <c r="K139" s="16"/>
      <c r="L139" s="95"/>
      <c r="M139" s="94"/>
      <c r="N139" s="94"/>
      <c r="O139" s="97"/>
      <c r="P139" s="97"/>
      <c r="Q139" s="97"/>
      <c r="R139" s="97"/>
      <c r="S139" s="97"/>
      <c r="T139" s="16"/>
    </row>
    <row r="140" spans="4:20" ht="15" customHeight="1">
      <c r="D140" s="28"/>
      <c r="F140" s="9"/>
      <c r="G140" s="9"/>
      <c r="H140" s="9"/>
      <c r="I140" s="93"/>
      <c r="J140" s="93"/>
      <c r="K140" s="16"/>
      <c r="L140" s="94"/>
      <c r="M140" s="94"/>
      <c r="N140" s="94"/>
      <c r="O140" s="97"/>
      <c r="P140" s="97"/>
      <c r="Q140" s="97"/>
      <c r="R140" s="97"/>
      <c r="S140" s="97"/>
      <c r="T140" s="16"/>
    </row>
    <row r="141" spans="4:20" ht="15" customHeight="1">
      <c r="D141" s="28"/>
      <c r="F141" s="9"/>
      <c r="G141" s="9"/>
      <c r="H141" s="9"/>
      <c r="I141" s="93"/>
      <c r="J141" s="93"/>
      <c r="K141" s="16"/>
      <c r="L141" s="95"/>
      <c r="M141" s="94"/>
      <c r="N141" s="94"/>
      <c r="O141" s="97"/>
      <c r="P141" s="97"/>
      <c r="Q141" s="97"/>
      <c r="R141" s="97"/>
      <c r="S141" s="97"/>
      <c r="T141" s="16"/>
    </row>
    <row r="142" spans="4:20" ht="15" customHeight="1">
      <c r="D142" s="28"/>
      <c r="F142" s="9"/>
      <c r="G142" s="9"/>
      <c r="H142" s="9"/>
      <c r="I142" s="93"/>
      <c r="J142" s="93"/>
      <c r="K142" s="16"/>
      <c r="L142" s="94"/>
      <c r="M142" s="94"/>
      <c r="N142" s="94"/>
      <c r="O142" s="97"/>
      <c r="P142" s="97"/>
      <c r="Q142" s="97"/>
      <c r="R142" s="97"/>
      <c r="S142" s="97"/>
      <c r="T142" s="16"/>
    </row>
    <row r="143" spans="4:20" ht="15" customHeight="1">
      <c r="D143" s="28"/>
      <c r="F143" s="9"/>
      <c r="G143" s="9"/>
      <c r="H143" s="9"/>
      <c r="I143" s="93"/>
      <c r="J143" s="93"/>
      <c r="K143" s="16"/>
      <c r="L143" s="95"/>
      <c r="M143" s="94"/>
      <c r="N143" s="94"/>
      <c r="O143" s="97"/>
      <c r="P143" s="97"/>
      <c r="Q143" s="97"/>
      <c r="R143" s="97"/>
      <c r="S143" s="97"/>
      <c r="T143" s="16"/>
    </row>
    <row r="144" spans="4:20" ht="15" customHeight="1">
      <c r="D144" s="28"/>
      <c r="F144" s="9"/>
      <c r="G144" s="9"/>
      <c r="H144" s="9"/>
      <c r="I144" s="93"/>
      <c r="J144" s="93"/>
      <c r="K144" s="16"/>
      <c r="L144" s="94"/>
      <c r="M144" s="94"/>
      <c r="N144" s="94"/>
      <c r="O144" s="97"/>
      <c r="P144" s="97"/>
      <c r="Q144" s="97"/>
      <c r="R144" s="97"/>
      <c r="S144" s="97"/>
      <c r="T144" s="16"/>
    </row>
    <row r="145" spans="4:20" ht="15" customHeight="1">
      <c r="D145" s="28"/>
      <c r="F145" s="9"/>
      <c r="G145" s="9"/>
      <c r="H145" s="9"/>
      <c r="I145" s="93"/>
      <c r="J145" s="93"/>
      <c r="K145" s="16"/>
      <c r="L145" s="95"/>
      <c r="M145" s="94"/>
      <c r="N145" s="94"/>
      <c r="O145" s="97"/>
      <c r="P145" s="97"/>
      <c r="Q145" s="97"/>
      <c r="R145" s="97"/>
      <c r="S145" s="97"/>
      <c r="T145" s="16"/>
    </row>
    <row r="146" spans="4:20" ht="15" customHeight="1">
      <c r="D146" s="28"/>
      <c r="F146" s="9"/>
      <c r="G146" s="9"/>
      <c r="H146" s="9"/>
      <c r="I146" s="93"/>
      <c r="J146" s="93"/>
      <c r="K146" s="16"/>
      <c r="L146" s="94"/>
      <c r="M146" s="94"/>
      <c r="N146" s="94"/>
      <c r="O146" s="97"/>
      <c r="P146" s="97"/>
      <c r="Q146" s="97"/>
      <c r="R146" s="97"/>
      <c r="S146" s="97"/>
      <c r="T146" s="16"/>
    </row>
    <row r="147" spans="4:20" ht="15" customHeight="1">
      <c r="D147" s="28"/>
      <c r="F147" s="9"/>
      <c r="G147" s="9"/>
      <c r="H147" s="9"/>
      <c r="I147" s="93"/>
      <c r="J147" s="93"/>
      <c r="K147" s="16"/>
      <c r="L147" s="95"/>
      <c r="M147" s="94"/>
      <c r="N147" s="94"/>
      <c r="O147" s="97"/>
      <c r="P147" s="97"/>
      <c r="Q147" s="97"/>
      <c r="R147" s="97"/>
      <c r="S147" s="97"/>
      <c r="T147" s="16"/>
    </row>
    <row r="148" spans="4:20" ht="15" customHeight="1">
      <c r="D148" s="28"/>
      <c r="F148" s="9"/>
      <c r="G148" s="9"/>
      <c r="H148" s="9"/>
      <c r="I148" s="93"/>
      <c r="J148" s="93"/>
      <c r="K148" s="16"/>
      <c r="L148" s="94"/>
      <c r="M148" s="94"/>
      <c r="N148" s="94"/>
      <c r="O148" s="97"/>
      <c r="P148" s="97"/>
      <c r="Q148" s="97"/>
      <c r="R148" s="97"/>
      <c r="S148" s="97"/>
      <c r="T148" s="16"/>
    </row>
    <row r="149" spans="4:20" ht="15" customHeight="1">
      <c r="D149" s="28"/>
      <c r="F149" s="9"/>
      <c r="G149" s="9"/>
      <c r="H149" s="9"/>
      <c r="I149" s="93"/>
      <c r="J149" s="93"/>
      <c r="K149" s="16"/>
      <c r="L149" s="95"/>
      <c r="M149" s="94"/>
      <c r="N149" s="94"/>
      <c r="O149" s="97"/>
      <c r="P149" s="97"/>
      <c r="Q149" s="97"/>
      <c r="R149" s="97"/>
      <c r="S149" s="97"/>
      <c r="T149" s="16"/>
    </row>
    <row r="150" spans="4:20" ht="15" customHeight="1">
      <c r="D150" s="28"/>
      <c r="F150" s="9"/>
      <c r="G150" s="9"/>
      <c r="H150" s="9"/>
      <c r="I150" s="93"/>
      <c r="J150" s="93"/>
      <c r="K150" s="16"/>
      <c r="L150" s="94"/>
      <c r="M150" s="94"/>
      <c r="N150" s="94"/>
      <c r="O150" s="97"/>
      <c r="P150" s="97"/>
      <c r="Q150" s="97"/>
      <c r="R150" s="97"/>
      <c r="S150" s="97"/>
      <c r="T150" s="16"/>
    </row>
    <row r="151" spans="4:20" ht="15" customHeight="1">
      <c r="D151" s="28"/>
      <c r="F151" s="9"/>
      <c r="G151" s="9"/>
      <c r="H151" s="9"/>
      <c r="I151" s="93"/>
      <c r="J151" s="93"/>
      <c r="K151" s="16"/>
      <c r="L151" s="95"/>
      <c r="M151" s="94"/>
      <c r="N151" s="94"/>
      <c r="O151" s="97"/>
      <c r="P151" s="97"/>
      <c r="Q151" s="97"/>
      <c r="R151" s="97"/>
      <c r="S151" s="97"/>
      <c r="T151" s="16"/>
    </row>
    <row r="152" spans="4:20" ht="15" customHeight="1">
      <c r="D152" s="28"/>
      <c r="F152" s="9"/>
      <c r="G152" s="9"/>
      <c r="H152" s="9"/>
      <c r="I152" s="93"/>
      <c r="J152" s="93"/>
      <c r="K152" s="16"/>
      <c r="L152" s="94"/>
      <c r="M152" s="94"/>
      <c r="N152" s="94"/>
      <c r="O152" s="97"/>
      <c r="P152" s="97"/>
      <c r="Q152" s="97"/>
      <c r="R152" s="97"/>
      <c r="S152" s="97"/>
      <c r="T152" s="16"/>
    </row>
    <row r="153" spans="4:20" ht="15" customHeight="1">
      <c r="D153" s="28"/>
      <c r="F153" s="9"/>
      <c r="G153" s="9"/>
      <c r="H153" s="9"/>
      <c r="I153" s="93"/>
      <c r="J153" s="93"/>
      <c r="K153" s="16"/>
      <c r="L153" s="95"/>
      <c r="M153" s="94"/>
      <c r="N153" s="94"/>
      <c r="O153" s="97"/>
      <c r="P153" s="97"/>
      <c r="Q153" s="97"/>
      <c r="R153" s="97"/>
      <c r="S153" s="97"/>
      <c r="T153" s="16"/>
    </row>
    <row r="154" spans="4:20" ht="15" customHeight="1">
      <c r="D154" s="28"/>
      <c r="F154" s="9"/>
      <c r="G154" s="9"/>
      <c r="H154" s="9"/>
      <c r="I154" s="93"/>
      <c r="J154" s="93"/>
      <c r="K154" s="16"/>
      <c r="L154" s="94"/>
      <c r="M154" s="94"/>
      <c r="N154" s="94"/>
      <c r="O154" s="97"/>
      <c r="P154" s="97"/>
      <c r="Q154" s="97"/>
      <c r="R154" s="97"/>
      <c r="S154" s="97"/>
      <c r="T154" s="16"/>
    </row>
    <row r="155" spans="4:20" ht="15" customHeight="1">
      <c r="D155" s="28"/>
      <c r="F155" s="9"/>
      <c r="G155" s="9"/>
      <c r="H155" s="9"/>
      <c r="I155" s="93"/>
      <c r="J155" s="93"/>
      <c r="K155" s="16"/>
      <c r="L155" s="95"/>
      <c r="M155" s="94"/>
      <c r="N155" s="94"/>
      <c r="O155" s="97"/>
      <c r="P155" s="97"/>
      <c r="Q155" s="97"/>
      <c r="R155" s="97"/>
      <c r="S155" s="97"/>
      <c r="T155" s="16"/>
    </row>
    <row r="156" spans="4:20" ht="15" customHeight="1">
      <c r="D156" s="28"/>
      <c r="F156" s="9"/>
      <c r="G156" s="9"/>
      <c r="H156" s="9"/>
      <c r="I156" s="93"/>
      <c r="J156" s="93"/>
      <c r="K156" s="16"/>
      <c r="L156" s="95"/>
      <c r="M156" s="94"/>
      <c r="N156" s="94"/>
      <c r="O156" s="97"/>
      <c r="P156" s="97"/>
      <c r="Q156" s="97"/>
      <c r="R156" s="97"/>
      <c r="S156" s="97"/>
      <c r="T156" s="16"/>
    </row>
    <row r="157" spans="4:20" ht="15" customHeight="1">
      <c r="D157" s="28"/>
      <c r="F157" s="9"/>
      <c r="G157" s="9"/>
      <c r="H157" s="9"/>
      <c r="I157" s="93"/>
      <c r="J157" s="93"/>
      <c r="K157" s="16"/>
      <c r="L157" s="95"/>
      <c r="M157" s="94"/>
      <c r="N157" s="94"/>
      <c r="O157" s="97"/>
      <c r="P157" s="97"/>
      <c r="Q157" s="97"/>
      <c r="R157" s="97"/>
      <c r="S157" s="97"/>
      <c r="T157" s="16"/>
    </row>
    <row r="158" spans="4:20" ht="15" customHeight="1">
      <c r="D158" s="28"/>
      <c r="F158" s="9"/>
      <c r="G158" s="9"/>
      <c r="H158" s="9"/>
      <c r="I158" s="93"/>
      <c r="J158" s="93"/>
      <c r="K158" s="16"/>
      <c r="L158" s="95"/>
      <c r="M158" s="94"/>
      <c r="N158" s="94"/>
      <c r="O158" s="97"/>
      <c r="P158" s="97"/>
      <c r="Q158" s="97"/>
      <c r="R158" s="97"/>
      <c r="S158" s="97"/>
      <c r="T158" s="16"/>
    </row>
    <row r="159" spans="4:20" ht="15" customHeight="1">
      <c r="D159" s="28"/>
      <c r="F159" s="9"/>
      <c r="G159" s="9"/>
      <c r="H159" s="9"/>
      <c r="I159" s="93"/>
      <c r="J159" s="93"/>
      <c r="K159" s="16"/>
      <c r="L159" s="95"/>
      <c r="M159" s="94"/>
      <c r="N159" s="94"/>
      <c r="O159" s="97"/>
      <c r="P159" s="97"/>
      <c r="Q159" s="97"/>
      <c r="R159" s="97"/>
      <c r="S159" s="97"/>
      <c r="T159" s="16"/>
    </row>
    <row r="160" spans="4:20" ht="15" customHeight="1">
      <c r="D160" s="28"/>
      <c r="F160" s="16"/>
      <c r="G160" s="9"/>
      <c r="H160" s="9"/>
      <c r="I160" s="93"/>
      <c r="J160" s="93"/>
      <c r="K160" s="16"/>
      <c r="L160" s="94"/>
      <c r="M160" s="94"/>
      <c r="N160" s="94"/>
      <c r="O160" s="97"/>
      <c r="P160" s="97"/>
      <c r="Q160" s="97"/>
      <c r="R160" s="97"/>
      <c r="S160" s="97"/>
      <c r="T160" s="16"/>
    </row>
    <row r="161" spans="4:20" ht="15" customHeight="1">
      <c r="D161" s="28"/>
      <c r="F161" s="16"/>
      <c r="G161" s="9"/>
      <c r="H161" s="9"/>
      <c r="I161" s="93"/>
      <c r="J161" s="93"/>
      <c r="K161" s="16"/>
      <c r="L161" s="95"/>
      <c r="M161" s="94"/>
      <c r="N161" s="94"/>
      <c r="O161" s="99"/>
      <c r="P161" s="99"/>
      <c r="Q161" s="99"/>
      <c r="R161" s="99"/>
      <c r="S161" s="99"/>
      <c r="T161" s="16"/>
    </row>
    <row r="162" spans="4:20" ht="15" customHeight="1">
      <c r="D162" s="28"/>
      <c r="F162" s="100"/>
      <c r="G162" s="100"/>
      <c r="H162" s="100"/>
      <c r="I162" s="101"/>
      <c r="J162" s="101"/>
      <c r="K162" s="102"/>
      <c r="L162" s="103"/>
      <c r="M162" s="103"/>
      <c r="N162" s="103"/>
      <c r="O162" s="102"/>
      <c r="P162" s="102"/>
      <c r="Q162" s="102"/>
      <c r="R162" s="102"/>
      <c r="S162" s="102"/>
      <c r="T162" s="102"/>
    </row>
  </sheetData>
  <mergeCells count="20">
    <mergeCell ref="F7:Y8"/>
    <mergeCell ref="H31:I31"/>
    <mergeCell ref="H21:I21"/>
    <mergeCell ref="H22:I22"/>
    <mergeCell ref="H23:I23"/>
    <mergeCell ref="H24:I24"/>
    <mergeCell ref="G19:J20"/>
    <mergeCell ref="K19:M20"/>
    <mergeCell ref="O19:Q20"/>
    <mergeCell ref="R19:T20"/>
    <mergeCell ref="U19:Z20"/>
    <mergeCell ref="H25:I25"/>
    <mergeCell ref="V41:Y41"/>
    <mergeCell ref="W33:Z33"/>
    <mergeCell ref="W32:Z32"/>
    <mergeCell ref="F17:Z17"/>
    <mergeCell ref="F19:F20"/>
    <mergeCell ref="N19:N20"/>
    <mergeCell ref="H39:I39"/>
    <mergeCell ref="H36:I36"/>
  </mergeCells>
  <phoneticPr fontId="15"/>
  <printOptions horizontalCentered="1" verticalCentered="1"/>
  <pageMargins left="0" right="0" top="0.78740157480314965" bottom="0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26961-06E0-4A6E-A324-2D8B1DA869BC}">
  <sheetPr>
    <tabColor indexed="42"/>
    <pageSetUpPr fitToPage="1"/>
  </sheetPr>
  <dimension ref="A1:Q855"/>
  <sheetViews>
    <sheetView showZeros="0" showWhiteSpace="0" view="pageBreakPreview" zoomScale="90" zoomScaleNormal="100" zoomScaleSheetLayoutView="90" workbookViewId="0">
      <selection activeCell="C42" sqref="C42"/>
    </sheetView>
  </sheetViews>
  <sheetFormatPr defaultColWidth="8.796875" defaultRowHeight="17.25"/>
  <cols>
    <col min="1" max="1" width="3.69921875" style="23" customWidth="1"/>
    <col min="2" max="2" width="20.69921875" style="23" customWidth="1"/>
    <col min="3" max="3" width="19.69921875" style="234" customWidth="1"/>
    <col min="4" max="4" width="4.69921875" style="656" customWidth="1"/>
    <col min="5" max="5" width="3.19921875" style="23" customWidth="1"/>
    <col min="6" max="6" width="8.19921875" style="23" bestFit="1" customWidth="1"/>
    <col min="7" max="7" width="8.69921875" style="23" customWidth="1"/>
    <col min="8" max="8" width="9.69921875" style="23" customWidth="1"/>
    <col min="9" max="9" width="4.296875" style="23" customWidth="1"/>
    <col min="10" max="10" width="4.69921875" style="23" customWidth="1"/>
    <col min="11" max="11" width="3.19921875" style="35" customWidth="1"/>
    <col min="12" max="12" width="8.69921875" style="23" customWidth="1"/>
    <col min="13" max="13" width="4.69921875" style="23" customWidth="1"/>
    <col min="14" max="14" width="3.19921875" style="23" customWidth="1"/>
    <col min="15" max="15" width="8.69921875" style="23" customWidth="1"/>
    <col min="16" max="16384" width="8.796875" style="23"/>
  </cols>
  <sheetData>
    <row r="1" spans="1:16" s="3" customFormat="1" ht="13.5">
      <c r="A1" s="1"/>
      <c r="B1" s="2"/>
      <c r="C1" s="231"/>
      <c r="D1" s="700"/>
      <c r="E1" s="5"/>
      <c r="F1" s="6"/>
      <c r="G1" s="7"/>
      <c r="H1" s="8"/>
      <c r="I1" s="9"/>
      <c r="K1" s="5"/>
      <c r="N1" s="8"/>
      <c r="O1" s="5"/>
    </row>
    <row r="2" spans="1:16" s="10" customFormat="1" ht="30" customHeight="1">
      <c r="A2" s="632" t="s">
        <v>1305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4"/>
    </row>
    <row r="3" spans="1:16" s="10" customFormat="1" ht="13.5" customHeight="1">
      <c r="A3" s="699"/>
      <c r="B3" s="25" t="s">
        <v>1006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6"/>
    </row>
    <row r="4" spans="1:16" s="10" customFormat="1" ht="15.95" customHeight="1">
      <c r="A4" s="645" t="s">
        <v>6</v>
      </c>
      <c r="B4" s="648" t="s">
        <v>32</v>
      </c>
      <c r="C4" s="651" t="s">
        <v>7</v>
      </c>
      <c r="D4" s="635" t="s">
        <v>1014</v>
      </c>
      <c r="E4" s="636"/>
      <c r="F4" s="636"/>
      <c r="G4" s="636"/>
      <c r="H4" s="636"/>
      <c r="I4" s="637"/>
      <c r="J4" s="635" t="s">
        <v>1015</v>
      </c>
      <c r="K4" s="636"/>
      <c r="L4" s="641"/>
      <c r="M4" s="643" t="s">
        <v>1016</v>
      </c>
      <c r="N4" s="636"/>
      <c r="O4" s="637"/>
      <c r="P4" s="698" t="s">
        <v>1304</v>
      </c>
    </row>
    <row r="5" spans="1:16" s="10" customFormat="1" ht="15.95" customHeight="1">
      <c r="A5" s="646"/>
      <c r="B5" s="649"/>
      <c r="C5" s="652"/>
      <c r="D5" s="638"/>
      <c r="E5" s="639"/>
      <c r="F5" s="639"/>
      <c r="G5" s="639"/>
      <c r="H5" s="639"/>
      <c r="I5" s="640"/>
      <c r="J5" s="638"/>
      <c r="K5" s="639"/>
      <c r="L5" s="642"/>
      <c r="M5" s="644"/>
      <c r="N5" s="639"/>
      <c r="O5" s="640"/>
    </row>
    <row r="6" spans="1:16" s="3" customFormat="1" ht="15.95" customHeight="1">
      <c r="A6" s="647"/>
      <c r="B6" s="650"/>
      <c r="C6" s="653"/>
      <c r="D6" s="697" t="s">
        <v>4</v>
      </c>
      <c r="E6" s="440" t="s">
        <v>5</v>
      </c>
      <c r="F6" s="441"/>
      <c r="G6" s="442"/>
      <c r="H6" s="654"/>
      <c r="I6" s="655"/>
      <c r="J6" s="696" t="s">
        <v>4</v>
      </c>
      <c r="K6" s="440" t="s">
        <v>5</v>
      </c>
      <c r="L6" s="444"/>
      <c r="M6" s="695" t="s">
        <v>4</v>
      </c>
      <c r="N6" s="440" t="s">
        <v>5</v>
      </c>
      <c r="O6" s="694"/>
    </row>
    <row r="7" spans="1:16" s="16" customFormat="1" ht="11.1" customHeight="1">
      <c r="A7" s="466">
        <v>0</v>
      </c>
      <c r="B7" s="467">
        <v>0</v>
      </c>
      <c r="C7" s="468">
        <v>0</v>
      </c>
      <c r="D7" s="679"/>
      <c r="E7" s="678"/>
      <c r="F7" s="677"/>
      <c r="G7" s="676"/>
      <c r="H7" s="525"/>
      <c r="I7" s="474"/>
      <c r="J7" s="693"/>
      <c r="K7" s="678"/>
      <c r="L7" s="525"/>
      <c r="M7" s="692"/>
      <c r="N7" s="467"/>
      <c r="O7" s="691"/>
    </row>
    <row r="8" spans="1:16" s="16" customFormat="1" ht="11.1" customHeight="1">
      <c r="A8" s="661">
        <v>0</v>
      </c>
      <c r="B8" s="331">
        <v>0</v>
      </c>
      <c r="C8" s="232">
        <v>0</v>
      </c>
      <c r="D8" s="660"/>
      <c r="E8" s="13"/>
      <c r="F8" s="14"/>
      <c r="G8" s="15"/>
      <c r="I8" s="308"/>
      <c r="J8" s="306"/>
      <c r="K8" s="13"/>
      <c r="M8" s="689"/>
      <c r="N8" s="12"/>
      <c r="O8" s="434"/>
    </row>
    <row r="9" spans="1:16" s="16" customFormat="1" ht="11.1" customHeight="1">
      <c r="A9" s="332" t="s">
        <v>860</v>
      </c>
      <c r="B9" s="333" t="s">
        <v>880</v>
      </c>
      <c r="C9" s="233">
        <v>0</v>
      </c>
      <c r="D9" s="690">
        <v>0</v>
      </c>
      <c r="E9" s="657">
        <v>0</v>
      </c>
      <c r="F9" s="18"/>
      <c r="G9" s="19"/>
      <c r="H9" s="20"/>
      <c r="I9" s="309"/>
      <c r="J9" s="306"/>
      <c r="K9" s="13"/>
      <c r="M9" s="689"/>
      <c r="N9" s="12"/>
      <c r="O9" s="434"/>
    </row>
    <row r="10" spans="1:16" s="16" customFormat="1" ht="11.1" customHeight="1">
      <c r="A10" s="662">
        <v>0</v>
      </c>
      <c r="B10" s="12">
        <v>0</v>
      </c>
      <c r="C10" s="232">
        <v>0</v>
      </c>
      <c r="D10" s="660"/>
      <c r="E10" s="13"/>
      <c r="F10" s="14"/>
      <c r="G10" s="15"/>
      <c r="I10" s="308"/>
      <c r="J10" s="304"/>
      <c r="K10" s="236"/>
      <c r="L10" s="230"/>
      <c r="M10" s="229"/>
      <c r="N10" s="236"/>
      <c r="O10" s="505"/>
    </row>
    <row r="11" spans="1:16" s="16" customFormat="1" ht="11.1" customHeight="1">
      <c r="A11" s="661">
        <v>0</v>
      </c>
      <c r="B11" s="331">
        <v>0</v>
      </c>
      <c r="C11" s="232">
        <v>0</v>
      </c>
      <c r="D11" s="660"/>
      <c r="E11" s="13"/>
      <c r="F11" s="14"/>
      <c r="G11" s="15"/>
      <c r="I11" s="308"/>
      <c r="J11" s="300"/>
      <c r="K11" s="22"/>
      <c r="L11" s="2"/>
      <c r="M11" s="659"/>
      <c r="N11" s="22"/>
      <c r="O11" s="506"/>
    </row>
    <row r="12" spans="1:16" s="16" customFormat="1" ht="11.1" customHeight="1">
      <c r="A12" s="332">
        <v>0</v>
      </c>
      <c r="B12" s="333" t="s">
        <v>593</v>
      </c>
      <c r="C12" s="233">
        <v>0</v>
      </c>
      <c r="D12" s="658"/>
      <c r="E12" s="657">
        <v>0</v>
      </c>
      <c r="F12" s="18"/>
      <c r="G12" s="19"/>
      <c r="H12" s="20"/>
      <c r="I12" s="309"/>
      <c r="J12" s="305"/>
      <c r="K12" s="21"/>
      <c r="L12" s="299"/>
      <c r="M12" s="235">
        <v>0</v>
      </c>
      <c r="N12" s="21">
        <v>0</v>
      </c>
      <c r="O12" s="688"/>
    </row>
    <row r="13" spans="1:16" s="16" customFormat="1" ht="11.1" customHeight="1">
      <c r="A13" s="662">
        <v>0</v>
      </c>
      <c r="B13" s="12">
        <v>0</v>
      </c>
      <c r="C13" s="232">
        <v>0</v>
      </c>
      <c r="D13" s="660"/>
      <c r="E13" s="13"/>
      <c r="F13" s="14"/>
      <c r="G13" s="15"/>
      <c r="I13" s="308"/>
      <c r="J13" s="348"/>
      <c r="K13" s="349"/>
      <c r="L13" s="350"/>
      <c r="M13" s="672"/>
      <c r="N13" s="349"/>
      <c r="O13" s="450"/>
    </row>
    <row r="14" spans="1:16" s="16" customFormat="1" ht="11.1" customHeight="1">
      <c r="A14" s="661">
        <v>0</v>
      </c>
      <c r="B14" s="331" t="s">
        <v>1273</v>
      </c>
      <c r="C14" s="232" t="s">
        <v>1280</v>
      </c>
      <c r="D14" s="660"/>
      <c r="E14" s="13"/>
      <c r="F14" s="14"/>
      <c r="G14" s="15"/>
      <c r="I14" s="308"/>
      <c r="J14" s="351"/>
      <c r="K14" s="352"/>
      <c r="L14" s="353"/>
      <c r="M14" s="671"/>
      <c r="N14" s="352"/>
      <c r="O14" s="451"/>
    </row>
    <row r="15" spans="1:16" s="16" customFormat="1" ht="11.1" customHeight="1">
      <c r="A15" s="332">
        <v>0</v>
      </c>
      <c r="B15" s="333" t="s">
        <v>1279</v>
      </c>
      <c r="C15" s="233" t="s">
        <v>1278</v>
      </c>
      <c r="D15" s="658">
        <v>1</v>
      </c>
      <c r="E15" s="657" t="s">
        <v>1019</v>
      </c>
      <c r="F15" s="18"/>
      <c r="G15" s="19"/>
      <c r="H15" s="674"/>
      <c r="I15" s="309"/>
      <c r="J15" s="670"/>
      <c r="K15" s="347"/>
      <c r="L15" s="354"/>
      <c r="M15" s="669">
        <v>1</v>
      </c>
      <c r="N15" s="347" t="s">
        <v>1019</v>
      </c>
      <c r="O15" s="410"/>
    </row>
    <row r="16" spans="1:16" s="16" customFormat="1" ht="11.1" customHeight="1">
      <c r="A16" s="662">
        <v>0</v>
      </c>
      <c r="B16" s="12">
        <v>0</v>
      </c>
      <c r="C16" s="232">
        <v>0</v>
      </c>
      <c r="D16" s="660"/>
      <c r="E16" s="13"/>
      <c r="F16" s="14"/>
      <c r="G16" s="15"/>
      <c r="I16" s="308"/>
      <c r="J16" s="348"/>
      <c r="K16" s="349"/>
      <c r="L16" s="350"/>
      <c r="M16" s="672"/>
      <c r="N16" s="349"/>
      <c r="O16" s="450"/>
    </row>
    <row r="17" spans="1:15" s="16" customFormat="1" ht="11.1" customHeight="1">
      <c r="A17" s="661">
        <v>0</v>
      </c>
      <c r="B17" s="331" t="s">
        <v>1303</v>
      </c>
      <c r="C17" s="232" t="s">
        <v>1302</v>
      </c>
      <c r="D17" s="660"/>
      <c r="E17" s="13"/>
      <c r="F17" s="14"/>
      <c r="G17" s="15"/>
      <c r="I17" s="308"/>
      <c r="J17" s="351"/>
      <c r="K17" s="352"/>
      <c r="L17" s="353"/>
      <c r="M17" s="671"/>
      <c r="N17" s="352"/>
      <c r="O17" s="451"/>
    </row>
    <row r="18" spans="1:15" s="16" customFormat="1" ht="11.1" customHeight="1">
      <c r="A18" s="332">
        <v>0</v>
      </c>
      <c r="B18" s="333" t="s">
        <v>1274</v>
      </c>
      <c r="C18" s="233" t="s">
        <v>1301</v>
      </c>
      <c r="D18" s="658">
        <v>1</v>
      </c>
      <c r="E18" s="657" t="s">
        <v>1019</v>
      </c>
      <c r="F18" s="18"/>
      <c r="G18" s="19"/>
      <c r="H18" s="674"/>
      <c r="I18" s="309"/>
      <c r="J18" s="670"/>
      <c r="K18" s="347"/>
      <c r="L18" s="354"/>
      <c r="M18" s="669">
        <v>1</v>
      </c>
      <c r="N18" s="347" t="s">
        <v>1019</v>
      </c>
      <c r="O18" s="410"/>
    </row>
    <row r="19" spans="1:15" s="16" customFormat="1" ht="11.1" customHeight="1">
      <c r="A19" s="662">
        <v>0</v>
      </c>
      <c r="B19" s="12">
        <v>0</v>
      </c>
      <c r="C19" s="232">
        <v>0</v>
      </c>
      <c r="D19" s="660"/>
      <c r="E19" s="13"/>
      <c r="F19" s="14"/>
      <c r="G19" s="15"/>
      <c r="I19" s="308"/>
      <c r="J19" s="348"/>
      <c r="K19" s="349"/>
      <c r="L19" s="350"/>
      <c r="M19" s="672"/>
      <c r="N19" s="349"/>
      <c r="O19" s="450"/>
    </row>
    <row r="20" spans="1:15" s="16" customFormat="1" ht="11.1" customHeight="1">
      <c r="A20" s="661">
        <v>0</v>
      </c>
      <c r="B20" s="331" t="s">
        <v>1300</v>
      </c>
      <c r="C20" s="232" t="s">
        <v>1299</v>
      </c>
      <c r="D20" s="660"/>
      <c r="E20" s="13"/>
      <c r="F20" s="14"/>
      <c r="G20" s="15"/>
      <c r="I20" s="308"/>
      <c r="J20" s="351"/>
      <c r="K20" s="352"/>
      <c r="L20" s="353"/>
      <c r="M20" s="671"/>
      <c r="N20" s="352"/>
      <c r="O20" s="451"/>
    </row>
    <row r="21" spans="1:15" s="16" customFormat="1" ht="11.1" customHeight="1">
      <c r="A21" s="332">
        <v>0</v>
      </c>
      <c r="B21" s="333" t="s">
        <v>1274</v>
      </c>
      <c r="C21" s="233" t="s">
        <v>1298</v>
      </c>
      <c r="D21" s="658">
        <v>2</v>
      </c>
      <c r="E21" s="657" t="s">
        <v>1019</v>
      </c>
      <c r="F21" s="18"/>
      <c r="G21" s="19"/>
      <c r="H21" s="674"/>
      <c r="I21" s="309"/>
      <c r="J21" s="670"/>
      <c r="K21" s="347"/>
      <c r="L21" s="354"/>
      <c r="M21" s="669">
        <v>2</v>
      </c>
      <c r="N21" s="347" t="s">
        <v>1019</v>
      </c>
      <c r="O21" s="410"/>
    </row>
    <row r="22" spans="1:15" s="16" customFormat="1" ht="11.1" customHeight="1">
      <c r="A22" s="662">
        <v>0</v>
      </c>
      <c r="B22" s="12">
        <v>0</v>
      </c>
      <c r="C22" s="232">
        <v>0</v>
      </c>
      <c r="D22" s="660"/>
      <c r="E22" s="13"/>
      <c r="F22" s="14"/>
      <c r="G22" s="15"/>
      <c r="I22" s="308"/>
      <c r="J22" s="348"/>
      <c r="K22" s="349"/>
      <c r="L22" s="350"/>
      <c r="M22" s="672"/>
      <c r="N22" s="349"/>
      <c r="O22" s="450"/>
    </row>
    <row r="23" spans="1:15" s="16" customFormat="1" ht="11.1" customHeight="1">
      <c r="A23" s="661">
        <v>0</v>
      </c>
      <c r="B23" s="331" t="s">
        <v>1272</v>
      </c>
      <c r="C23" s="232" t="s">
        <v>1280</v>
      </c>
      <c r="D23" s="660"/>
      <c r="E23" s="13"/>
      <c r="F23" s="14"/>
      <c r="G23" s="15"/>
      <c r="I23" s="308"/>
      <c r="J23" s="351"/>
      <c r="K23" s="352"/>
      <c r="L23" s="353"/>
      <c r="M23" s="671"/>
      <c r="N23" s="352"/>
      <c r="O23" s="451"/>
    </row>
    <row r="24" spans="1:15" s="16" customFormat="1" ht="11.1" customHeight="1">
      <c r="A24" s="332">
        <v>0</v>
      </c>
      <c r="B24" s="333" t="s">
        <v>1279</v>
      </c>
      <c r="C24" s="233" t="s">
        <v>1278</v>
      </c>
      <c r="D24" s="658">
        <v>1</v>
      </c>
      <c r="E24" s="657" t="s">
        <v>1019</v>
      </c>
      <c r="F24" s="18"/>
      <c r="G24" s="19"/>
      <c r="H24" s="674"/>
      <c r="I24" s="309"/>
      <c r="J24" s="670"/>
      <c r="K24" s="347"/>
      <c r="L24" s="354"/>
      <c r="M24" s="669">
        <v>1</v>
      </c>
      <c r="N24" s="347" t="s">
        <v>1019</v>
      </c>
      <c r="O24" s="410"/>
    </row>
    <row r="25" spans="1:15" s="16" customFormat="1" ht="11.1" customHeight="1">
      <c r="A25" s="662">
        <v>0</v>
      </c>
      <c r="B25" s="12">
        <v>0</v>
      </c>
      <c r="C25" s="232">
        <v>0</v>
      </c>
      <c r="D25" s="660"/>
      <c r="E25" s="13"/>
      <c r="F25" s="14"/>
      <c r="G25" s="15"/>
      <c r="I25" s="308"/>
      <c r="J25" s="348"/>
      <c r="K25" s="349"/>
      <c r="L25" s="350"/>
      <c r="M25" s="672"/>
      <c r="N25" s="349"/>
      <c r="O25" s="450"/>
    </row>
    <row r="26" spans="1:15" s="16" customFormat="1" ht="11.1" customHeight="1">
      <c r="A26" s="661">
        <v>0</v>
      </c>
      <c r="B26" s="331" t="s">
        <v>1297</v>
      </c>
      <c r="C26" s="232" t="s">
        <v>1290</v>
      </c>
      <c r="D26" s="660"/>
      <c r="E26" s="13"/>
      <c r="F26" s="14"/>
      <c r="G26" s="15"/>
      <c r="I26" s="308"/>
      <c r="J26" s="351"/>
      <c r="K26" s="352"/>
      <c r="L26" s="353"/>
      <c r="M26" s="671"/>
      <c r="N26" s="352"/>
      <c r="O26" s="451"/>
    </row>
    <row r="27" spans="1:15" s="16" customFormat="1" ht="11.1" customHeight="1">
      <c r="A27" s="332">
        <v>0</v>
      </c>
      <c r="B27" s="333" t="s">
        <v>1274</v>
      </c>
      <c r="C27" s="233" t="s">
        <v>1289</v>
      </c>
      <c r="D27" s="658">
        <v>1</v>
      </c>
      <c r="E27" s="657" t="s">
        <v>1019</v>
      </c>
      <c r="F27" s="18"/>
      <c r="G27" s="19"/>
      <c r="H27" s="674"/>
      <c r="I27" s="309"/>
      <c r="J27" s="670"/>
      <c r="K27" s="347"/>
      <c r="L27" s="354"/>
      <c r="M27" s="669">
        <v>1</v>
      </c>
      <c r="N27" s="347" t="s">
        <v>1019</v>
      </c>
      <c r="O27" s="410"/>
    </row>
    <row r="28" spans="1:15" s="16" customFormat="1" ht="11.1" customHeight="1">
      <c r="A28" s="662">
        <v>0</v>
      </c>
      <c r="B28" s="12">
        <v>0</v>
      </c>
      <c r="C28" s="232">
        <v>0</v>
      </c>
      <c r="D28" s="660"/>
      <c r="E28" s="13"/>
      <c r="F28" s="14"/>
      <c r="G28" s="15"/>
      <c r="I28" s="308"/>
      <c r="J28" s="348"/>
      <c r="K28" s="349"/>
      <c r="L28" s="350"/>
      <c r="M28" s="672"/>
      <c r="N28" s="349"/>
      <c r="O28" s="450"/>
    </row>
    <row r="29" spans="1:15" s="16" customFormat="1" ht="11.1" customHeight="1">
      <c r="A29" s="661">
        <v>0</v>
      </c>
      <c r="B29" s="331" t="s">
        <v>1296</v>
      </c>
      <c r="C29" s="232" t="s">
        <v>1290</v>
      </c>
      <c r="D29" s="660"/>
      <c r="E29" s="13"/>
      <c r="F29" s="14"/>
      <c r="G29" s="15"/>
      <c r="I29" s="308"/>
      <c r="J29" s="351"/>
      <c r="K29" s="352"/>
      <c r="L29" s="353"/>
      <c r="M29" s="671"/>
      <c r="N29" s="352"/>
      <c r="O29" s="451"/>
    </row>
    <row r="30" spans="1:15" s="16" customFormat="1" ht="11.1" customHeight="1">
      <c r="A30" s="332">
        <v>0</v>
      </c>
      <c r="B30" s="333" t="s">
        <v>1274</v>
      </c>
      <c r="C30" s="233" t="s">
        <v>1289</v>
      </c>
      <c r="D30" s="658">
        <v>1</v>
      </c>
      <c r="E30" s="657" t="s">
        <v>1019</v>
      </c>
      <c r="F30" s="18"/>
      <c r="G30" s="19"/>
      <c r="H30" s="674"/>
      <c r="I30" s="309"/>
      <c r="J30" s="670"/>
      <c r="K30" s="347"/>
      <c r="L30" s="354"/>
      <c r="M30" s="669">
        <v>1</v>
      </c>
      <c r="N30" s="347" t="s">
        <v>1019</v>
      </c>
      <c r="O30" s="410"/>
    </row>
    <row r="31" spans="1:15" s="16" customFormat="1" ht="11.1" customHeight="1">
      <c r="A31" s="662">
        <v>0</v>
      </c>
      <c r="B31" s="12">
        <v>0</v>
      </c>
      <c r="C31" s="232">
        <v>0</v>
      </c>
      <c r="D31" s="660"/>
      <c r="E31" s="13"/>
      <c r="F31" s="14"/>
      <c r="G31" s="15"/>
      <c r="I31" s="308"/>
      <c r="J31" s="348"/>
      <c r="K31" s="349"/>
      <c r="L31" s="350"/>
      <c r="M31" s="672"/>
      <c r="N31" s="349"/>
      <c r="O31" s="450"/>
    </row>
    <row r="32" spans="1:15" s="16" customFormat="1" ht="11.1" customHeight="1">
      <c r="A32" s="661">
        <v>0</v>
      </c>
      <c r="B32" s="331" t="s">
        <v>1295</v>
      </c>
      <c r="C32" s="232" t="s">
        <v>1247</v>
      </c>
      <c r="D32" s="660"/>
      <c r="E32" s="13"/>
      <c r="F32" s="14"/>
      <c r="G32" s="15"/>
      <c r="I32" s="308"/>
      <c r="J32" s="351"/>
      <c r="K32" s="352"/>
      <c r="L32" s="353"/>
      <c r="M32" s="671"/>
      <c r="N32" s="352"/>
      <c r="O32" s="451"/>
    </row>
    <row r="33" spans="1:15" s="16" customFormat="1" ht="11.1" customHeight="1">
      <c r="A33" s="332">
        <v>0</v>
      </c>
      <c r="B33" s="333" t="s">
        <v>1274</v>
      </c>
      <c r="C33" s="233" t="s">
        <v>1246</v>
      </c>
      <c r="D33" s="658">
        <v>1</v>
      </c>
      <c r="E33" s="657" t="s">
        <v>1019</v>
      </c>
      <c r="F33" s="18"/>
      <c r="G33" s="19"/>
      <c r="H33" s="674"/>
      <c r="I33" s="309"/>
      <c r="J33" s="670"/>
      <c r="K33" s="347"/>
      <c r="L33" s="354"/>
      <c r="M33" s="669">
        <v>1</v>
      </c>
      <c r="N33" s="347" t="s">
        <v>1019</v>
      </c>
      <c r="O33" s="410"/>
    </row>
    <row r="34" spans="1:15" s="16" customFormat="1" ht="11.1" customHeight="1">
      <c r="A34" s="662">
        <v>0</v>
      </c>
      <c r="B34" s="12">
        <v>0</v>
      </c>
      <c r="C34" s="232">
        <v>0</v>
      </c>
      <c r="D34" s="660"/>
      <c r="E34" s="13"/>
      <c r="F34" s="14"/>
      <c r="G34" s="15"/>
      <c r="I34" s="308"/>
      <c r="J34" s="348"/>
      <c r="K34" s="349"/>
      <c r="L34" s="350"/>
      <c r="M34" s="672"/>
      <c r="N34" s="349"/>
      <c r="O34" s="450"/>
    </row>
    <row r="35" spans="1:15" s="16" customFormat="1" ht="11.1" customHeight="1">
      <c r="A35" s="661">
        <v>0</v>
      </c>
      <c r="B35" s="331" t="s">
        <v>1294</v>
      </c>
      <c r="C35" s="232" t="s">
        <v>1293</v>
      </c>
      <c r="D35" s="660"/>
      <c r="E35" s="13"/>
      <c r="F35" s="14"/>
      <c r="G35" s="15"/>
      <c r="I35" s="308"/>
      <c r="J35" s="351"/>
      <c r="K35" s="352"/>
      <c r="L35" s="353"/>
      <c r="M35" s="671"/>
      <c r="N35" s="352"/>
      <c r="O35" s="451"/>
    </row>
    <row r="36" spans="1:15" s="16" customFormat="1" ht="11.1" customHeight="1">
      <c r="A36" s="332">
        <v>0</v>
      </c>
      <c r="B36" s="333" t="s">
        <v>1276</v>
      </c>
      <c r="C36" s="233" t="s">
        <v>1292</v>
      </c>
      <c r="D36" s="658">
        <v>1</v>
      </c>
      <c r="E36" s="657" t="s">
        <v>1019</v>
      </c>
      <c r="F36" s="18"/>
      <c r="G36" s="19"/>
      <c r="H36" s="674"/>
      <c r="I36" s="309"/>
      <c r="J36" s="670"/>
      <c r="K36" s="347"/>
      <c r="L36" s="354"/>
      <c r="M36" s="669">
        <v>1</v>
      </c>
      <c r="N36" s="347" t="s">
        <v>1019</v>
      </c>
      <c r="O36" s="410"/>
    </row>
    <row r="37" spans="1:15" s="16" customFormat="1" ht="11.1" customHeight="1">
      <c r="A37" s="662">
        <v>0</v>
      </c>
      <c r="B37" s="12">
        <v>0</v>
      </c>
      <c r="C37" s="232">
        <v>0</v>
      </c>
      <c r="D37" s="660"/>
      <c r="E37" s="13"/>
      <c r="F37" s="14"/>
      <c r="G37" s="15"/>
      <c r="I37" s="308"/>
      <c r="J37" s="348"/>
      <c r="K37" s="349"/>
      <c r="L37" s="350"/>
      <c r="M37" s="672"/>
      <c r="N37" s="349"/>
      <c r="O37" s="450"/>
    </row>
    <row r="38" spans="1:15" s="16" customFormat="1" ht="11.1" customHeight="1">
      <c r="A38" s="661">
        <v>0</v>
      </c>
      <c r="B38" s="331" t="s">
        <v>1291</v>
      </c>
      <c r="C38" s="232" t="s">
        <v>1290</v>
      </c>
      <c r="D38" s="660"/>
      <c r="E38" s="13"/>
      <c r="F38" s="14"/>
      <c r="G38" s="15"/>
      <c r="I38" s="308"/>
      <c r="J38" s="351"/>
      <c r="K38" s="352"/>
      <c r="L38" s="353"/>
      <c r="M38" s="671"/>
      <c r="N38" s="352"/>
      <c r="O38" s="451"/>
    </row>
    <row r="39" spans="1:15" s="16" customFormat="1" ht="11.1" customHeight="1">
      <c r="A39" s="332">
        <v>0</v>
      </c>
      <c r="B39" s="333" t="s">
        <v>1274</v>
      </c>
      <c r="C39" s="233" t="s">
        <v>1289</v>
      </c>
      <c r="D39" s="658">
        <v>1</v>
      </c>
      <c r="E39" s="657" t="s">
        <v>1019</v>
      </c>
      <c r="F39" s="18"/>
      <c r="G39" s="19"/>
      <c r="H39" s="674"/>
      <c r="I39" s="309"/>
      <c r="J39" s="670"/>
      <c r="K39" s="347"/>
      <c r="L39" s="354"/>
      <c r="M39" s="669">
        <v>1</v>
      </c>
      <c r="N39" s="347" t="s">
        <v>1019</v>
      </c>
      <c r="O39" s="410"/>
    </row>
    <row r="40" spans="1:15" s="16" customFormat="1" ht="11.1" customHeight="1">
      <c r="A40" s="662">
        <v>0</v>
      </c>
      <c r="B40" s="12">
        <v>0</v>
      </c>
      <c r="C40" s="232">
        <v>0</v>
      </c>
      <c r="D40" s="660"/>
      <c r="E40" s="13"/>
      <c r="F40" s="14"/>
      <c r="G40" s="15"/>
      <c r="I40" s="308"/>
      <c r="J40" s="348"/>
      <c r="K40" s="349"/>
      <c r="L40" s="350"/>
      <c r="M40" s="672"/>
      <c r="N40" s="349"/>
      <c r="O40" s="450"/>
    </row>
    <row r="41" spans="1:15" s="16" customFormat="1" ht="11.1" customHeight="1">
      <c r="A41" s="661">
        <v>0</v>
      </c>
      <c r="B41" s="331" t="s">
        <v>1288</v>
      </c>
      <c r="C41" s="232" t="s">
        <v>1247</v>
      </c>
      <c r="D41" s="660"/>
      <c r="E41" s="13"/>
      <c r="F41" s="14"/>
      <c r="G41" s="15"/>
      <c r="I41" s="308"/>
      <c r="J41" s="351"/>
      <c r="K41" s="352"/>
      <c r="L41" s="353"/>
      <c r="M41" s="671"/>
      <c r="N41" s="352"/>
      <c r="O41" s="451"/>
    </row>
    <row r="42" spans="1:15" s="16" customFormat="1" ht="11.1" customHeight="1">
      <c r="A42" s="332">
        <v>0</v>
      </c>
      <c r="B42" s="333" t="s">
        <v>1276</v>
      </c>
      <c r="C42" s="233" t="s">
        <v>1246</v>
      </c>
      <c r="D42" s="658">
        <v>1</v>
      </c>
      <c r="E42" s="657" t="s">
        <v>1019</v>
      </c>
      <c r="F42" s="18"/>
      <c r="G42" s="19"/>
      <c r="H42" s="674"/>
      <c r="I42" s="309"/>
      <c r="J42" s="670"/>
      <c r="K42" s="347"/>
      <c r="L42" s="354"/>
      <c r="M42" s="669">
        <v>1</v>
      </c>
      <c r="N42" s="347" t="s">
        <v>1019</v>
      </c>
      <c r="O42" s="410"/>
    </row>
    <row r="43" spans="1:15" s="16" customFormat="1" ht="11.1" customHeight="1">
      <c r="A43" s="662">
        <v>0</v>
      </c>
      <c r="B43" s="12">
        <v>0</v>
      </c>
      <c r="C43" s="232">
        <v>0</v>
      </c>
      <c r="D43" s="660"/>
      <c r="E43" s="13"/>
      <c r="F43" s="14"/>
      <c r="G43" s="15"/>
      <c r="I43" s="308"/>
      <c r="J43" s="348"/>
      <c r="K43" s="349"/>
      <c r="L43" s="350"/>
      <c r="M43" s="672"/>
      <c r="N43" s="349"/>
      <c r="O43" s="450"/>
    </row>
    <row r="44" spans="1:15" s="16" customFormat="1" ht="11.1" customHeight="1">
      <c r="A44" s="661">
        <v>0</v>
      </c>
      <c r="B44" s="331" t="s">
        <v>1287</v>
      </c>
      <c r="C44" s="232" t="s">
        <v>1226</v>
      </c>
      <c r="D44" s="660"/>
      <c r="E44" s="13"/>
      <c r="F44" s="14"/>
      <c r="G44" s="15"/>
      <c r="I44" s="308"/>
      <c r="J44" s="351"/>
      <c r="K44" s="352"/>
      <c r="L44" s="353"/>
      <c r="M44" s="671"/>
      <c r="N44" s="352"/>
      <c r="O44" s="451"/>
    </row>
    <row r="45" spans="1:15" s="16" customFormat="1" ht="11.1" customHeight="1">
      <c r="A45" s="332">
        <v>0</v>
      </c>
      <c r="B45" s="333" t="s">
        <v>1276</v>
      </c>
      <c r="C45" s="233" t="s">
        <v>1224</v>
      </c>
      <c r="D45" s="658">
        <v>1</v>
      </c>
      <c r="E45" s="657" t="s">
        <v>1019</v>
      </c>
      <c r="F45" s="18"/>
      <c r="G45" s="19"/>
      <c r="H45" s="674"/>
      <c r="I45" s="309"/>
      <c r="J45" s="670"/>
      <c r="K45" s="347"/>
      <c r="L45" s="354"/>
      <c r="M45" s="669">
        <v>1</v>
      </c>
      <c r="N45" s="347" t="s">
        <v>1019</v>
      </c>
      <c r="O45" s="410"/>
    </row>
    <row r="46" spans="1:15" s="16" customFormat="1" ht="11.1" customHeight="1">
      <c r="A46" s="662">
        <v>0</v>
      </c>
      <c r="B46" s="12">
        <v>0</v>
      </c>
      <c r="C46" s="232">
        <v>0</v>
      </c>
      <c r="D46" s="660"/>
      <c r="E46" s="13"/>
      <c r="F46" s="14"/>
      <c r="G46" s="15"/>
      <c r="I46" s="308"/>
      <c r="J46" s="348"/>
      <c r="K46" s="349"/>
      <c r="L46" s="350"/>
      <c r="M46" s="672"/>
      <c r="N46" s="349"/>
      <c r="O46" s="450"/>
    </row>
    <row r="47" spans="1:15" s="16" customFormat="1" ht="11.1" customHeight="1">
      <c r="A47" s="661">
        <v>0</v>
      </c>
      <c r="B47" s="331" t="s">
        <v>1271</v>
      </c>
      <c r="C47" s="232" t="s">
        <v>1280</v>
      </c>
      <c r="D47" s="660"/>
      <c r="E47" s="13"/>
      <c r="F47" s="14"/>
      <c r="G47" s="15"/>
      <c r="I47" s="308"/>
      <c r="J47" s="351"/>
      <c r="K47" s="352"/>
      <c r="L47" s="353"/>
      <c r="M47" s="671"/>
      <c r="N47" s="352"/>
      <c r="O47" s="451"/>
    </row>
    <row r="48" spans="1:15" s="16" customFormat="1" ht="11.1" customHeight="1">
      <c r="A48" s="527">
        <v>0</v>
      </c>
      <c r="B48" s="453" t="s">
        <v>1279</v>
      </c>
      <c r="C48" s="454" t="s">
        <v>1278</v>
      </c>
      <c r="D48" s="668">
        <v>1</v>
      </c>
      <c r="E48" s="667" t="s">
        <v>1019</v>
      </c>
      <c r="F48" s="666"/>
      <c r="G48" s="665"/>
      <c r="H48" s="682"/>
      <c r="I48" s="460"/>
      <c r="J48" s="681"/>
      <c r="K48" s="462"/>
      <c r="L48" s="463"/>
      <c r="M48" s="680">
        <v>1</v>
      </c>
      <c r="N48" s="462" t="s">
        <v>1019</v>
      </c>
      <c r="O48" s="465"/>
    </row>
    <row r="49" spans="1:15" s="16" customFormat="1" ht="11.1" customHeight="1">
      <c r="A49" s="466">
        <v>0</v>
      </c>
      <c r="B49" s="467">
        <v>0</v>
      </c>
      <c r="C49" s="468">
        <v>0</v>
      </c>
      <c r="D49" s="679"/>
      <c r="E49" s="678"/>
      <c r="F49" s="677"/>
      <c r="G49" s="676"/>
      <c r="H49" s="525"/>
      <c r="I49" s="474"/>
      <c r="J49" s="475"/>
      <c r="K49" s="476"/>
      <c r="L49" s="526"/>
      <c r="M49" s="675"/>
      <c r="N49" s="476"/>
      <c r="O49" s="479"/>
    </row>
    <row r="50" spans="1:15" s="16" customFormat="1" ht="11.1" customHeight="1">
      <c r="A50" s="661">
        <v>0</v>
      </c>
      <c r="B50" s="331" t="s">
        <v>1286</v>
      </c>
      <c r="C50" s="232" t="s">
        <v>1285</v>
      </c>
      <c r="D50" s="660"/>
      <c r="E50" s="13"/>
      <c r="F50" s="14"/>
      <c r="G50" s="15"/>
      <c r="I50" s="308"/>
      <c r="J50" s="351"/>
      <c r="K50" s="352"/>
      <c r="L50" s="353"/>
      <c r="M50" s="671"/>
      <c r="N50" s="352"/>
      <c r="O50" s="451"/>
    </row>
    <row r="51" spans="1:15" s="16" customFormat="1" ht="11.1" customHeight="1">
      <c r="A51" s="332">
        <v>0</v>
      </c>
      <c r="B51" s="333" t="s">
        <v>1274</v>
      </c>
      <c r="C51" s="233" t="s">
        <v>1284</v>
      </c>
      <c r="D51" s="658">
        <v>1</v>
      </c>
      <c r="E51" s="657" t="s">
        <v>1019</v>
      </c>
      <c r="F51" s="18"/>
      <c r="G51" s="19"/>
      <c r="H51" s="674"/>
      <c r="I51" s="309"/>
      <c r="J51" s="670"/>
      <c r="K51" s="347"/>
      <c r="L51" s="354"/>
      <c r="M51" s="669">
        <v>1</v>
      </c>
      <c r="N51" s="347" t="s">
        <v>1019</v>
      </c>
      <c r="O51" s="410"/>
    </row>
    <row r="52" spans="1:15" s="16" customFormat="1" ht="11.1" customHeight="1">
      <c r="A52" s="662">
        <v>0</v>
      </c>
      <c r="B52" s="12">
        <v>0</v>
      </c>
      <c r="C52" s="232">
        <v>0</v>
      </c>
      <c r="D52" s="660"/>
      <c r="E52" s="13"/>
      <c r="F52" s="14"/>
      <c r="G52" s="15"/>
      <c r="I52" s="308"/>
      <c r="J52" s="348"/>
      <c r="K52" s="349"/>
      <c r="L52" s="350"/>
      <c r="M52" s="672"/>
      <c r="N52" s="349"/>
      <c r="O52" s="450"/>
    </row>
    <row r="53" spans="1:15" s="16" customFormat="1" ht="11.1" customHeight="1">
      <c r="A53" s="661">
        <v>0</v>
      </c>
      <c r="B53" s="331" t="s">
        <v>1283</v>
      </c>
      <c r="C53" s="232" t="s">
        <v>1282</v>
      </c>
      <c r="D53" s="660"/>
      <c r="E53" s="13"/>
      <c r="F53" s="14"/>
      <c r="G53" s="15"/>
      <c r="I53" s="308"/>
      <c r="J53" s="351"/>
      <c r="K53" s="352"/>
      <c r="L53" s="353"/>
      <c r="M53" s="671"/>
      <c r="N53" s="352"/>
      <c r="O53" s="451"/>
    </row>
    <row r="54" spans="1:15" s="16" customFormat="1" ht="11.1" customHeight="1">
      <c r="A54" s="332">
        <v>0</v>
      </c>
      <c r="B54" s="333" t="s">
        <v>1274</v>
      </c>
      <c r="C54" s="233" t="s">
        <v>1281</v>
      </c>
      <c r="D54" s="658">
        <v>2</v>
      </c>
      <c r="E54" s="657" t="s">
        <v>1019</v>
      </c>
      <c r="F54" s="18"/>
      <c r="G54" s="19"/>
      <c r="H54" s="674"/>
      <c r="I54" s="309"/>
      <c r="J54" s="670"/>
      <c r="K54" s="347"/>
      <c r="L54" s="354"/>
      <c r="M54" s="669">
        <v>2</v>
      </c>
      <c r="N54" s="347" t="s">
        <v>1019</v>
      </c>
      <c r="O54" s="410"/>
    </row>
    <row r="55" spans="1:15" s="16" customFormat="1" ht="11.1" customHeight="1">
      <c r="A55" s="662">
        <v>0</v>
      </c>
      <c r="B55" s="12">
        <v>0</v>
      </c>
      <c r="C55" s="232">
        <v>0</v>
      </c>
      <c r="D55" s="660"/>
      <c r="E55" s="13"/>
      <c r="F55" s="14"/>
      <c r="G55" s="15"/>
      <c r="I55" s="308"/>
      <c r="J55" s="348"/>
      <c r="K55" s="349"/>
      <c r="L55" s="350"/>
      <c r="M55" s="672"/>
      <c r="N55" s="349"/>
      <c r="O55" s="450"/>
    </row>
    <row r="56" spans="1:15" s="16" customFormat="1" ht="11.1" customHeight="1">
      <c r="A56" s="661">
        <v>0</v>
      </c>
      <c r="B56" s="331" t="s">
        <v>1270</v>
      </c>
      <c r="C56" s="232" t="s">
        <v>1280</v>
      </c>
      <c r="D56" s="660"/>
      <c r="E56" s="13"/>
      <c r="F56" s="14"/>
      <c r="G56" s="15"/>
      <c r="I56" s="308"/>
      <c r="J56" s="351"/>
      <c r="K56" s="352"/>
      <c r="L56" s="353"/>
      <c r="M56" s="671"/>
      <c r="N56" s="352"/>
      <c r="O56" s="451"/>
    </row>
    <row r="57" spans="1:15" s="16" customFormat="1" ht="11.1" customHeight="1">
      <c r="A57" s="332">
        <v>0</v>
      </c>
      <c r="B57" s="333" t="s">
        <v>1279</v>
      </c>
      <c r="C57" s="233" t="s">
        <v>1278</v>
      </c>
      <c r="D57" s="658">
        <v>1</v>
      </c>
      <c r="E57" s="657" t="s">
        <v>1019</v>
      </c>
      <c r="F57" s="18"/>
      <c r="G57" s="19"/>
      <c r="H57" s="674"/>
      <c r="I57" s="309"/>
      <c r="J57" s="670"/>
      <c r="K57" s="347"/>
      <c r="L57" s="354"/>
      <c r="M57" s="669">
        <v>1</v>
      </c>
      <c r="N57" s="347" t="s">
        <v>1019</v>
      </c>
      <c r="O57" s="410"/>
    </row>
    <row r="58" spans="1:15" s="16" customFormat="1" ht="11.1" customHeight="1">
      <c r="A58" s="662">
        <v>0</v>
      </c>
      <c r="B58" s="12">
        <v>0</v>
      </c>
      <c r="C58" s="232">
        <v>0</v>
      </c>
      <c r="D58" s="660"/>
      <c r="E58" s="13"/>
      <c r="F58" s="14"/>
      <c r="G58" s="15"/>
      <c r="I58" s="308"/>
      <c r="J58" s="348"/>
      <c r="K58" s="349"/>
      <c r="L58" s="350"/>
      <c r="M58" s="672"/>
      <c r="N58" s="349"/>
      <c r="O58" s="450"/>
    </row>
    <row r="59" spans="1:15" s="16" customFormat="1" ht="11.1" customHeight="1">
      <c r="A59" s="661">
        <v>0</v>
      </c>
      <c r="B59" s="331" t="s">
        <v>1277</v>
      </c>
      <c r="C59" s="232" t="s">
        <v>1226</v>
      </c>
      <c r="D59" s="660"/>
      <c r="E59" s="13"/>
      <c r="F59" s="14"/>
      <c r="G59" s="15"/>
      <c r="I59" s="308"/>
      <c r="J59" s="351"/>
      <c r="K59" s="352"/>
      <c r="L59" s="353"/>
      <c r="M59" s="671"/>
      <c r="N59" s="352"/>
      <c r="O59" s="451"/>
    </row>
    <row r="60" spans="1:15" s="16" customFormat="1" ht="11.1" customHeight="1">
      <c r="A60" s="332">
        <v>0</v>
      </c>
      <c r="B60" s="333" t="s">
        <v>1276</v>
      </c>
      <c r="C60" s="233" t="s">
        <v>1224</v>
      </c>
      <c r="D60" s="658">
        <v>1</v>
      </c>
      <c r="E60" s="657" t="s">
        <v>1019</v>
      </c>
      <c r="F60" s="18"/>
      <c r="G60" s="19"/>
      <c r="H60" s="674"/>
      <c r="I60" s="309"/>
      <c r="J60" s="670"/>
      <c r="K60" s="347"/>
      <c r="L60" s="354"/>
      <c r="M60" s="669">
        <v>1</v>
      </c>
      <c r="N60" s="347" t="s">
        <v>1019</v>
      </c>
      <c r="O60" s="410"/>
    </row>
    <row r="61" spans="1:15" s="16" customFormat="1" ht="11.1" customHeight="1">
      <c r="A61" s="662">
        <v>0</v>
      </c>
      <c r="B61" s="12">
        <v>0</v>
      </c>
      <c r="C61" s="232">
        <v>0</v>
      </c>
      <c r="D61" s="660"/>
      <c r="E61" s="13"/>
      <c r="F61" s="14"/>
      <c r="G61" s="15"/>
      <c r="I61" s="308"/>
      <c r="J61" s="348"/>
      <c r="K61" s="349"/>
      <c r="L61" s="350"/>
      <c r="M61" s="672"/>
      <c r="N61" s="349"/>
      <c r="O61" s="450"/>
    </row>
    <row r="62" spans="1:15" s="16" customFormat="1" ht="11.1" customHeight="1">
      <c r="A62" s="661">
        <v>0</v>
      </c>
      <c r="B62" s="331" t="s">
        <v>1275</v>
      </c>
      <c r="C62" s="232" t="s">
        <v>1250</v>
      </c>
      <c r="D62" s="660"/>
      <c r="E62" s="13"/>
      <c r="F62" s="14"/>
      <c r="G62" s="15"/>
      <c r="I62" s="308"/>
      <c r="J62" s="351"/>
      <c r="K62" s="352"/>
      <c r="L62" s="353"/>
      <c r="M62" s="671"/>
      <c r="N62" s="352"/>
      <c r="O62" s="451"/>
    </row>
    <row r="63" spans="1:15" s="16" customFormat="1" ht="11.1" customHeight="1">
      <c r="A63" s="332">
        <v>0</v>
      </c>
      <c r="B63" s="333" t="s">
        <v>1274</v>
      </c>
      <c r="C63" s="233" t="s">
        <v>1249</v>
      </c>
      <c r="D63" s="658">
        <v>4</v>
      </c>
      <c r="E63" s="657" t="s">
        <v>1019</v>
      </c>
      <c r="F63" s="18"/>
      <c r="G63" s="19"/>
      <c r="H63" s="674"/>
      <c r="I63" s="309"/>
      <c r="J63" s="670"/>
      <c r="K63" s="347"/>
      <c r="L63" s="354"/>
      <c r="M63" s="669">
        <v>4</v>
      </c>
      <c r="N63" s="347" t="s">
        <v>1019</v>
      </c>
      <c r="O63" s="410"/>
    </row>
    <row r="64" spans="1:15" s="16" customFormat="1" ht="11.1" customHeight="1">
      <c r="A64" s="662">
        <v>0</v>
      </c>
      <c r="B64" s="12">
        <v>0</v>
      </c>
      <c r="C64" s="232" t="s">
        <v>1227</v>
      </c>
      <c r="D64" s="660"/>
      <c r="E64" s="13"/>
      <c r="F64" s="14"/>
      <c r="G64" s="15"/>
      <c r="I64" s="308"/>
      <c r="J64" s="348"/>
      <c r="K64" s="349"/>
      <c r="L64" s="350"/>
      <c r="M64" s="672"/>
      <c r="N64" s="349"/>
      <c r="O64" s="450"/>
    </row>
    <row r="65" spans="1:15" s="16" customFormat="1" ht="11.1" customHeight="1">
      <c r="A65" s="661">
        <v>0</v>
      </c>
      <c r="B65" s="331" t="s">
        <v>1269</v>
      </c>
      <c r="C65" s="232" t="s">
        <v>1226</v>
      </c>
      <c r="D65" s="660"/>
      <c r="E65" s="13"/>
      <c r="F65" s="14"/>
      <c r="G65" s="15"/>
      <c r="I65" s="308"/>
      <c r="J65" s="351"/>
      <c r="K65" s="352"/>
      <c r="L65" s="353"/>
      <c r="M65" s="671"/>
      <c r="N65" s="352"/>
      <c r="O65" s="451"/>
    </row>
    <row r="66" spans="1:15" s="16" customFormat="1" ht="11.1" customHeight="1">
      <c r="A66" s="332">
        <v>0</v>
      </c>
      <c r="B66" s="333" t="s">
        <v>1225</v>
      </c>
      <c r="C66" s="233" t="s">
        <v>1224</v>
      </c>
      <c r="D66" s="658">
        <v>2</v>
      </c>
      <c r="E66" s="657" t="s">
        <v>1019</v>
      </c>
      <c r="F66" s="18"/>
      <c r="G66" s="19"/>
      <c r="H66" s="674"/>
      <c r="I66" s="309"/>
      <c r="J66" s="670"/>
      <c r="K66" s="347"/>
      <c r="L66" s="354"/>
      <c r="M66" s="669">
        <v>2</v>
      </c>
      <c r="N66" s="347" t="s">
        <v>1019</v>
      </c>
      <c r="O66" s="410"/>
    </row>
    <row r="67" spans="1:15" s="16" customFormat="1" ht="11.1" customHeight="1">
      <c r="A67" s="662"/>
      <c r="B67" s="12"/>
      <c r="C67" s="232"/>
      <c r="D67" s="660"/>
      <c r="E67" s="13"/>
      <c r="F67" s="14"/>
      <c r="G67" s="15"/>
      <c r="I67" s="308"/>
      <c r="J67" s="348"/>
      <c r="K67" s="349"/>
      <c r="L67" s="350"/>
      <c r="M67" s="672"/>
      <c r="N67" s="349"/>
      <c r="O67" s="450"/>
    </row>
    <row r="68" spans="1:15" s="16" customFormat="1" ht="11.1" customHeight="1">
      <c r="A68" s="661"/>
      <c r="B68" s="331" t="s">
        <v>1273</v>
      </c>
      <c r="C68" s="232"/>
      <c r="D68" s="660"/>
      <c r="E68" s="13"/>
      <c r="F68" s="14"/>
      <c r="G68" s="15"/>
      <c r="I68" s="308"/>
      <c r="J68" s="351"/>
      <c r="K68" s="352"/>
      <c r="L68" s="353"/>
      <c r="M68" s="671"/>
      <c r="N68" s="352"/>
      <c r="O68" s="451"/>
    </row>
    <row r="69" spans="1:15" s="16" customFormat="1" ht="11.1" customHeight="1">
      <c r="A69" s="332"/>
      <c r="B69" s="333" t="s">
        <v>1255</v>
      </c>
      <c r="C69" s="233"/>
      <c r="D69" s="658">
        <v>1</v>
      </c>
      <c r="E69" s="657" t="s">
        <v>713</v>
      </c>
      <c r="F69" s="18"/>
      <c r="G69" s="19"/>
      <c r="H69" s="674"/>
      <c r="I69" s="309"/>
      <c r="J69" s="670"/>
      <c r="K69" s="347"/>
      <c r="L69" s="354"/>
      <c r="M69" s="669">
        <v>1</v>
      </c>
      <c r="N69" s="347" t="s">
        <v>1019</v>
      </c>
      <c r="O69" s="410"/>
    </row>
    <row r="70" spans="1:15" s="16" customFormat="1" ht="11.1" customHeight="1">
      <c r="A70" s="662"/>
      <c r="B70" s="12"/>
      <c r="C70" s="232"/>
      <c r="D70" s="660"/>
      <c r="E70" s="13"/>
      <c r="F70" s="14"/>
      <c r="G70" s="15"/>
      <c r="I70" s="308"/>
      <c r="J70" s="348"/>
      <c r="K70" s="349"/>
      <c r="L70" s="350"/>
      <c r="M70" s="672"/>
      <c r="N70" s="349"/>
      <c r="O70" s="450"/>
    </row>
    <row r="71" spans="1:15" s="16" customFormat="1" ht="11.1" customHeight="1">
      <c r="A71" s="661"/>
      <c r="B71" s="331" t="s">
        <v>1272</v>
      </c>
      <c r="C71" s="232"/>
      <c r="D71" s="660"/>
      <c r="E71" s="13"/>
      <c r="F71" s="14"/>
      <c r="G71" s="15"/>
      <c r="I71" s="308"/>
      <c r="J71" s="351"/>
      <c r="K71" s="352"/>
      <c r="L71" s="353"/>
      <c r="M71" s="671"/>
      <c r="N71" s="352"/>
      <c r="O71" s="451"/>
    </row>
    <row r="72" spans="1:15" s="16" customFormat="1" ht="11.1" customHeight="1">
      <c r="A72" s="332"/>
      <c r="B72" s="333" t="s">
        <v>1255</v>
      </c>
      <c r="C72" s="233"/>
      <c r="D72" s="658">
        <v>1</v>
      </c>
      <c r="E72" s="657" t="s">
        <v>713</v>
      </c>
      <c r="F72" s="18"/>
      <c r="G72" s="19"/>
      <c r="H72" s="674"/>
      <c r="I72" s="309"/>
      <c r="J72" s="670"/>
      <c r="K72" s="347"/>
      <c r="L72" s="354"/>
      <c r="M72" s="669">
        <v>1</v>
      </c>
      <c r="N72" s="347" t="s">
        <v>1019</v>
      </c>
      <c r="O72" s="410"/>
    </row>
    <row r="73" spans="1:15" s="16" customFormat="1" ht="11.1" customHeight="1">
      <c r="A73" s="662"/>
      <c r="B73" s="12"/>
      <c r="C73" s="232"/>
      <c r="D73" s="660"/>
      <c r="E73" s="13"/>
      <c r="F73" s="14"/>
      <c r="G73" s="15"/>
      <c r="I73" s="308"/>
      <c r="J73" s="348"/>
      <c r="K73" s="349"/>
      <c r="L73" s="350"/>
      <c r="M73" s="672"/>
      <c r="N73" s="349"/>
      <c r="O73" s="450"/>
    </row>
    <row r="74" spans="1:15" s="16" customFormat="1" ht="11.1" customHeight="1">
      <c r="A74" s="661"/>
      <c r="B74" s="331" t="s">
        <v>1271</v>
      </c>
      <c r="C74" s="232"/>
      <c r="D74" s="660"/>
      <c r="E74" s="13"/>
      <c r="F74" s="14"/>
      <c r="G74" s="15"/>
      <c r="I74" s="308"/>
      <c r="J74" s="351"/>
      <c r="K74" s="352"/>
      <c r="L74" s="353"/>
      <c r="M74" s="671"/>
      <c r="N74" s="352"/>
      <c r="O74" s="451"/>
    </row>
    <row r="75" spans="1:15" s="16" customFormat="1" ht="11.1" customHeight="1">
      <c r="A75" s="332"/>
      <c r="B75" s="333" t="s">
        <v>1255</v>
      </c>
      <c r="C75" s="233"/>
      <c r="D75" s="658">
        <v>1</v>
      </c>
      <c r="E75" s="657" t="s">
        <v>713</v>
      </c>
      <c r="F75" s="18"/>
      <c r="G75" s="19"/>
      <c r="H75" s="674"/>
      <c r="I75" s="309"/>
      <c r="J75" s="670"/>
      <c r="K75" s="347"/>
      <c r="L75" s="354"/>
      <c r="M75" s="669">
        <v>1</v>
      </c>
      <c r="N75" s="347" t="s">
        <v>1019</v>
      </c>
      <c r="O75" s="410"/>
    </row>
    <row r="76" spans="1:15" s="16" customFormat="1" ht="11.1" customHeight="1">
      <c r="A76" s="662">
        <v>0</v>
      </c>
      <c r="B76" s="12">
        <v>0</v>
      </c>
      <c r="C76" s="232">
        <v>0</v>
      </c>
      <c r="D76" s="660"/>
      <c r="E76" s="13"/>
      <c r="F76" s="14"/>
      <c r="G76" s="15"/>
      <c r="I76" s="308"/>
      <c r="J76" s="348"/>
      <c r="K76" s="349"/>
      <c r="L76" s="350"/>
      <c r="M76" s="672"/>
      <c r="N76" s="349"/>
      <c r="O76" s="450"/>
    </row>
    <row r="77" spans="1:15" s="16" customFormat="1" ht="11.1" customHeight="1">
      <c r="A77" s="661">
        <v>0</v>
      </c>
      <c r="B77" s="331" t="s">
        <v>1270</v>
      </c>
      <c r="C77" s="232">
        <v>0</v>
      </c>
      <c r="D77" s="660"/>
      <c r="E77" s="13"/>
      <c r="F77" s="14"/>
      <c r="G77" s="15"/>
      <c r="I77" s="308"/>
      <c r="J77" s="351"/>
      <c r="K77" s="352"/>
      <c r="L77" s="353"/>
      <c r="M77" s="671"/>
      <c r="N77" s="352"/>
      <c r="O77" s="451"/>
    </row>
    <row r="78" spans="1:15" s="16" customFormat="1" ht="11.1" customHeight="1">
      <c r="A78" s="332">
        <v>0</v>
      </c>
      <c r="B78" s="333" t="s">
        <v>1255</v>
      </c>
      <c r="C78" s="233">
        <v>0</v>
      </c>
      <c r="D78" s="658">
        <v>1</v>
      </c>
      <c r="E78" s="657" t="s">
        <v>713</v>
      </c>
      <c r="F78" s="18"/>
      <c r="G78" s="19"/>
      <c r="H78" s="674"/>
      <c r="I78" s="309"/>
      <c r="J78" s="670"/>
      <c r="K78" s="347"/>
      <c r="L78" s="354"/>
      <c r="M78" s="669">
        <v>1</v>
      </c>
      <c r="N78" s="347" t="s">
        <v>1019</v>
      </c>
      <c r="O78" s="410"/>
    </row>
    <row r="79" spans="1:15" s="16" customFormat="1" ht="11.1" customHeight="1">
      <c r="A79" s="662"/>
      <c r="B79" s="12"/>
      <c r="C79" s="232"/>
      <c r="D79" s="660"/>
      <c r="E79" s="13"/>
      <c r="F79" s="14"/>
      <c r="G79" s="15"/>
      <c r="I79" s="308"/>
      <c r="J79" s="348"/>
      <c r="K79" s="349"/>
      <c r="L79" s="350"/>
      <c r="M79" s="672"/>
      <c r="N79" s="349"/>
      <c r="O79" s="450"/>
    </row>
    <row r="80" spans="1:15" s="16" customFormat="1" ht="11.1" customHeight="1">
      <c r="A80" s="661"/>
      <c r="B80" s="331" t="s">
        <v>1269</v>
      </c>
      <c r="C80" s="232"/>
      <c r="D80" s="660"/>
      <c r="E80" s="13"/>
      <c r="F80" s="14"/>
      <c r="G80" s="15"/>
      <c r="I80" s="308"/>
      <c r="J80" s="351"/>
      <c r="K80" s="352"/>
      <c r="L80" s="353"/>
      <c r="M80" s="671"/>
      <c r="N80" s="352"/>
      <c r="O80" s="451"/>
    </row>
    <row r="81" spans="1:15" s="16" customFormat="1" ht="11.1" customHeight="1">
      <c r="A81" s="332"/>
      <c r="B81" s="333" t="s">
        <v>1255</v>
      </c>
      <c r="C81" s="233"/>
      <c r="D81" s="658">
        <v>2</v>
      </c>
      <c r="E81" s="657" t="s">
        <v>713</v>
      </c>
      <c r="F81" s="18"/>
      <c r="G81" s="19"/>
      <c r="H81" s="674"/>
      <c r="I81" s="309"/>
      <c r="J81" s="670"/>
      <c r="K81" s="347"/>
      <c r="L81" s="354"/>
      <c r="M81" s="669">
        <v>2</v>
      </c>
      <c r="N81" s="347" t="s">
        <v>1019</v>
      </c>
      <c r="O81" s="410"/>
    </row>
    <row r="82" spans="1:15" s="16" customFormat="1" ht="11.1" customHeight="1">
      <c r="A82" s="662"/>
      <c r="B82" s="12"/>
      <c r="C82" s="232"/>
      <c r="D82" s="660"/>
      <c r="E82" s="13"/>
      <c r="F82" s="14"/>
      <c r="G82" s="15"/>
      <c r="I82" s="308"/>
      <c r="J82" s="348"/>
      <c r="K82" s="349"/>
      <c r="L82" s="350"/>
      <c r="M82" s="672"/>
      <c r="N82" s="349"/>
      <c r="O82" s="450"/>
    </row>
    <row r="83" spans="1:15" s="16" customFormat="1" ht="11.1" customHeight="1">
      <c r="A83" s="661"/>
      <c r="B83" s="331"/>
      <c r="C83" s="232"/>
      <c r="D83" s="660"/>
      <c r="E83" s="13"/>
      <c r="F83" s="14"/>
      <c r="G83" s="15"/>
      <c r="I83" s="308"/>
      <c r="J83" s="351"/>
      <c r="K83" s="352"/>
      <c r="L83" s="353"/>
      <c r="M83" s="671"/>
      <c r="N83" s="352"/>
      <c r="O83" s="451"/>
    </row>
    <row r="84" spans="1:15" s="16" customFormat="1" ht="11.1" customHeight="1">
      <c r="A84" s="332"/>
      <c r="B84" s="333"/>
      <c r="C84" s="233"/>
      <c r="D84" s="658"/>
      <c r="E84" s="657"/>
      <c r="F84" s="18"/>
      <c r="G84" s="19"/>
      <c r="H84" s="674"/>
      <c r="I84" s="309"/>
      <c r="J84" s="670"/>
      <c r="K84" s="347">
        <v>0</v>
      </c>
      <c r="L84" s="354"/>
      <c r="M84" s="669"/>
      <c r="N84" s="347">
        <v>0</v>
      </c>
      <c r="O84" s="410"/>
    </row>
    <row r="85" spans="1:15" s="16" customFormat="1" ht="11.1" customHeight="1">
      <c r="A85" s="662">
        <v>0</v>
      </c>
      <c r="B85" s="12">
        <v>0</v>
      </c>
      <c r="C85" s="232" t="s">
        <v>1266</v>
      </c>
      <c r="D85" s="660"/>
      <c r="E85" s="13"/>
      <c r="F85" s="14"/>
      <c r="G85" s="15"/>
      <c r="I85" s="308"/>
      <c r="J85" s="348"/>
      <c r="K85" s="349"/>
      <c r="L85" s="350"/>
      <c r="M85" s="672"/>
      <c r="N85" s="349"/>
      <c r="O85" s="450"/>
    </row>
    <row r="86" spans="1:15" s="16" customFormat="1" ht="11.1" customHeight="1">
      <c r="A86" s="661">
        <v>0</v>
      </c>
      <c r="B86" s="331" t="s">
        <v>1265</v>
      </c>
      <c r="C86" s="232" t="s">
        <v>1247</v>
      </c>
      <c r="D86" s="660"/>
      <c r="E86" s="13"/>
      <c r="F86" s="14"/>
      <c r="G86" s="15"/>
      <c r="I86" s="308"/>
      <c r="J86" s="351"/>
      <c r="K86" s="352"/>
      <c r="L86" s="353"/>
      <c r="M86" s="671"/>
      <c r="N86" s="352"/>
      <c r="O86" s="451"/>
    </row>
    <row r="87" spans="1:15" s="16" customFormat="1" ht="11.1" customHeight="1">
      <c r="A87" s="332">
        <v>0</v>
      </c>
      <c r="B87" s="333" t="s">
        <v>1225</v>
      </c>
      <c r="C87" s="233" t="s">
        <v>1246</v>
      </c>
      <c r="D87" s="658">
        <v>1</v>
      </c>
      <c r="E87" s="657" t="s">
        <v>1019</v>
      </c>
      <c r="F87" s="18"/>
      <c r="G87" s="19"/>
      <c r="H87" s="674"/>
      <c r="I87" s="309"/>
      <c r="J87" s="670">
        <v>1</v>
      </c>
      <c r="K87" s="347" t="s">
        <v>1019</v>
      </c>
      <c r="L87" s="354"/>
      <c r="M87" s="669"/>
      <c r="N87" s="347"/>
      <c r="O87" s="410"/>
    </row>
    <row r="88" spans="1:15" s="16" customFormat="1" ht="11.1" customHeight="1">
      <c r="A88" s="662">
        <v>0</v>
      </c>
      <c r="B88" s="12">
        <v>0</v>
      </c>
      <c r="C88" s="232" t="s">
        <v>1266</v>
      </c>
      <c r="D88" s="660"/>
      <c r="E88" s="13"/>
      <c r="F88" s="14"/>
      <c r="G88" s="15"/>
      <c r="I88" s="308"/>
      <c r="J88" s="348"/>
      <c r="K88" s="349"/>
      <c r="L88" s="350"/>
      <c r="M88" s="672"/>
      <c r="N88" s="349"/>
      <c r="O88" s="450"/>
    </row>
    <row r="89" spans="1:15" s="16" customFormat="1" ht="11.1" customHeight="1">
      <c r="A89" s="661">
        <v>0</v>
      </c>
      <c r="B89" s="331" t="s">
        <v>1264</v>
      </c>
      <c r="C89" s="232" t="s">
        <v>1247</v>
      </c>
      <c r="D89" s="660"/>
      <c r="E89" s="13"/>
      <c r="F89" s="14"/>
      <c r="G89" s="15"/>
      <c r="I89" s="308"/>
      <c r="J89" s="351"/>
      <c r="K89" s="352"/>
      <c r="L89" s="353"/>
      <c r="M89" s="671"/>
      <c r="N89" s="352"/>
      <c r="O89" s="451"/>
    </row>
    <row r="90" spans="1:15" s="16" customFormat="1" ht="11.1" customHeight="1">
      <c r="A90" s="527">
        <v>0</v>
      </c>
      <c r="B90" s="453" t="s">
        <v>1225</v>
      </c>
      <c r="C90" s="454" t="s">
        <v>1246</v>
      </c>
      <c r="D90" s="668">
        <v>1</v>
      </c>
      <c r="E90" s="667" t="s">
        <v>1019</v>
      </c>
      <c r="F90" s="666"/>
      <c r="G90" s="665"/>
      <c r="H90" s="682"/>
      <c r="I90" s="460"/>
      <c r="J90" s="681">
        <v>1</v>
      </c>
      <c r="K90" s="462" t="s">
        <v>1019</v>
      </c>
      <c r="L90" s="463"/>
      <c r="M90" s="680"/>
      <c r="N90" s="462"/>
      <c r="O90" s="465"/>
    </row>
    <row r="91" spans="1:15" s="16" customFormat="1" ht="11.1" customHeight="1">
      <c r="A91" s="466">
        <v>0</v>
      </c>
      <c r="B91" s="467">
        <v>0</v>
      </c>
      <c r="C91" s="468" t="s">
        <v>1243</v>
      </c>
      <c r="D91" s="679"/>
      <c r="E91" s="678"/>
      <c r="F91" s="677"/>
      <c r="G91" s="676"/>
      <c r="H91" s="525"/>
      <c r="I91" s="474"/>
      <c r="J91" s="475"/>
      <c r="K91" s="476"/>
      <c r="L91" s="526"/>
      <c r="M91" s="675"/>
      <c r="N91" s="476"/>
      <c r="O91" s="479"/>
    </row>
    <row r="92" spans="1:15" s="16" customFormat="1" ht="11.1" customHeight="1">
      <c r="A92" s="661">
        <v>0</v>
      </c>
      <c r="B92" s="331" t="s">
        <v>1263</v>
      </c>
      <c r="C92" s="232" t="s">
        <v>1250</v>
      </c>
      <c r="D92" s="660"/>
      <c r="E92" s="13"/>
      <c r="F92" s="14"/>
      <c r="G92" s="15"/>
      <c r="I92" s="308"/>
      <c r="J92" s="351"/>
      <c r="K92" s="352"/>
      <c r="L92" s="353"/>
      <c r="M92" s="671"/>
      <c r="N92" s="352"/>
      <c r="O92" s="451"/>
    </row>
    <row r="93" spans="1:15" s="16" customFormat="1" ht="11.1" customHeight="1">
      <c r="A93" s="332">
        <v>0</v>
      </c>
      <c r="B93" s="333" t="s">
        <v>1225</v>
      </c>
      <c r="C93" s="233" t="s">
        <v>1249</v>
      </c>
      <c r="D93" s="658">
        <v>6</v>
      </c>
      <c r="E93" s="657" t="s">
        <v>1019</v>
      </c>
      <c r="F93" s="18"/>
      <c r="G93" s="19"/>
      <c r="H93" s="674"/>
      <c r="I93" s="309"/>
      <c r="J93" s="670">
        <v>6</v>
      </c>
      <c r="K93" s="347" t="s">
        <v>1019</v>
      </c>
      <c r="L93" s="354"/>
      <c r="M93" s="669"/>
      <c r="N93" s="347"/>
      <c r="O93" s="410"/>
    </row>
    <row r="94" spans="1:15" s="16" customFormat="1" ht="11.1" customHeight="1">
      <c r="A94" s="662">
        <v>0</v>
      </c>
      <c r="B94" s="12">
        <v>0</v>
      </c>
      <c r="C94" s="232" t="s">
        <v>1266</v>
      </c>
      <c r="D94" s="660"/>
      <c r="E94" s="13"/>
      <c r="F94" s="14"/>
      <c r="G94" s="15"/>
      <c r="I94" s="308"/>
      <c r="J94" s="348"/>
      <c r="K94" s="349"/>
      <c r="L94" s="350"/>
      <c r="M94" s="672"/>
      <c r="N94" s="349"/>
      <c r="O94" s="450"/>
    </row>
    <row r="95" spans="1:15" s="16" customFormat="1" ht="11.1" customHeight="1">
      <c r="A95" s="661">
        <v>0</v>
      </c>
      <c r="B95" s="331" t="s">
        <v>1262</v>
      </c>
      <c r="C95" s="232" t="s">
        <v>1247</v>
      </c>
      <c r="D95" s="660"/>
      <c r="E95" s="13"/>
      <c r="F95" s="14"/>
      <c r="G95" s="15"/>
      <c r="I95" s="308"/>
      <c r="J95" s="351"/>
      <c r="K95" s="352"/>
      <c r="L95" s="353"/>
      <c r="M95" s="671"/>
      <c r="N95" s="352"/>
      <c r="O95" s="451"/>
    </row>
    <row r="96" spans="1:15" s="16" customFormat="1" ht="11.1" customHeight="1">
      <c r="A96" s="332">
        <v>0</v>
      </c>
      <c r="B96" s="333" t="s">
        <v>1225</v>
      </c>
      <c r="C96" s="233" t="s">
        <v>1246</v>
      </c>
      <c r="D96" s="658">
        <v>1</v>
      </c>
      <c r="E96" s="657" t="s">
        <v>1019</v>
      </c>
      <c r="F96" s="18"/>
      <c r="G96" s="19"/>
      <c r="H96" s="674"/>
      <c r="I96" s="309"/>
      <c r="J96" s="670">
        <v>1</v>
      </c>
      <c r="K96" s="347" t="s">
        <v>1019</v>
      </c>
      <c r="L96" s="354"/>
      <c r="M96" s="669"/>
      <c r="N96" s="347"/>
      <c r="O96" s="410"/>
    </row>
    <row r="97" spans="1:15" s="16" customFormat="1" ht="11.1" customHeight="1">
      <c r="A97" s="662">
        <v>0</v>
      </c>
      <c r="B97" s="12">
        <v>0</v>
      </c>
      <c r="C97" s="232" t="s">
        <v>1243</v>
      </c>
      <c r="D97" s="660"/>
      <c r="E97" s="13"/>
      <c r="F97" s="14"/>
      <c r="G97" s="15"/>
      <c r="I97" s="308"/>
      <c r="J97" s="348"/>
      <c r="K97" s="349"/>
      <c r="L97" s="350"/>
      <c r="M97" s="672"/>
      <c r="N97" s="349"/>
      <c r="O97" s="450"/>
    </row>
    <row r="98" spans="1:15" s="16" customFormat="1" ht="11.1" customHeight="1">
      <c r="A98" s="661">
        <v>0</v>
      </c>
      <c r="B98" s="331" t="s">
        <v>1261</v>
      </c>
      <c r="C98" s="232" t="s">
        <v>1252</v>
      </c>
      <c r="D98" s="660"/>
      <c r="E98" s="13"/>
      <c r="F98" s="14"/>
      <c r="G98" s="15"/>
      <c r="I98" s="308"/>
      <c r="J98" s="351"/>
      <c r="K98" s="352"/>
      <c r="L98" s="353"/>
      <c r="M98" s="671"/>
      <c r="N98" s="352"/>
      <c r="O98" s="451"/>
    </row>
    <row r="99" spans="1:15" s="16" customFormat="1" ht="11.1" customHeight="1">
      <c r="A99" s="332">
        <v>0</v>
      </c>
      <c r="B99" s="333" t="s">
        <v>1225</v>
      </c>
      <c r="C99" s="233" t="s">
        <v>1251</v>
      </c>
      <c r="D99" s="658">
        <v>2</v>
      </c>
      <c r="E99" s="657" t="s">
        <v>1019</v>
      </c>
      <c r="F99" s="18"/>
      <c r="G99" s="19"/>
      <c r="H99" s="674"/>
      <c r="I99" s="309"/>
      <c r="J99" s="670">
        <v>2</v>
      </c>
      <c r="K99" s="347" t="s">
        <v>1019</v>
      </c>
      <c r="L99" s="354"/>
      <c r="M99" s="669"/>
      <c r="N99" s="347"/>
      <c r="O99" s="410"/>
    </row>
    <row r="100" spans="1:15" s="16" customFormat="1" ht="11.1" customHeight="1">
      <c r="A100" s="662">
        <v>0</v>
      </c>
      <c r="B100" s="12">
        <v>0</v>
      </c>
      <c r="C100" s="232" t="s">
        <v>1266</v>
      </c>
      <c r="D100" s="660"/>
      <c r="E100" s="13"/>
      <c r="F100" s="14"/>
      <c r="G100" s="15"/>
      <c r="I100" s="308"/>
      <c r="J100" s="348"/>
      <c r="K100" s="349"/>
      <c r="L100" s="350"/>
      <c r="M100" s="672"/>
      <c r="N100" s="349"/>
      <c r="O100" s="450"/>
    </row>
    <row r="101" spans="1:15" s="16" customFormat="1" ht="11.1" customHeight="1">
      <c r="A101" s="661">
        <v>0</v>
      </c>
      <c r="B101" s="331" t="s">
        <v>1260</v>
      </c>
      <c r="C101" s="232" t="s">
        <v>1247</v>
      </c>
      <c r="D101" s="660"/>
      <c r="E101" s="13"/>
      <c r="F101" s="14"/>
      <c r="G101" s="15"/>
      <c r="I101" s="308"/>
      <c r="J101" s="351"/>
      <c r="K101" s="352"/>
      <c r="L101" s="353"/>
      <c r="M101" s="671"/>
      <c r="N101" s="352"/>
      <c r="O101" s="451"/>
    </row>
    <row r="102" spans="1:15" s="16" customFormat="1" ht="11.1" customHeight="1">
      <c r="A102" s="332">
        <v>0</v>
      </c>
      <c r="B102" s="333" t="s">
        <v>1225</v>
      </c>
      <c r="C102" s="233" t="s">
        <v>1246</v>
      </c>
      <c r="D102" s="658">
        <v>1</v>
      </c>
      <c r="E102" s="657" t="s">
        <v>1019</v>
      </c>
      <c r="F102" s="18"/>
      <c r="G102" s="19"/>
      <c r="H102" s="674"/>
      <c r="I102" s="309"/>
      <c r="J102" s="670">
        <v>1</v>
      </c>
      <c r="K102" s="347" t="s">
        <v>1019</v>
      </c>
      <c r="L102" s="354"/>
      <c r="M102" s="669"/>
      <c r="N102" s="347"/>
      <c r="O102" s="410"/>
    </row>
    <row r="103" spans="1:15" s="16" customFormat="1" ht="11.1" customHeight="1">
      <c r="A103" s="662">
        <v>0</v>
      </c>
      <c r="B103" s="12">
        <v>0</v>
      </c>
      <c r="C103" s="232" t="s">
        <v>1243</v>
      </c>
      <c r="D103" s="660"/>
      <c r="E103" s="13"/>
      <c r="F103" s="14"/>
      <c r="G103" s="15"/>
      <c r="I103" s="308"/>
      <c r="J103" s="348"/>
      <c r="K103" s="349"/>
      <c r="L103" s="350"/>
      <c r="M103" s="672"/>
      <c r="N103" s="349"/>
      <c r="O103" s="450"/>
    </row>
    <row r="104" spans="1:15" s="16" customFormat="1" ht="11.1" customHeight="1">
      <c r="A104" s="661">
        <v>0</v>
      </c>
      <c r="B104" s="331" t="s">
        <v>1259</v>
      </c>
      <c r="C104" s="232" t="s">
        <v>1250</v>
      </c>
      <c r="D104" s="660"/>
      <c r="E104" s="13"/>
      <c r="F104" s="14"/>
      <c r="G104" s="15"/>
      <c r="I104" s="308"/>
      <c r="J104" s="351"/>
      <c r="K104" s="352"/>
      <c r="L104" s="353"/>
      <c r="M104" s="671"/>
      <c r="N104" s="352"/>
      <c r="O104" s="451"/>
    </row>
    <row r="105" spans="1:15" s="16" customFormat="1" ht="11.1" customHeight="1">
      <c r="A105" s="332">
        <v>0</v>
      </c>
      <c r="B105" s="333" t="s">
        <v>1225</v>
      </c>
      <c r="C105" s="233" t="s">
        <v>1249</v>
      </c>
      <c r="D105" s="658">
        <v>4</v>
      </c>
      <c r="E105" s="657" t="s">
        <v>1019</v>
      </c>
      <c r="F105" s="18"/>
      <c r="G105" s="19"/>
      <c r="H105" s="674"/>
      <c r="I105" s="309"/>
      <c r="J105" s="670">
        <v>4</v>
      </c>
      <c r="K105" s="347" t="s">
        <v>1019</v>
      </c>
      <c r="L105" s="354"/>
      <c r="M105" s="669"/>
      <c r="N105" s="347"/>
      <c r="O105" s="410"/>
    </row>
    <row r="106" spans="1:15" s="16" customFormat="1" ht="11.1" customHeight="1">
      <c r="A106" s="662">
        <v>0</v>
      </c>
      <c r="B106" s="12">
        <v>0</v>
      </c>
      <c r="C106" s="232" t="s">
        <v>1243</v>
      </c>
      <c r="D106" s="660"/>
      <c r="E106" s="13"/>
      <c r="F106" s="14"/>
      <c r="G106" s="15"/>
      <c r="I106" s="308"/>
      <c r="J106" s="348"/>
      <c r="K106" s="349"/>
      <c r="L106" s="350"/>
      <c r="M106" s="672"/>
      <c r="N106" s="349"/>
      <c r="O106" s="450"/>
    </row>
    <row r="107" spans="1:15" s="16" customFormat="1" ht="11.1" customHeight="1">
      <c r="A107" s="661">
        <v>0</v>
      </c>
      <c r="B107" s="331" t="s">
        <v>1258</v>
      </c>
      <c r="C107" s="232" t="s">
        <v>1268</v>
      </c>
      <c r="D107" s="660"/>
      <c r="E107" s="13"/>
      <c r="F107" s="14"/>
      <c r="G107" s="15"/>
      <c r="I107" s="308"/>
      <c r="J107" s="351"/>
      <c r="K107" s="352"/>
      <c r="L107" s="353"/>
      <c r="M107" s="671"/>
      <c r="N107" s="352"/>
      <c r="O107" s="451"/>
    </row>
    <row r="108" spans="1:15" s="16" customFormat="1" ht="11.1" customHeight="1">
      <c r="A108" s="332">
        <v>0</v>
      </c>
      <c r="B108" s="333" t="s">
        <v>1225</v>
      </c>
      <c r="C108" s="233" t="s">
        <v>1267</v>
      </c>
      <c r="D108" s="658">
        <v>1</v>
      </c>
      <c r="E108" s="657" t="s">
        <v>1019</v>
      </c>
      <c r="F108" s="18"/>
      <c r="G108" s="19"/>
      <c r="H108" s="674"/>
      <c r="I108" s="309"/>
      <c r="J108" s="670">
        <v>1</v>
      </c>
      <c r="K108" s="347" t="s">
        <v>1019</v>
      </c>
      <c r="L108" s="354"/>
      <c r="M108" s="669"/>
      <c r="N108" s="347"/>
      <c r="O108" s="410"/>
    </row>
    <row r="109" spans="1:15" s="16" customFormat="1" ht="11.1" customHeight="1">
      <c r="A109" s="662">
        <v>0</v>
      </c>
      <c r="B109" s="12">
        <v>0</v>
      </c>
      <c r="C109" s="232" t="s">
        <v>1248</v>
      </c>
      <c r="D109" s="660"/>
      <c r="E109" s="13"/>
      <c r="F109" s="14"/>
      <c r="G109" s="15"/>
      <c r="I109" s="308"/>
      <c r="J109" s="348"/>
      <c r="K109" s="349"/>
      <c r="L109" s="350"/>
      <c r="M109" s="672"/>
      <c r="N109" s="349"/>
      <c r="O109" s="450"/>
    </row>
    <row r="110" spans="1:15" s="16" customFormat="1" ht="11.1" customHeight="1">
      <c r="A110" s="661">
        <v>0</v>
      </c>
      <c r="B110" s="331" t="s">
        <v>1257</v>
      </c>
      <c r="C110" s="232" t="s">
        <v>1226</v>
      </c>
      <c r="D110" s="660"/>
      <c r="E110" s="13"/>
      <c r="F110" s="14"/>
      <c r="G110" s="15"/>
      <c r="I110" s="308"/>
      <c r="J110" s="351"/>
      <c r="K110" s="352"/>
      <c r="L110" s="353"/>
      <c r="M110" s="671"/>
      <c r="N110" s="352"/>
      <c r="O110" s="451"/>
    </row>
    <row r="111" spans="1:15" s="16" customFormat="1" ht="11.1" customHeight="1">
      <c r="A111" s="332">
        <v>0</v>
      </c>
      <c r="B111" s="333" t="s">
        <v>1225</v>
      </c>
      <c r="C111" s="233" t="s">
        <v>1224</v>
      </c>
      <c r="D111" s="658">
        <v>1</v>
      </c>
      <c r="E111" s="657" t="s">
        <v>1019</v>
      </c>
      <c r="F111" s="18"/>
      <c r="G111" s="19"/>
      <c r="H111" s="674"/>
      <c r="I111" s="309"/>
      <c r="J111" s="670">
        <v>1</v>
      </c>
      <c r="K111" s="347" t="s">
        <v>1019</v>
      </c>
      <c r="L111" s="354"/>
      <c r="M111" s="669"/>
      <c r="N111" s="347"/>
      <c r="O111" s="410"/>
    </row>
    <row r="112" spans="1:15" s="16" customFormat="1" ht="11.1" customHeight="1">
      <c r="A112" s="662">
        <v>0</v>
      </c>
      <c r="B112" s="12">
        <v>0</v>
      </c>
      <c r="C112" s="232" t="s">
        <v>1266</v>
      </c>
      <c r="D112" s="660"/>
      <c r="E112" s="13"/>
      <c r="F112" s="14"/>
      <c r="G112" s="15"/>
      <c r="I112" s="308"/>
      <c r="J112" s="348"/>
      <c r="K112" s="349"/>
      <c r="L112" s="350"/>
      <c r="M112" s="672"/>
      <c r="N112" s="349"/>
      <c r="O112" s="450"/>
    </row>
    <row r="113" spans="1:15" s="16" customFormat="1" ht="11.1" customHeight="1">
      <c r="A113" s="661">
        <v>0</v>
      </c>
      <c r="B113" s="331" t="s">
        <v>1256</v>
      </c>
      <c r="C113" s="232" t="s">
        <v>1247</v>
      </c>
      <c r="D113" s="660"/>
      <c r="E113" s="13"/>
      <c r="F113" s="14"/>
      <c r="G113" s="15"/>
      <c r="I113" s="308"/>
      <c r="J113" s="351"/>
      <c r="K113" s="352"/>
      <c r="L113" s="353"/>
      <c r="M113" s="671"/>
      <c r="N113" s="352"/>
      <c r="O113" s="451"/>
    </row>
    <row r="114" spans="1:15" s="16" customFormat="1" ht="11.1" customHeight="1">
      <c r="A114" s="332">
        <v>0</v>
      </c>
      <c r="B114" s="333" t="s">
        <v>1225</v>
      </c>
      <c r="C114" s="233" t="s">
        <v>1246</v>
      </c>
      <c r="D114" s="658">
        <v>1</v>
      </c>
      <c r="E114" s="657" t="s">
        <v>1019</v>
      </c>
      <c r="F114" s="18"/>
      <c r="G114" s="19"/>
      <c r="H114" s="674"/>
      <c r="I114" s="309"/>
      <c r="J114" s="670">
        <v>1</v>
      </c>
      <c r="K114" s="347" t="s">
        <v>1019</v>
      </c>
      <c r="L114" s="354"/>
      <c r="M114" s="669"/>
      <c r="N114" s="347"/>
      <c r="O114" s="410"/>
    </row>
    <row r="115" spans="1:15" s="16" customFormat="1" ht="11.1" customHeight="1">
      <c r="A115" s="662"/>
      <c r="B115" s="12"/>
      <c r="C115" s="232"/>
      <c r="D115" s="660"/>
      <c r="E115" s="13"/>
      <c r="F115" s="14"/>
      <c r="G115" s="15"/>
      <c r="I115" s="308"/>
      <c r="J115" s="348"/>
      <c r="K115" s="349"/>
      <c r="L115" s="350"/>
      <c r="M115" s="672"/>
      <c r="N115" s="349"/>
      <c r="O115" s="450"/>
    </row>
    <row r="116" spans="1:15" s="16" customFormat="1" ht="11.1" customHeight="1">
      <c r="A116" s="661"/>
      <c r="B116" s="331" t="s">
        <v>1265</v>
      </c>
      <c r="C116" s="232"/>
      <c r="D116" s="660"/>
      <c r="E116" s="13"/>
      <c r="F116" s="14"/>
      <c r="G116" s="15"/>
      <c r="I116" s="308"/>
      <c r="J116" s="351"/>
      <c r="K116" s="352"/>
      <c r="L116" s="353"/>
      <c r="M116" s="671"/>
      <c r="N116" s="352"/>
      <c r="O116" s="451"/>
    </row>
    <row r="117" spans="1:15" s="16" customFormat="1" ht="11.1" customHeight="1">
      <c r="A117" s="332"/>
      <c r="B117" s="333" t="s">
        <v>1255</v>
      </c>
      <c r="C117" s="233"/>
      <c r="D117" s="658">
        <v>1</v>
      </c>
      <c r="E117" s="657" t="s">
        <v>713</v>
      </c>
      <c r="F117" s="18"/>
      <c r="G117" s="19"/>
      <c r="H117" s="674"/>
      <c r="I117" s="309"/>
      <c r="J117" s="670">
        <v>1</v>
      </c>
      <c r="K117" s="347" t="s">
        <v>1019</v>
      </c>
      <c r="L117" s="354"/>
      <c r="M117" s="669"/>
      <c r="N117" s="347"/>
      <c r="O117" s="410"/>
    </row>
    <row r="118" spans="1:15" s="16" customFormat="1" ht="11.1" customHeight="1">
      <c r="A118" s="662"/>
      <c r="B118" s="12"/>
      <c r="C118" s="232"/>
      <c r="D118" s="660"/>
      <c r="E118" s="13"/>
      <c r="F118" s="14"/>
      <c r="G118" s="15"/>
      <c r="I118" s="308"/>
      <c r="J118" s="348"/>
      <c r="K118" s="349"/>
      <c r="L118" s="350"/>
      <c r="M118" s="672"/>
      <c r="N118" s="349"/>
      <c r="O118" s="450"/>
    </row>
    <row r="119" spans="1:15" s="16" customFormat="1" ht="11.1" customHeight="1">
      <c r="A119" s="661"/>
      <c r="B119" s="331" t="s">
        <v>1264</v>
      </c>
      <c r="C119" s="232"/>
      <c r="D119" s="660"/>
      <c r="E119" s="13"/>
      <c r="F119" s="14"/>
      <c r="G119" s="15"/>
      <c r="I119" s="308"/>
      <c r="J119" s="351"/>
      <c r="K119" s="352"/>
      <c r="L119" s="353"/>
      <c r="M119" s="671"/>
      <c r="N119" s="352"/>
      <c r="O119" s="451"/>
    </row>
    <row r="120" spans="1:15" s="16" customFormat="1" ht="11.1" customHeight="1">
      <c r="A120" s="332"/>
      <c r="B120" s="333" t="s">
        <v>1255</v>
      </c>
      <c r="C120" s="233"/>
      <c r="D120" s="658">
        <v>1</v>
      </c>
      <c r="E120" s="657" t="s">
        <v>713</v>
      </c>
      <c r="F120" s="18"/>
      <c r="G120" s="19"/>
      <c r="H120" s="674"/>
      <c r="I120" s="309"/>
      <c r="J120" s="670">
        <v>1</v>
      </c>
      <c r="K120" s="347" t="s">
        <v>1019</v>
      </c>
      <c r="L120" s="354"/>
      <c r="M120" s="669"/>
      <c r="N120" s="347"/>
      <c r="O120" s="410"/>
    </row>
    <row r="121" spans="1:15" s="16" customFormat="1" ht="11.1" customHeight="1">
      <c r="A121" s="662"/>
      <c r="B121" s="12"/>
      <c r="C121" s="232"/>
      <c r="D121" s="660"/>
      <c r="E121" s="13"/>
      <c r="F121" s="14"/>
      <c r="G121" s="15"/>
      <c r="I121" s="308"/>
      <c r="J121" s="348"/>
      <c r="K121" s="349"/>
      <c r="L121" s="350"/>
      <c r="M121" s="672"/>
      <c r="N121" s="349"/>
      <c r="O121" s="450"/>
    </row>
    <row r="122" spans="1:15" s="16" customFormat="1" ht="11.1" customHeight="1">
      <c r="A122" s="661"/>
      <c r="B122" s="331" t="s">
        <v>1263</v>
      </c>
      <c r="C122" s="232"/>
      <c r="D122" s="660"/>
      <c r="E122" s="13"/>
      <c r="F122" s="14"/>
      <c r="G122" s="15"/>
      <c r="I122" s="308"/>
      <c r="J122" s="351"/>
      <c r="K122" s="352"/>
      <c r="L122" s="353"/>
      <c r="M122" s="671"/>
      <c r="N122" s="352"/>
      <c r="O122" s="451"/>
    </row>
    <row r="123" spans="1:15" s="16" customFormat="1" ht="11.1" customHeight="1">
      <c r="A123" s="332"/>
      <c r="B123" s="333" t="s">
        <v>1255</v>
      </c>
      <c r="C123" s="233"/>
      <c r="D123" s="658">
        <v>6</v>
      </c>
      <c r="E123" s="657" t="s">
        <v>713</v>
      </c>
      <c r="F123" s="18"/>
      <c r="G123" s="19"/>
      <c r="H123" s="674"/>
      <c r="I123" s="309"/>
      <c r="J123" s="670">
        <v>6</v>
      </c>
      <c r="K123" s="347" t="s">
        <v>1019</v>
      </c>
      <c r="L123" s="354"/>
      <c r="M123" s="669"/>
      <c r="N123" s="347"/>
      <c r="O123" s="410"/>
    </row>
    <row r="124" spans="1:15" s="16" customFormat="1" ht="11.1" customHeight="1">
      <c r="A124" s="662"/>
      <c r="B124" s="12"/>
      <c r="C124" s="232"/>
      <c r="D124" s="660"/>
      <c r="E124" s="13"/>
      <c r="F124" s="14"/>
      <c r="G124" s="15"/>
      <c r="I124" s="308"/>
      <c r="J124" s="348"/>
      <c r="K124" s="349"/>
      <c r="L124" s="350"/>
      <c r="M124" s="672"/>
      <c r="N124" s="349"/>
      <c r="O124" s="450"/>
    </row>
    <row r="125" spans="1:15" s="16" customFormat="1" ht="11.1" customHeight="1">
      <c r="A125" s="661"/>
      <c r="B125" s="331" t="s">
        <v>1262</v>
      </c>
      <c r="C125" s="232"/>
      <c r="D125" s="660"/>
      <c r="E125" s="13"/>
      <c r="F125" s="14"/>
      <c r="G125" s="15"/>
      <c r="I125" s="308"/>
      <c r="J125" s="351"/>
      <c r="K125" s="352"/>
      <c r="L125" s="353"/>
      <c r="M125" s="671"/>
      <c r="N125" s="352"/>
      <c r="O125" s="451"/>
    </row>
    <row r="126" spans="1:15" s="16" customFormat="1" ht="11.1" customHeight="1">
      <c r="A126" s="332"/>
      <c r="B126" s="333" t="s">
        <v>1255</v>
      </c>
      <c r="C126" s="233"/>
      <c r="D126" s="658">
        <v>1</v>
      </c>
      <c r="E126" s="657" t="s">
        <v>713</v>
      </c>
      <c r="F126" s="18"/>
      <c r="G126" s="19"/>
      <c r="H126" s="674"/>
      <c r="I126" s="309"/>
      <c r="J126" s="670">
        <v>1</v>
      </c>
      <c r="K126" s="347" t="s">
        <v>1019</v>
      </c>
      <c r="L126" s="354"/>
      <c r="M126" s="669"/>
      <c r="N126" s="347"/>
      <c r="O126" s="410"/>
    </row>
    <row r="127" spans="1:15" s="16" customFormat="1" ht="11.1" customHeight="1">
      <c r="A127" s="662"/>
      <c r="B127" s="12"/>
      <c r="C127" s="232"/>
      <c r="D127" s="660"/>
      <c r="E127" s="13"/>
      <c r="F127" s="14"/>
      <c r="G127" s="15"/>
      <c r="I127" s="308"/>
      <c r="J127" s="348"/>
      <c r="K127" s="349"/>
      <c r="L127" s="350"/>
      <c r="M127" s="672"/>
      <c r="N127" s="349"/>
      <c r="O127" s="450"/>
    </row>
    <row r="128" spans="1:15" s="16" customFormat="1" ht="11.1" customHeight="1">
      <c r="A128" s="661"/>
      <c r="B128" s="331" t="s">
        <v>1261</v>
      </c>
      <c r="C128" s="232"/>
      <c r="D128" s="660"/>
      <c r="E128" s="13"/>
      <c r="F128" s="14"/>
      <c r="G128" s="15"/>
      <c r="I128" s="308"/>
      <c r="J128" s="351"/>
      <c r="K128" s="352"/>
      <c r="L128" s="353"/>
      <c r="M128" s="671"/>
      <c r="N128" s="352"/>
      <c r="O128" s="451"/>
    </row>
    <row r="129" spans="1:15" s="16" customFormat="1" ht="11.1" customHeight="1">
      <c r="A129" s="332"/>
      <c r="B129" s="333" t="s">
        <v>1255</v>
      </c>
      <c r="C129" s="233"/>
      <c r="D129" s="658">
        <v>2</v>
      </c>
      <c r="E129" s="657" t="s">
        <v>713</v>
      </c>
      <c r="F129" s="18"/>
      <c r="G129" s="19"/>
      <c r="H129" s="674"/>
      <c r="I129" s="309"/>
      <c r="J129" s="670">
        <v>2</v>
      </c>
      <c r="K129" s="347" t="s">
        <v>1019</v>
      </c>
      <c r="L129" s="354"/>
      <c r="M129" s="669"/>
      <c r="N129" s="347"/>
      <c r="O129" s="410"/>
    </row>
    <row r="130" spans="1:15" s="16" customFormat="1" ht="11.1" customHeight="1">
      <c r="A130" s="662"/>
      <c r="B130" s="12"/>
      <c r="C130" s="232"/>
      <c r="D130" s="660"/>
      <c r="E130" s="13"/>
      <c r="F130" s="14"/>
      <c r="G130" s="15"/>
      <c r="I130" s="308"/>
      <c r="J130" s="348"/>
      <c r="K130" s="349"/>
      <c r="L130" s="350"/>
      <c r="M130" s="672"/>
      <c r="N130" s="349"/>
      <c r="O130" s="450"/>
    </row>
    <row r="131" spans="1:15" s="16" customFormat="1" ht="11.1" customHeight="1">
      <c r="A131" s="661"/>
      <c r="B131" s="331" t="s">
        <v>1260</v>
      </c>
      <c r="C131" s="232"/>
      <c r="D131" s="660"/>
      <c r="E131" s="13"/>
      <c r="F131" s="14"/>
      <c r="G131" s="15"/>
      <c r="I131" s="308"/>
      <c r="J131" s="351"/>
      <c r="K131" s="352"/>
      <c r="L131" s="353"/>
      <c r="M131" s="671"/>
      <c r="N131" s="352"/>
      <c r="O131" s="451"/>
    </row>
    <row r="132" spans="1:15" s="16" customFormat="1" ht="11.1" customHeight="1">
      <c r="A132" s="527"/>
      <c r="B132" s="453" t="s">
        <v>1255</v>
      </c>
      <c r="C132" s="454"/>
      <c r="D132" s="668">
        <v>1</v>
      </c>
      <c r="E132" s="667" t="s">
        <v>713</v>
      </c>
      <c r="F132" s="666"/>
      <c r="G132" s="665"/>
      <c r="H132" s="682"/>
      <c r="I132" s="460"/>
      <c r="J132" s="681">
        <v>1</v>
      </c>
      <c r="K132" s="462" t="s">
        <v>1019</v>
      </c>
      <c r="L132" s="463"/>
      <c r="M132" s="680"/>
      <c r="N132" s="462"/>
      <c r="O132" s="465"/>
    </row>
    <row r="133" spans="1:15" s="16" customFormat="1" ht="11.1" customHeight="1">
      <c r="A133" s="466"/>
      <c r="B133" s="467"/>
      <c r="C133" s="468"/>
      <c r="D133" s="679"/>
      <c r="E133" s="678"/>
      <c r="F133" s="677"/>
      <c r="G133" s="676"/>
      <c r="H133" s="525"/>
      <c r="I133" s="474"/>
      <c r="J133" s="475"/>
      <c r="K133" s="476"/>
      <c r="L133" s="526"/>
      <c r="M133" s="675"/>
      <c r="N133" s="476"/>
      <c r="O133" s="479"/>
    </row>
    <row r="134" spans="1:15" s="16" customFormat="1" ht="11.1" customHeight="1">
      <c r="A134" s="661"/>
      <c r="B134" s="331" t="s">
        <v>1259</v>
      </c>
      <c r="C134" s="232"/>
      <c r="D134" s="660"/>
      <c r="E134" s="13"/>
      <c r="F134" s="14"/>
      <c r="G134" s="15"/>
      <c r="I134" s="308"/>
      <c r="J134" s="351"/>
      <c r="K134" s="352"/>
      <c r="L134" s="353"/>
      <c r="M134" s="671"/>
      <c r="N134" s="352"/>
      <c r="O134" s="451"/>
    </row>
    <row r="135" spans="1:15" s="16" customFormat="1" ht="11.1" customHeight="1">
      <c r="A135" s="332"/>
      <c r="B135" s="333" t="s">
        <v>1255</v>
      </c>
      <c r="C135" s="233"/>
      <c r="D135" s="658">
        <v>4</v>
      </c>
      <c r="E135" s="657" t="s">
        <v>713</v>
      </c>
      <c r="F135" s="18"/>
      <c r="G135" s="19"/>
      <c r="H135" s="674"/>
      <c r="I135" s="309"/>
      <c r="J135" s="670">
        <v>4</v>
      </c>
      <c r="K135" s="347" t="s">
        <v>1019</v>
      </c>
      <c r="L135" s="354"/>
      <c r="M135" s="669"/>
      <c r="N135" s="347"/>
      <c r="O135" s="410"/>
    </row>
    <row r="136" spans="1:15" s="16" customFormat="1" ht="11.1" customHeight="1">
      <c r="A136" s="662"/>
      <c r="B136" s="12"/>
      <c r="C136" s="232"/>
      <c r="D136" s="660"/>
      <c r="E136" s="13"/>
      <c r="F136" s="14"/>
      <c r="G136" s="15"/>
      <c r="I136" s="308"/>
      <c r="J136" s="348"/>
      <c r="K136" s="349"/>
      <c r="L136" s="350"/>
      <c r="M136" s="672"/>
      <c r="N136" s="349"/>
      <c r="O136" s="450"/>
    </row>
    <row r="137" spans="1:15" s="16" customFormat="1" ht="11.1" customHeight="1">
      <c r="A137" s="661"/>
      <c r="B137" s="331" t="s">
        <v>1258</v>
      </c>
      <c r="C137" s="232"/>
      <c r="D137" s="660"/>
      <c r="E137" s="13"/>
      <c r="F137" s="14"/>
      <c r="G137" s="15"/>
      <c r="I137" s="308"/>
      <c r="J137" s="351"/>
      <c r="K137" s="352"/>
      <c r="L137" s="353"/>
      <c r="M137" s="671"/>
      <c r="N137" s="352"/>
      <c r="O137" s="451"/>
    </row>
    <row r="138" spans="1:15" s="16" customFormat="1" ht="11.1" customHeight="1">
      <c r="A138" s="332"/>
      <c r="B138" s="333" t="s">
        <v>1255</v>
      </c>
      <c r="C138" s="233"/>
      <c r="D138" s="658">
        <v>1</v>
      </c>
      <c r="E138" s="657" t="s">
        <v>713</v>
      </c>
      <c r="F138" s="18"/>
      <c r="G138" s="19"/>
      <c r="H138" s="674"/>
      <c r="I138" s="309"/>
      <c r="J138" s="670">
        <v>1</v>
      </c>
      <c r="K138" s="347" t="s">
        <v>1019</v>
      </c>
      <c r="L138" s="354"/>
      <c r="M138" s="669"/>
      <c r="N138" s="347"/>
      <c r="O138" s="410"/>
    </row>
    <row r="139" spans="1:15" s="16" customFormat="1" ht="11.1" customHeight="1">
      <c r="A139" s="662"/>
      <c r="B139" s="12"/>
      <c r="C139" s="232"/>
      <c r="D139" s="660"/>
      <c r="E139" s="13"/>
      <c r="F139" s="14"/>
      <c r="G139" s="15"/>
      <c r="I139" s="308"/>
      <c r="J139" s="348"/>
      <c r="K139" s="349"/>
      <c r="L139" s="350"/>
      <c r="M139" s="672"/>
      <c r="N139" s="349"/>
      <c r="O139" s="450"/>
    </row>
    <row r="140" spans="1:15" s="16" customFormat="1" ht="11.1" customHeight="1">
      <c r="A140" s="661"/>
      <c r="B140" s="331" t="s">
        <v>1257</v>
      </c>
      <c r="C140" s="232"/>
      <c r="D140" s="660"/>
      <c r="E140" s="13"/>
      <c r="F140" s="14"/>
      <c r="G140" s="15"/>
      <c r="I140" s="308"/>
      <c r="J140" s="351"/>
      <c r="K140" s="352"/>
      <c r="L140" s="353"/>
      <c r="M140" s="671"/>
      <c r="N140" s="352"/>
      <c r="O140" s="451"/>
    </row>
    <row r="141" spans="1:15" s="16" customFormat="1" ht="11.1" customHeight="1">
      <c r="A141" s="332"/>
      <c r="B141" s="333" t="s">
        <v>1255</v>
      </c>
      <c r="C141" s="233"/>
      <c r="D141" s="658">
        <v>1</v>
      </c>
      <c r="E141" s="657" t="s">
        <v>713</v>
      </c>
      <c r="F141" s="18"/>
      <c r="G141" s="19"/>
      <c r="H141" s="674"/>
      <c r="I141" s="309"/>
      <c r="J141" s="670">
        <v>1</v>
      </c>
      <c r="K141" s="347" t="s">
        <v>1019</v>
      </c>
      <c r="L141" s="354"/>
      <c r="M141" s="669"/>
      <c r="N141" s="347"/>
      <c r="O141" s="410"/>
    </row>
    <row r="142" spans="1:15" s="16" customFormat="1" ht="11.1" customHeight="1">
      <c r="A142" s="662"/>
      <c r="B142" s="12"/>
      <c r="C142" s="232"/>
      <c r="D142" s="660"/>
      <c r="E142" s="13"/>
      <c r="F142" s="14"/>
      <c r="G142" s="15"/>
      <c r="I142" s="308"/>
      <c r="J142" s="348"/>
      <c r="K142" s="349"/>
      <c r="L142" s="350"/>
      <c r="M142" s="672"/>
      <c r="N142" s="349"/>
      <c r="O142" s="450"/>
    </row>
    <row r="143" spans="1:15" s="16" customFormat="1" ht="11.1" customHeight="1">
      <c r="A143" s="661"/>
      <c r="B143" s="331" t="s">
        <v>1256</v>
      </c>
      <c r="C143" s="232"/>
      <c r="D143" s="660"/>
      <c r="E143" s="13"/>
      <c r="F143" s="14"/>
      <c r="G143" s="15"/>
      <c r="I143" s="308"/>
      <c r="J143" s="351"/>
      <c r="K143" s="352"/>
      <c r="L143" s="353"/>
      <c r="M143" s="671"/>
      <c r="N143" s="352"/>
      <c r="O143" s="451"/>
    </row>
    <row r="144" spans="1:15" s="16" customFormat="1" ht="11.1" customHeight="1">
      <c r="A144" s="332"/>
      <c r="B144" s="333" t="s">
        <v>1255</v>
      </c>
      <c r="C144" s="233"/>
      <c r="D144" s="658">
        <v>1</v>
      </c>
      <c r="E144" s="657" t="s">
        <v>713</v>
      </c>
      <c r="F144" s="18"/>
      <c r="G144" s="19"/>
      <c r="H144" s="674"/>
      <c r="I144" s="309"/>
      <c r="J144" s="670">
        <v>1</v>
      </c>
      <c r="K144" s="347" t="s">
        <v>1019</v>
      </c>
      <c r="L144" s="354"/>
      <c r="M144" s="669"/>
      <c r="N144" s="347"/>
      <c r="O144" s="410"/>
    </row>
    <row r="145" spans="1:15" s="16" customFormat="1" ht="11.1" customHeight="1">
      <c r="A145" s="662"/>
      <c r="B145" s="12"/>
      <c r="C145" s="232"/>
      <c r="D145" s="660"/>
      <c r="E145" s="13"/>
      <c r="F145" s="14"/>
      <c r="G145" s="15"/>
      <c r="I145" s="308"/>
      <c r="J145" s="348"/>
      <c r="K145" s="349"/>
      <c r="L145" s="350"/>
      <c r="M145" s="672"/>
      <c r="N145" s="349"/>
      <c r="O145" s="450"/>
    </row>
    <row r="146" spans="1:15" s="16" customFormat="1" ht="11.1" customHeight="1">
      <c r="A146" s="661"/>
      <c r="B146" s="331"/>
      <c r="C146" s="232"/>
      <c r="D146" s="660"/>
      <c r="E146" s="13"/>
      <c r="F146" s="14"/>
      <c r="G146" s="15"/>
      <c r="I146" s="308"/>
      <c r="J146" s="351"/>
      <c r="K146" s="352"/>
      <c r="L146" s="353"/>
      <c r="M146" s="671"/>
      <c r="N146" s="352"/>
      <c r="O146" s="451"/>
    </row>
    <row r="147" spans="1:15" s="16" customFormat="1" ht="11.1" customHeight="1">
      <c r="A147" s="332"/>
      <c r="B147" s="333"/>
      <c r="C147" s="233"/>
      <c r="D147" s="658"/>
      <c r="E147" s="657"/>
      <c r="F147" s="18"/>
      <c r="G147" s="19"/>
      <c r="H147" s="674"/>
      <c r="I147" s="309"/>
      <c r="J147" s="670"/>
      <c r="K147" s="347">
        <v>0</v>
      </c>
      <c r="L147" s="354"/>
      <c r="M147" s="669"/>
      <c r="N147" s="347"/>
      <c r="O147" s="410"/>
    </row>
    <row r="148" spans="1:15" s="16" customFormat="1" ht="11.1" customHeight="1">
      <c r="A148" s="662">
        <v>0</v>
      </c>
      <c r="B148" s="12">
        <v>0</v>
      </c>
      <c r="C148" s="232" t="s">
        <v>1243</v>
      </c>
      <c r="D148" s="660"/>
      <c r="E148" s="13"/>
      <c r="F148" s="14"/>
      <c r="G148" s="15"/>
      <c r="I148" s="308"/>
      <c r="J148" s="348"/>
      <c r="K148" s="349"/>
      <c r="L148" s="350"/>
      <c r="M148" s="672"/>
      <c r="N148" s="349"/>
      <c r="O148" s="450"/>
    </row>
    <row r="149" spans="1:15" s="16" customFormat="1" ht="11.1" customHeight="1">
      <c r="A149" s="661">
        <v>0</v>
      </c>
      <c r="B149" s="331" t="s">
        <v>1240</v>
      </c>
      <c r="C149" s="232" t="s">
        <v>1254</v>
      </c>
      <c r="D149" s="660"/>
      <c r="E149" s="13"/>
      <c r="F149" s="14"/>
      <c r="G149" s="15"/>
      <c r="I149" s="308"/>
      <c r="J149" s="351"/>
      <c r="K149" s="352"/>
      <c r="L149" s="353"/>
      <c r="M149" s="671"/>
      <c r="N149" s="352"/>
      <c r="O149" s="451"/>
    </row>
    <row r="150" spans="1:15" s="16" customFormat="1" ht="11.1" customHeight="1">
      <c r="A150" s="332">
        <v>0</v>
      </c>
      <c r="B150" s="333" t="s">
        <v>1225</v>
      </c>
      <c r="C150" s="233" t="s">
        <v>1253</v>
      </c>
      <c r="D150" s="658">
        <v>1</v>
      </c>
      <c r="E150" s="657" t="s">
        <v>1019</v>
      </c>
      <c r="F150" s="18"/>
      <c r="G150" s="19"/>
      <c r="H150" s="674"/>
      <c r="I150" s="309"/>
      <c r="J150" s="670">
        <v>1</v>
      </c>
      <c r="K150" s="347" t="s">
        <v>1019</v>
      </c>
      <c r="L150" s="354"/>
      <c r="M150" s="669"/>
      <c r="N150" s="347"/>
      <c r="O150" s="410"/>
    </row>
    <row r="151" spans="1:15" s="16" customFormat="1" ht="11.1" customHeight="1">
      <c r="A151" s="662">
        <v>0</v>
      </c>
      <c r="B151" s="12">
        <v>0</v>
      </c>
      <c r="C151" s="232" t="s">
        <v>1243</v>
      </c>
      <c r="D151" s="660"/>
      <c r="E151" s="13"/>
      <c r="F151" s="14"/>
      <c r="G151" s="15"/>
      <c r="I151" s="308"/>
      <c r="J151" s="348"/>
      <c r="K151" s="349"/>
      <c r="L151" s="350"/>
      <c r="M151" s="672"/>
      <c r="N151" s="349"/>
      <c r="O151" s="450"/>
    </row>
    <row r="152" spans="1:15" s="16" customFormat="1" ht="11.1" customHeight="1">
      <c r="A152" s="661">
        <v>0</v>
      </c>
      <c r="B152" s="331" t="s">
        <v>1239</v>
      </c>
      <c r="C152" s="232" t="s">
        <v>1254</v>
      </c>
      <c r="D152" s="660"/>
      <c r="E152" s="13"/>
      <c r="F152" s="14"/>
      <c r="G152" s="15"/>
      <c r="I152" s="308"/>
      <c r="J152" s="351"/>
      <c r="K152" s="352"/>
      <c r="L152" s="353"/>
      <c r="M152" s="671"/>
      <c r="N152" s="352"/>
      <c r="O152" s="451"/>
    </row>
    <row r="153" spans="1:15" s="16" customFormat="1" ht="11.1" customHeight="1">
      <c r="A153" s="332">
        <v>0</v>
      </c>
      <c r="B153" s="333" t="s">
        <v>1225</v>
      </c>
      <c r="C153" s="233" t="s">
        <v>1253</v>
      </c>
      <c r="D153" s="658">
        <v>1</v>
      </c>
      <c r="E153" s="657" t="s">
        <v>1019</v>
      </c>
      <c r="F153" s="18"/>
      <c r="G153" s="19"/>
      <c r="H153" s="674"/>
      <c r="I153" s="309"/>
      <c r="J153" s="670">
        <v>1</v>
      </c>
      <c r="K153" s="347" t="s">
        <v>1019</v>
      </c>
      <c r="L153" s="354"/>
      <c r="M153" s="669"/>
      <c r="N153" s="347"/>
      <c r="O153" s="410"/>
    </row>
    <row r="154" spans="1:15" s="16" customFormat="1" ht="11.1" customHeight="1">
      <c r="A154" s="662">
        <v>0</v>
      </c>
      <c r="B154" s="12">
        <v>0</v>
      </c>
      <c r="C154" s="232" t="s">
        <v>1243</v>
      </c>
      <c r="D154" s="660"/>
      <c r="E154" s="13"/>
      <c r="F154" s="14"/>
      <c r="G154" s="15"/>
      <c r="I154" s="308"/>
      <c r="J154" s="348"/>
      <c r="K154" s="349"/>
      <c r="L154" s="350"/>
      <c r="M154" s="672"/>
      <c r="N154" s="349"/>
      <c r="O154" s="450"/>
    </row>
    <row r="155" spans="1:15" s="16" customFormat="1" ht="11.1" customHeight="1">
      <c r="A155" s="661">
        <v>0</v>
      </c>
      <c r="B155" s="331" t="s">
        <v>1238</v>
      </c>
      <c r="C155" s="232" t="s">
        <v>1242</v>
      </c>
      <c r="D155" s="660"/>
      <c r="E155" s="13"/>
      <c r="F155" s="14"/>
      <c r="G155" s="15"/>
      <c r="I155" s="308"/>
      <c r="J155" s="351"/>
      <c r="K155" s="352"/>
      <c r="L155" s="353"/>
      <c r="M155" s="671"/>
      <c r="N155" s="352"/>
      <c r="O155" s="451"/>
    </row>
    <row r="156" spans="1:15" s="16" customFormat="1" ht="11.1" customHeight="1">
      <c r="A156" s="332">
        <v>0</v>
      </c>
      <c r="B156" s="333" t="s">
        <v>1225</v>
      </c>
      <c r="C156" s="233" t="s">
        <v>1241</v>
      </c>
      <c r="D156" s="658">
        <v>1</v>
      </c>
      <c r="E156" s="657" t="s">
        <v>1019</v>
      </c>
      <c r="F156" s="18"/>
      <c r="G156" s="19"/>
      <c r="H156" s="674"/>
      <c r="I156" s="309"/>
      <c r="J156" s="670">
        <v>1</v>
      </c>
      <c r="K156" s="347" t="s">
        <v>1019</v>
      </c>
      <c r="L156" s="354"/>
      <c r="M156" s="669"/>
      <c r="N156" s="347"/>
      <c r="O156" s="410"/>
    </row>
    <row r="157" spans="1:15" s="16" customFormat="1" ht="11.1" customHeight="1">
      <c r="A157" s="662">
        <v>0</v>
      </c>
      <c r="B157" s="12">
        <v>0</v>
      </c>
      <c r="C157" s="232" t="s">
        <v>1243</v>
      </c>
      <c r="D157" s="660"/>
      <c r="E157" s="13"/>
      <c r="F157" s="14"/>
      <c r="G157" s="15"/>
      <c r="I157" s="308"/>
      <c r="J157" s="348"/>
      <c r="K157" s="349"/>
      <c r="L157" s="350"/>
      <c r="M157" s="672"/>
      <c r="N157" s="349"/>
      <c r="O157" s="450"/>
    </row>
    <row r="158" spans="1:15" s="16" customFormat="1" ht="11.1" customHeight="1">
      <c r="A158" s="661">
        <v>0</v>
      </c>
      <c r="B158" s="331" t="s">
        <v>1237</v>
      </c>
      <c r="C158" s="232" t="s">
        <v>1242</v>
      </c>
      <c r="D158" s="660"/>
      <c r="E158" s="13"/>
      <c r="F158" s="14"/>
      <c r="G158" s="15"/>
      <c r="I158" s="308"/>
      <c r="J158" s="351"/>
      <c r="K158" s="352"/>
      <c r="L158" s="353"/>
      <c r="M158" s="671"/>
      <c r="N158" s="352"/>
      <c r="O158" s="451"/>
    </row>
    <row r="159" spans="1:15" s="16" customFormat="1" ht="11.1" customHeight="1">
      <c r="A159" s="332">
        <v>0</v>
      </c>
      <c r="B159" s="333" t="s">
        <v>1225</v>
      </c>
      <c r="C159" s="233" t="s">
        <v>1241</v>
      </c>
      <c r="D159" s="658">
        <v>1</v>
      </c>
      <c r="E159" s="657" t="s">
        <v>1019</v>
      </c>
      <c r="F159" s="18"/>
      <c r="G159" s="19"/>
      <c r="H159" s="674"/>
      <c r="I159" s="309"/>
      <c r="J159" s="670">
        <v>1</v>
      </c>
      <c r="K159" s="347" t="s">
        <v>1019</v>
      </c>
      <c r="L159" s="354"/>
      <c r="M159" s="669"/>
      <c r="N159" s="347"/>
      <c r="O159" s="410"/>
    </row>
    <row r="160" spans="1:15" s="16" customFormat="1" ht="11.1" customHeight="1">
      <c r="A160" s="662">
        <v>0</v>
      </c>
      <c r="B160" s="12">
        <v>0</v>
      </c>
      <c r="C160" s="232" t="s">
        <v>1227</v>
      </c>
      <c r="D160" s="660"/>
      <c r="E160" s="13"/>
      <c r="F160" s="14"/>
      <c r="G160" s="15"/>
      <c r="I160" s="308"/>
      <c r="J160" s="348"/>
      <c r="K160" s="349"/>
      <c r="L160" s="350"/>
      <c r="M160" s="672"/>
      <c r="N160" s="349"/>
      <c r="O160" s="450"/>
    </row>
    <row r="161" spans="1:15" s="16" customFormat="1" ht="11.1" customHeight="1">
      <c r="A161" s="661">
        <v>0</v>
      </c>
      <c r="B161" s="331" t="s">
        <v>1236</v>
      </c>
      <c r="C161" s="232" t="s">
        <v>1250</v>
      </c>
      <c r="D161" s="660"/>
      <c r="E161" s="13"/>
      <c r="F161" s="14"/>
      <c r="G161" s="15"/>
      <c r="I161" s="308"/>
      <c r="J161" s="351"/>
      <c r="K161" s="352"/>
      <c r="L161" s="353"/>
      <c r="M161" s="671"/>
      <c r="N161" s="352"/>
      <c r="O161" s="451"/>
    </row>
    <row r="162" spans="1:15" s="16" customFormat="1" ht="11.1" customHeight="1">
      <c r="A162" s="332">
        <v>0</v>
      </c>
      <c r="B162" s="333" t="s">
        <v>1225</v>
      </c>
      <c r="C162" s="233" t="s">
        <v>1249</v>
      </c>
      <c r="D162" s="658">
        <v>2</v>
      </c>
      <c r="E162" s="657" t="s">
        <v>1019</v>
      </c>
      <c r="F162" s="18"/>
      <c r="G162" s="19"/>
      <c r="H162" s="674"/>
      <c r="I162" s="309"/>
      <c r="J162" s="670">
        <v>2</v>
      </c>
      <c r="K162" s="347" t="s">
        <v>1019</v>
      </c>
      <c r="L162" s="354"/>
      <c r="M162" s="669"/>
      <c r="N162" s="347"/>
      <c r="O162" s="410"/>
    </row>
    <row r="163" spans="1:15" s="16" customFormat="1" ht="11.1" customHeight="1">
      <c r="A163" s="662">
        <v>0</v>
      </c>
      <c r="B163" s="12">
        <v>0</v>
      </c>
      <c r="C163" s="232" t="s">
        <v>1243</v>
      </c>
      <c r="D163" s="660"/>
      <c r="E163" s="13"/>
      <c r="F163" s="14"/>
      <c r="G163" s="15"/>
      <c r="I163" s="308"/>
      <c r="J163" s="348"/>
      <c r="K163" s="349"/>
      <c r="L163" s="350"/>
      <c r="M163" s="672"/>
      <c r="N163" s="349"/>
      <c r="O163" s="450"/>
    </row>
    <row r="164" spans="1:15" s="16" customFormat="1" ht="11.1" customHeight="1">
      <c r="A164" s="661">
        <v>0</v>
      </c>
      <c r="B164" s="331" t="s">
        <v>1235</v>
      </c>
      <c r="C164" s="232" t="s">
        <v>1226</v>
      </c>
      <c r="D164" s="660"/>
      <c r="E164" s="13"/>
      <c r="F164" s="14"/>
      <c r="G164" s="15"/>
      <c r="I164" s="308"/>
      <c r="J164" s="351"/>
      <c r="K164" s="352"/>
      <c r="L164" s="353"/>
      <c r="M164" s="671"/>
      <c r="N164" s="352"/>
      <c r="O164" s="451"/>
    </row>
    <row r="165" spans="1:15" s="16" customFormat="1" ht="11.1" customHeight="1">
      <c r="A165" s="332">
        <v>0</v>
      </c>
      <c r="B165" s="333" t="s">
        <v>1225</v>
      </c>
      <c r="C165" s="233" t="s">
        <v>1224</v>
      </c>
      <c r="D165" s="658">
        <v>5</v>
      </c>
      <c r="E165" s="657" t="s">
        <v>1019</v>
      </c>
      <c r="F165" s="18"/>
      <c r="G165" s="19"/>
      <c r="H165" s="674"/>
      <c r="I165" s="309"/>
      <c r="J165" s="670">
        <v>5</v>
      </c>
      <c r="K165" s="347" t="s">
        <v>1019</v>
      </c>
      <c r="L165" s="354"/>
      <c r="M165" s="669"/>
      <c r="N165" s="347"/>
      <c r="O165" s="410"/>
    </row>
    <row r="166" spans="1:15" s="16" customFormat="1" ht="11.1" customHeight="1">
      <c r="A166" s="662">
        <v>0</v>
      </c>
      <c r="B166" s="12">
        <v>0</v>
      </c>
      <c r="C166" s="232" t="s">
        <v>1248</v>
      </c>
      <c r="D166" s="660"/>
      <c r="E166" s="13"/>
      <c r="F166" s="14"/>
      <c r="G166" s="15"/>
      <c r="I166" s="308"/>
      <c r="J166" s="348"/>
      <c r="K166" s="349"/>
      <c r="L166" s="350"/>
      <c r="M166" s="672"/>
      <c r="N166" s="349"/>
      <c r="O166" s="450"/>
    </row>
    <row r="167" spans="1:15" s="16" customFormat="1" ht="11.1" customHeight="1">
      <c r="A167" s="661">
        <v>0</v>
      </c>
      <c r="B167" s="331" t="s">
        <v>1234</v>
      </c>
      <c r="C167" s="232" t="s">
        <v>1226</v>
      </c>
      <c r="D167" s="660"/>
      <c r="E167" s="13"/>
      <c r="F167" s="14"/>
      <c r="G167" s="15"/>
      <c r="I167" s="308"/>
      <c r="J167" s="351"/>
      <c r="K167" s="352"/>
      <c r="L167" s="353"/>
      <c r="M167" s="671"/>
      <c r="N167" s="352"/>
      <c r="O167" s="451"/>
    </row>
    <row r="168" spans="1:15" s="16" customFormat="1" ht="11.1" customHeight="1">
      <c r="A168" s="332">
        <v>0</v>
      </c>
      <c r="B168" s="333" t="s">
        <v>1225</v>
      </c>
      <c r="C168" s="233" t="s">
        <v>1224</v>
      </c>
      <c r="D168" s="658">
        <v>1</v>
      </c>
      <c r="E168" s="657" t="s">
        <v>1019</v>
      </c>
      <c r="F168" s="18"/>
      <c r="G168" s="19"/>
      <c r="H168" s="674"/>
      <c r="I168" s="309"/>
      <c r="J168" s="670">
        <v>1</v>
      </c>
      <c r="K168" s="347" t="s">
        <v>1019</v>
      </c>
      <c r="L168" s="354"/>
      <c r="M168" s="669"/>
      <c r="N168" s="347"/>
      <c r="O168" s="410"/>
    </row>
    <row r="169" spans="1:15" s="16" customFormat="1" ht="11.1" customHeight="1">
      <c r="A169" s="662">
        <v>0</v>
      </c>
      <c r="B169" s="12">
        <v>0</v>
      </c>
      <c r="C169" s="232" t="s">
        <v>1243</v>
      </c>
      <c r="D169" s="660"/>
      <c r="E169" s="13"/>
      <c r="F169" s="14"/>
      <c r="G169" s="15"/>
      <c r="I169" s="308"/>
      <c r="J169" s="348"/>
      <c r="K169" s="349"/>
      <c r="L169" s="350"/>
      <c r="M169" s="672"/>
      <c r="N169" s="349"/>
      <c r="O169" s="450"/>
    </row>
    <row r="170" spans="1:15" s="16" customFormat="1" ht="11.1" customHeight="1">
      <c r="A170" s="661">
        <v>0</v>
      </c>
      <c r="B170" s="331" t="s">
        <v>1233</v>
      </c>
      <c r="C170" s="232" t="s">
        <v>1252</v>
      </c>
      <c r="D170" s="660"/>
      <c r="E170" s="13"/>
      <c r="F170" s="14"/>
      <c r="G170" s="15"/>
      <c r="I170" s="308"/>
      <c r="J170" s="351"/>
      <c r="K170" s="352"/>
      <c r="L170" s="353"/>
      <c r="M170" s="671"/>
      <c r="N170" s="352"/>
      <c r="O170" s="451"/>
    </row>
    <row r="171" spans="1:15" s="16" customFormat="1" ht="11.1" customHeight="1">
      <c r="A171" s="332">
        <v>0</v>
      </c>
      <c r="B171" s="333" t="s">
        <v>1225</v>
      </c>
      <c r="C171" s="233" t="s">
        <v>1251</v>
      </c>
      <c r="D171" s="658">
        <v>1</v>
      </c>
      <c r="E171" s="657" t="s">
        <v>1019</v>
      </c>
      <c r="F171" s="18"/>
      <c r="G171" s="19"/>
      <c r="H171" s="674"/>
      <c r="I171" s="309"/>
      <c r="J171" s="670">
        <v>1</v>
      </c>
      <c r="K171" s="347" t="s">
        <v>1019</v>
      </c>
      <c r="L171" s="354"/>
      <c r="M171" s="669"/>
      <c r="N171" s="347"/>
      <c r="O171" s="410"/>
    </row>
    <row r="172" spans="1:15" s="16" customFormat="1" ht="11.1" customHeight="1">
      <c r="A172" s="662">
        <v>0</v>
      </c>
      <c r="B172" s="12">
        <v>0</v>
      </c>
      <c r="C172" s="232" t="s">
        <v>1248</v>
      </c>
      <c r="D172" s="660"/>
      <c r="E172" s="13"/>
      <c r="F172" s="14"/>
      <c r="G172" s="15"/>
      <c r="I172" s="308"/>
      <c r="J172" s="348"/>
      <c r="K172" s="349"/>
      <c r="L172" s="350"/>
      <c r="M172" s="672"/>
      <c r="N172" s="349"/>
      <c r="O172" s="450"/>
    </row>
    <row r="173" spans="1:15" s="16" customFormat="1" ht="11.1" customHeight="1">
      <c r="A173" s="661">
        <v>0</v>
      </c>
      <c r="B173" s="331" t="s">
        <v>1232</v>
      </c>
      <c r="C173" s="232" t="s">
        <v>1247</v>
      </c>
      <c r="D173" s="660"/>
      <c r="E173" s="13"/>
      <c r="F173" s="14"/>
      <c r="G173" s="15"/>
      <c r="I173" s="308"/>
      <c r="J173" s="351"/>
      <c r="K173" s="352"/>
      <c r="L173" s="353"/>
      <c r="M173" s="671"/>
      <c r="N173" s="352"/>
      <c r="O173" s="451"/>
    </row>
    <row r="174" spans="1:15" s="16" customFormat="1" ht="11.1" customHeight="1">
      <c r="A174" s="527">
        <v>0</v>
      </c>
      <c r="B174" s="453" t="s">
        <v>1225</v>
      </c>
      <c r="C174" s="454" t="s">
        <v>1246</v>
      </c>
      <c r="D174" s="668">
        <v>1</v>
      </c>
      <c r="E174" s="667" t="s">
        <v>1019</v>
      </c>
      <c r="F174" s="666"/>
      <c r="G174" s="665"/>
      <c r="H174" s="682"/>
      <c r="I174" s="460"/>
      <c r="J174" s="681">
        <v>1</v>
      </c>
      <c r="K174" s="462" t="s">
        <v>1019</v>
      </c>
      <c r="L174" s="463"/>
      <c r="M174" s="680"/>
      <c r="N174" s="462"/>
      <c r="O174" s="465"/>
    </row>
    <row r="175" spans="1:15" s="16" customFormat="1" ht="11.1" customHeight="1">
      <c r="A175" s="466">
        <v>0</v>
      </c>
      <c r="B175" s="467">
        <v>0</v>
      </c>
      <c r="C175" s="468" t="s">
        <v>1243</v>
      </c>
      <c r="D175" s="679"/>
      <c r="E175" s="678"/>
      <c r="F175" s="677"/>
      <c r="G175" s="676"/>
      <c r="H175" s="525"/>
      <c r="I175" s="474"/>
      <c r="J175" s="475"/>
      <c r="K175" s="476"/>
      <c r="L175" s="526"/>
      <c r="M175" s="675"/>
      <c r="N175" s="476"/>
      <c r="O175" s="479"/>
    </row>
    <row r="176" spans="1:15" s="16" customFormat="1" ht="11.1" customHeight="1">
      <c r="A176" s="661">
        <v>0</v>
      </c>
      <c r="B176" s="331" t="s">
        <v>1231</v>
      </c>
      <c r="C176" s="232" t="s">
        <v>1250</v>
      </c>
      <c r="D176" s="660"/>
      <c r="E176" s="13"/>
      <c r="F176" s="14"/>
      <c r="G176" s="15"/>
      <c r="I176" s="308"/>
      <c r="J176" s="351"/>
      <c r="K176" s="352"/>
      <c r="L176" s="353"/>
      <c r="M176" s="671"/>
      <c r="N176" s="352"/>
      <c r="O176" s="451"/>
    </row>
    <row r="177" spans="1:15" s="16" customFormat="1" ht="11.1" customHeight="1">
      <c r="A177" s="332">
        <v>0</v>
      </c>
      <c r="B177" s="333" t="s">
        <v>1225</v>
      </c>
      <c r="C177" s="233" t="s">
        <v>1249</v>
      </c>
      <c r="D177" s="658">
        <v>1</v>
      </c>
      <c r="E177" s="657" t="s">
        <v>1019</v>
      </c>
      <c r="F177" s="18"/>
      <c r="G177" s="19"/>
      <c r="H177" s="674"/>
      <c r="I177" s="309"/>
      <c r="J177" s="670">
        <v>1</v>
      </c>
      <c r="K177" s="347" t="s">
        <v>1019</v>
      </c>
      <c r="L177" s="354"/>
      <c r="M177" s="669"/>
      <c r="N177" s="347"/>
      <c r="O177" s="410"/>
    </row>
    <row r="178" spans="1:15" s="16" customFormat="1" ht="11.1" customHeight="1">
      <c r="A178" s="662">
        <v>0</v>
      </c>
      <c r="B178" s="12">
        <v>0</v>
      </c>
      <c r="C178" s="232" t="s">
        <v>1248</v>
      </c>
      <c r="D178" s="660"/>
      <c r="E178" s="13"/>
      <c r="F178" s="14"/>
      <c r="G178" s="15"/>
      <c r="I178" s="308"/>
      <c r="J178" s="348"/>
      <c r="K178" s="349"/>
      <c r="L178" s="350"/>
      <c r="M178" s="672"/>
      <c r="N178" s="349"/>
      <c r="O178" s="450"/>
    </row>
    <row r="179" spans="1:15" s="16" customFormat="1" ht="11.1" customHeight="1">
      <c r="A179" s="661">
        <v>0</v>
      </c>
      <c r="B179" s="331" t="s">
        <v>1230</v>
      </c>
      <c r="C179" s="232" t="s">
        <v>1247</v>
      </c>
      <c r="D179" s="660"/>
      <c r="E179" s="13"/>
      <c r="F179" s="14"/>
      <c r="G179" s="15"/>
      <c r="I179" s="308"/>
      <c r="J179" s="351"/>
      <c r="K179" s="352"/>
      <c r="L179" s="353"/>
      <c r="M179" s="671"/>
      <c r="N179" s="352"/>
      <c r="O179" s="451"/>
    </row>
    <row r="180" spans="1:15" s="16" customFormat="1" ht="11.1" customHeight="1">
      <c r="A180" s="332">
        <v>0</v>
      </c>
      <c r="B180" s="333" t="s">
        <v>1225</v>
      </c>
      <c r="C180" s="233" t="s">
        <v>1246</v>
      </c>
      <c r="D180" s="658">
        <v>1</v>
      </c>
      <c r="E180" s="657" t="s">
        <v>1019</v>
      </c>
      <c r="F180" s="18"/>
      <c r="G180" s="19"/>
      <c r="H180" s="674"/>
      <c r="I180" s="309"/>
      <c r="J180" s="670">
        <v>1</v>
      </c>
      <c r="K180" s="347" t="s">
        <v>1019</v>
      </c>
      <c r="L180" s="354"/>
      <c r="M180" s="669"/>
      <c r="N180" s="347"/>
      <c r="O180" s="410"/>
    </row>
    <row r="181" spans="1:15" s="16" customFormat="1" ht="11.1" customHeight="1">
      <c r="A181" s="662">
        <v>0</v>
      </c>
      <c r="B181" s="12">
        <v>0</v>
      </c>
      <c r="C181" s="232" t="s">
        <v>1243</v>
      </c>
      <c r="D181" s="660"/>
      <c r="E181" s="13"/>
      <c r="F181" s="14"/>
      <c r="G181" s="15"/>
      <c r="I181" s="308"/>
      <c r="J181" s="348"/>
      <c r="K181" s="349"/>
      <c r="L181" s="350"/>
      <c r="M181" s="672"/>
      <c r="N181" s="349"/>
      <c r="O181" s="450"/>
    </row>
    <row r="182" spans="1:15" s="16" customFormat="1" ht="11.1" customHeight="1">
      <c r="A182" s="661">
        <v>0</v>
      </c>
      <c r="B182" s="331" t="s">
        <v>1229</v>
      </c>
      <c r="C182" s="232" t="s">
        <v>1245</v>
      </c>
      <c r="D182" s="660"/>
      <c r="E182" s="13"/>
      <c r="F182" s="14"/>
      <c r="G182" s="15"/>
      <c r="I182" s="308"/>
      <c r="J182" s="351"/>
      <c r="K182" s="352"/>
      <c r="L182" s="353"/>
      <c r="M182" s="671"/>
      <c r="N182" s="352"/>
      <c r="O182" s="451"/>
    </row>
    <row r="183" spans="1:15" s="16" customFormat="1" ht="11.1" customHeight="1">
      <c r="A183" s="332">
        <v>0</v>
      </c>
      <c r="B183" s="333" t="s">
        <v>1225</v>
      </c>
      <c r="C183" s="233" t="s">
        <v>1244</v>
      </c>
      <c r="D183" s="658">
        <v>1</v>
      </c>
      <c r="E183" s="657" t="s">
        <v>1019</v>
      </c>
      <c r="F183" s="18"/>
      <c r="G183" s="19"/>
      <c r="H183" s="674"/>
      <c r="I183" s="309"/>
      <c r="J183" s="670">
        <v>1</v>
      </c>
      <c r="K183" s="347" t="s">
        <v>1019</v>
      </c>
      <c r="L183" s="354"/>
      <c r="M183" s="669"/>
      <c r="N183" s="347"/>
      <c r="O183" s="410"/>
    </row>
    <row r="184" spans="1:15" s="16" customFormat="1" ht="11.1" customHeight="1">
      <c r="A184" s="662">
        <v>0</v>
      </c>
      <c r="B184" s="12">
        <v>0</v>
      </c>
      <c r="C184" s="232" t="s">
        <v>1243</v>
      </c>
      <c r="D184" s="660"/>
      <c r="E184" s="13"/>
      <c r="F184" s="14"/>
      <c r="G184" s="15"/>
      <c r="I184" s="308"/>
      <c r="J184" s="348"/>
      <c r="K184" s="349"/>
      <c r="L184" s="350"/>
      <c r="M184" s="672"/>
      <c r="N184" s="349"/>
      <c r="O184" s="450"/>
    </row>
    <row r="185" spans="1:15" s="16" customFormat="1" ht="11.1" customHeight="1">
      <c r="A185" s="661">
        <v>0</v>
      </c>
      <c r="B185" s="331" t="s">
        <v>1228</v>
      </c>
      <c r="C185" s="232" t="s">
        <v>1242</v>
      </c>
      <c r="D185" s="660"/>
      <c r="E185" s="13"/>
      <c r="F185" s="14"/>
      <c r="G185" s="15"/>
      <c r="I185" s="308"/>
      <c r="J185" s="351"/>
      <c r="K185" s="352"/>
      <c r="L185" s="353"/>
      <c r="M185" s="671"/>
      <c r="N185" s="352"/>
      <c r="O185" s="451"/>
    </row>
    <row r="186" spans="1:15" s="16" customFormat="1" ht="11.1" customHeight="1">
      <c r="A186" s="332">
        <v>0</v>
      </c>
      <c r="B186" s="333" t="s">
        <v>1225</v>
      </c>
      <c r="C186" s="233" t="s">
        <v>1241</v>
      </c>
      <c r="D186" s="658">
        <v>2</v>
      </c>
      <c r="E186" s="657" t="s">
        <v>1019</v>
      </c>
      <c r="F186" s="18"/>
      <c r="G186" s="19"/>
      <c r="H186" s="674"/>
      <c r="I186" s="309"/>
      <c r="J186" s="670">
        <v>2</v>
      </c>
      <c r="K186" s="347" t="s">
        <v>1019</v>
      </c>
      <c r="L186" s="354"/>
      <c r="M186" s="669"/>
      <c r="N186" s="347"/>
      <c r="O186" s="410"/>
    </row>
    <row r="187" spans="1:15" s="16" customFormat="1" ht="11.1" customHeight="1">
      <c r="A187" s="662"/>
      <c r="B187" s="12"/>
      <c r="C187" s="232"/>
      <c r="D187" s="660"/>
      <c r="E187" s="13"/>
      <c r="F187" s="14"/>
      <c r="G187" s="15"/>
      <c r="I187" s="308"/>
      <c r="J187" s="348"/>
      <c r="K187" s="349"/>
      <c r="L187" s="350"/>
      <c r="M187" s="672"/>
      <c r="N187" s="349"/>
      <c r="O187" s="450"/>
    </row>
    <row r="188" spans="1:15" s="16" customFormat="1" ht="11.1" customHeight="1">
      <c r="A188" s="661"/>
      <c r="B188" s="331" t="s">
        <v>1240</v>
      </c>
      <c r="C188" s="232"/>
      <c r="D188" s="660"/>
      <c r="E188" s="13"/>
      <c r="F188" s="14"/>
      <c r="G188" s="15"/>
      <c r="I188" s="308"/>
      <c r="J188" s="351"/>
      <c r="K188" s="352"/>
      <c r="L188" s="353"/>
      <c r="M188" s="671"/>
      <c r="N188" s="352"/>
      <c r="O188" s="451"/>
    </row>
    <row r="189" spans="1:15" s="16" customFormat="1" ht="11.1" customHeight="1">
      <c r="A189" s="332"/>
      <c r="B189" s="333" t="s">
        <v>1222</v>
      </c>
      <c r="C189" s="233"/>
      <c r="D189" s="658">
        <v>1</v>
      </c>
      <c r="E189" s="657" t="s">
        <v>713</v>
      </c>
      <c r="F189" s="18"/>
      <c r="G189" s="19"/>
      <c r="H189" s="674"/>
      <c r="I189" s="309"/>
      <c r="J189" s="670">
        <v>1</v>
      </c>
      <c r="K189" s="347" t="s">
        <v>1019</v>
      </c>
      <c r="L189" s="354"/>
      <c r="M189" s="669"/>
      <c r="N189" s="347"/>
      <c r="O189" s="410"/>
    </row>
    <row r="190" spans="1:15" s="16" customFormat="1" ht="11.1" customHeight="1">
      <c r="A190" s="662"/>
      <c r="B190" s="12"/>
      <c r="C190" s="232"/>
      <c r="D190" s="660"/>
      <c r="E190" s="13"/>
      <c r="F190" s="14"/>
      <c r="G190" s="15"/>
      <c r="I190" s="308"/>
      <c r="J190" s="348"/>
      <c r="K190" s="349"/>
      <c r="L190" s="350"/>
      <c r="M190" s="672"/>
      <c r="N190" s="349"/>
      <c r="O190" s="450"/>
    </row>
    <row r="191" spans="1:15" s="16" customFormat="1" ht="11.1" customHeight="1">
      <c r="A191" s="661"/>
      <c r="B191" s="331" t="s">
        <v>1239</v>
      </c>
      <c r="C191" s="232"/>
      <c r="D191" s="660"/>
      <c r="E191" s="13"/>
      <c r="F191" s="14"/>
      <c r="G191" s="15"/>
      <c r="I191" s="308"/>
      <c r="J191" s="351"/>
      <c r="K191" s="352"/>
      <c r="L191" s="353"/>
      <c r="M191" s="671"/>
      <c r="N191" s="352"/>
      <c r="O191" s="451"/>
    </row>
    <row r="192" spans="1:15" s="16" customFormat="1" ht="11.1" customHeight="1">
      <c r="A192" s="332"/>
      <c r="B192" s="333" t="s">
        <v>1222</v>
      </c>
      <c r="C192" s="233"/>
      <c r="D192" s="658">
        <v>1</v>
      </c>
      <c r="E192" s="657" t="s">
        <v>713</v>
      </c>
      <c r="F192" s="18"/>
      <c r="G192" s="19"/>
      <c r="H192" s="674"/>
      <c r="I192" s="309"/>
      <c r="J192" s="670">
        <v>1</v>
      </c>
      <c r="K192" s="347" t="s">
        <v>1019</v>
      </c>
      <c r="L192" s="354"/>
      <c r="M192" s="669"/>
      <c r="N192" s="347"/>
      <c r="O192" s="410"/>
    </row>
    <row r="193" spans="1:15" s="16" customFormat="1" ht="11.1" customHeight="1">
      <c r="A193" s="662"/>
      <c r="B193" s="12"/>
      <c r="C193" s="232"/>
      <c r="D193" s="660"/>
      <c r="E193" s="13"/>
      <c r="F193" s="14"/>
      <c r="G193" s="15"/>
      <c r="I193" s="308"/>
      <c r="J193" s="348"/>
      <c r="K193" s="349"/>
      <c r="L193" s="350"/>
      <c r="M193" s="672"/>
      <c r="N193" s="349"/>
      <c r="O193" s="450"/>
    </row>
    <row r="194" spans="1:15" s="16" customFormat="1" ht="11.1" customHeight="1">
      <c r="A194" s="661"/>
      <c r="B194" s="331" t="s">
        <v>1238</v>
      </c>
      <c r="C194" s="232"/>
      <c r="D194" s="660"/>
      <c r="E194" s="13"/>
      <c r="F194" s="14"/>
      <c r="G194" s="15"/>
      <c r="I194" s="308"/>
      <c r="J194" s="351"/>
      <c r="K194" s="352"/>
      <c r="L194" s="353"/>
      <c r="M194" s="671"/>
      <c r="N194" s="352"/>
      <c r="O194" s="451"/>
    </row>
    <row r="195" spans="1:15" s="16" customFormat="1" ht="11.1" customHeight="1">
      <c r="A195" s="332"/>
      <c r="B195" s="333" t="s">
        <v>1222</v>
      </c>
      <c r="C195" s="233"/>
      <c r="D195" s="658">
        <v>1</v>
      </c>
      <c r="E195" s="657" t="s">
        <v>713</v>
      </c>
      <c r="F195" s="18"/>
      <c r="G195" s="19"/>
      <c r="H195" s="674"/>
      <c r="I195" s="309"/>
      <c r="J195" s="670">
        <v>1</v>
      </c>
      <c r="K195" s="347" t="s">
        <v>1019</v>
      </c>
      <c r="L195" s="354"/>
      <c r="M195" s="669"/>
      <c r="N195" s="347"/>
      <c r="O195" s="410"/>
    </row>
    <row r="196" spans="1:15" s="16" customFormat="1" ht="11.1" customHeight="1">
      <c r="A196" s="662"/>
      <c r="B196" s="12"/>
      <c r="C196" s="232"/>
      <c r="D196" s="660"/>
      <c r="E196" s="13"/>
      <c r="F196" s="14"/>
      <c r="G196" s="15"/>
      <c r="I196" s="308"/>
      <c r="J196" s="348"/>
      <c r="K196" s="349"/>
      <c r="L196" s="350"/>
      <c r="M196" s="672"/>
      <c r="N196" s="349"/>
      <c r="O196" s="450"/>
    </row>
    <row r="197" spans="1:15" s="16" customFormat="1" ht="11.1" customHeight="1">
      <c r="A197" s="661"/>
      <c r="B197" s="331" t="s">
        <v>1237</v>
      </c>
      <c r="C197" s="232"/>
      <c r="D197" s="660"/>
      <c r="E197" s="13"/>
      <c r="F197" s="14"/>
      <c r="G197" s="15"/>
      <c r="I197" s="308"/>
      <c r="J197" s="351"/>
      <c r="K197" s="352"/>
      <c r="L197" s="353"/>
      <c r="M197" s="671"/>
      <c r="N197" s="352"/>
      <c r="O197" s="451"/>
    </row>
    <row r="198" spans="1:15" s="16" customFormat="1" ht="11.1" customHeight="1">
      <c r="A198" s="332"/>
      <c r="B198" s="333" t="s">
        <v>1222</v>
      </c>
      <c r="C198" s="233"/>
      <c r="D198" s="658">
        <v>1</v>
      </c>
      <c r="E198" s="657" t="s">
        <v>713</v>
      </c>
      <c r="F198" s="18"/>
      <c r="G198" s="19"/>
      <c r="H198" s="674"/>
      <c r="I198" s="309"/>
      <c r="J198" s="670">
        <v>1</v>
      </c>
      <c r="K198" s="347" t="s">
        <v>1019</v>
      </c>
      <c r="L198" s="354"/>
      <c r="M198" s="669"/>
      <c r="N198" s="347"/>
      <c r="O198" s="410"/>
    </row>
    <row r="199" spans="1:15" s="16" customFormat="1" ht="11.1" customHeight="1">
      <c r="A199" s="662"/>
      <c r="B199" s="12"/>
      <c r="C199" s="232"/>
      <c r="D199" s="660"/>
      <c r="E199" s="13"/>
      <c r="F199" s="14"/>
      <c r="G199" s="15"/>
      <c r="I199" s="308"/>
      <c r="J199" s="348"/>
      <c r="K199" s="349"/>
      <c r="L199" s="350"/>
      <c r="M199" s="672"/>
      <c r="N199" s="349"/>
      <c r="O199" s="450"/>
    </row>
    <row r="200" spans="1:15" s="16" customFormat="1" ht="11.1" customHeight="1">
      <c r="A200" s="661"/>
      <c r="B200" s="331" t="s">
        <v>1236</v>
      </c>
      <c r="C200" s="232"/>
      <c r="D200" s="660"/>
      <c r="E200" s="13"/>
      <c r="F200" s="14"/>
      <c r="G200" s="15"/>
      <c r="I200" s="308"/>
      <c r="J200" s="351"/>
      <c r="K200" s="352"/>
      <c r="L200" s="353"/>
      <c r="M200" s="671"/>
      <c r="N200" s="352"/>
      <c r="O200" s="451"/>
    </row>
    <row r="201" spans="1:15" s="16" customFormat="1" ht="11.1" customHeight="1">
      <c r="A201" s="332"/>
      <c r="B201" s="333" t="s">
        <v>1222</v>
      </c>
      <c r="C201" s="233"/>
      <c r="D201" s="658">
        <v>2</v>
      </c>
      <c r="E201" s="657" t="s">
        <v>713</v>
      </c>
      <c r="F201" s="18"/>
      <c r="G201" s="19"/>
      <c r="H201" s="674"/>
      <c r="I201" s="309"/>
      <c r="J201" s="670">
        <v>2</v>
      </c>
      <c r="K201" s="347" t="s">
        <v>1019</v>
      </c>
      <c r="L201" s="354"/>
      <c r="M201" s="669"/>
      <c r="N201" s="347"/>
      <c r="O201" s="410"/>
    </row>
    <row r="202" spans="1:15" s="16" customFormat="1" ht="11.1" customHeight="1">
      <c r="A202" s="662"/>
      <c r="B202" s="12"/>
      <c r="C202" s="232"/>
      <c r="D202" s="660"/>
      <c r="E202" s="13"/>
      <c r="F202" s="14"/>
      <c r="G202" s="15"/>
      <c r="I202" s="308"/>
      <c r="J202" s="348"/>
      <c r="K202" s="349"/>
      <c r="L202" s="350"/>
      <c r="M202" s="672"/>
      <c r="N202" s="349"/>
      <c r="O202" s="450"/>
    </row>
    <row r="203" spans="1:15" s="16" customFormat="1" ht="11.1" customHeight="1">
      <c r="A203" s="661"/>
      <c r="B203" s="331" t="s">
        <v>1235</v>
      </c>
      <c r="C203" s="232"/>
      <c r="D203" s="660"/>
      <c r="E203" s="13"/>
      <c r="F203" s="14"/>
      <c r="G203" s="15"/>
      <c r="I203" s="308"/>
      <c r="J203" s="351"/>
      <c r="K203" s="352"/>
      <c r="L203" s="353"/>
      <c r="M203" s="671"/>
      <c r="N203" s="352"/>
      <c r="O203" s="451"/>
    </row>
    <row r="204" spans="1:15" s="16" customFormat="1" ht="11.1" customHeight="1">
      <c r="A204" s="332"/>
      <c r="B204" s="333" t="s">
        <v>1222</v>
      </c>
      <c r="C204" s="233"/>
      <c r="D204" s="658">
        <v>5</v>
      </c>
      <c r="E204" s="657" t="s">
        <v>713</v>
      </c>
      <c r="F204" s="18"/>
      <c r="G204" s="19"/>
      <c r="H204" s="674"/>
      <c r="I204" s="309"/>
      <c r="J204" s="670">
        <v>5</v>
      </c>
      <c r="K204" s="347" t="s">
        <v>1019</v>
      </c>
      <c r="L204" s="354"/>
      <c r="M204" s="669"/>
      <c r="N204" s="347"/>
      <c r="O204" s="410"/>
    </row>
    <row r="205" spans="1:15" s="16" customFormat="1" ht="11.1" customHeight="1">
      <c r="A205" s="662"/>
      <c r="B205" s="12"/>
      <c r="C205" s="232"/>
      <c r="D205" s="660"/>
      <c r="E205" s="13"/>
      <c r="F205" s="14"/>
      <c r="G205" s="15"/>
      <c r="I205" s="308"/>
      <c r="J205" s="348"/>
      <c r="K205" s="349"/>
      <c r="L205" s="350"/>
      <c r="M205" s="672"/>
      <c r="N205" s="349"/>
      <c r="O205" s="450"/>
    </row>
    <row r="206" spans="1:15" s="16" customFormat="1" ht="11.1" customHeight="1">
      <c r="A206" s="661"/>
      <c r="B206" s="331" t="s">
        <v>1234</v>
      </c>
      <c r="C206" s="232"/>
      <c r="D206" s="660"/>
      <c r="E206" s="13"/>
      <c r="F206" s="14"/>
      <c r="G206" s="15"/>
      <c r="I206" s="308"/>
      <c r="J206" s="351"/>
      <c r="K206" s="352"/>
      <c r="L206" s="353"/>
      <c r="M206" s="671"/>
      <c r="N206" s="352"/>
      <c r="O206" s="451"/>
    </row>
    <row r="207" spans="1:15" s="16" customFormat="1" ht="11.1" customHeight="1">
      <c r="A207" s="332"/>
      <c r="B207" s="333" t="s">
        <v>1222</v>
      </c>
      <c r="C207" s="233"/>
      <c r="D207" s="658">
        <v>1</v>
      </c>
      <c r="E207" s="657" t="s">
        <v>713</v>
      </c>
      <c r="F207" s="18"/>
      <c r="G207" s="19"/>
      <c r="H207" s="674"/>
      <c r="I207" s="309"/>
      <c r="J207" s="670">
        <v>1</v>
      </c>
      <c r="K207" s="347" t="s">
        <v>1019</v>
      </c>
      <c r="L207" s="354"/>
      <c r="M207" s="669"/>
      <c r="N207" s="347"/>
      <c r="O207" s="410"/>
    </row>
    <row r="208" spans="1:15" s="16" customFormat="1" ht="11.1" customHeight="1">
      <c r="A208" s="662"/>
      <c r="B208" s="12"/>
      <c r="C208" s="232"/>
      <c r="D208" s="660"/>
      <c r="E208" s="13"/>
      <c r="F208" s="14"/>
      <c r="G208" s="15"/>
      <c r="I208" s="308"/>
      <c r="J208" s="348"/>
      <c r="K208" s="349"/>
      <c r="L208" s="350"/>
      <c r="M208" s="672"/>
      <c r="N208" s="349"/>
      <c r="O208" s="450"/>
    </row>
    <row r="209" spans="1:15" s="16" customFormat="1" ht="11.1" customHeight="1">
      <c r="A209" s="661"/>
      <c r="B209" s="331" t="s">
        <v>1233</v>
      </c>
      <c r="C209" s="232"/>
      <c r="D209" s="660"/>
      <c r="E209" s="13"/>
      <c r="F209" s="14"/>
      <c r="G209" s="15"/>
      <c r="I209" s="308"/>
      <c r="J209" s="351"/>
      <c r="K209" s="352"/>
      <c r="L209" s="353"/>
      <c r="M209" s="671"/>
      <c r="N209" s="352"/>
      <c r="O209" s="451"/>
    </row>
    <row r="210" spans="1:15" s="16" customFormat="1" ht="11.1" customHeight="1">
      <c r="A210" s="332"/>
      <c r="B210" s="333" t="s">
        <v>1222</v>
      </c>
      <c r="C210" s="233"/>
      <c r="D210" s="658">
        <v>1</v>
      </c>
      <c r="E210" s="657" t="s">
        <v>713</v>
      </c>
      <c r="F210" s="18"/>
      <c r="G210" s="19"/>
      <c r="H210" s="674"/>
      <c r="I210" s="309"/>
      <c r="J210" s="670">
        <v>1</v>
      </c>
      <c r="K210" s="347" t="s">
        <v>1019</v>
      </c>
      <c r="L210" s="354"/>
      <c r="M210" s="669"/>
      <c r="N210" s="347"/>
      <c r="O210" s="410"/>
    </row>
    <row r="211" spans="1:15" s="16" customFormat="1" ht="11.1" customHeight="1">
      <c r="A211" s="662"/>
      <c r="B211" s="12"/>
      <c r="C211" s="232"/>
      <c r="D211" s="660"/>
      <c r="E211" s="13"/>
      <c r="F211" s="14"/>
      <c r="G211" s="15"/>
      <c r="I211" s="308"/>
      <c r="J211" s="348"/>
      <c r="K211" s="349"/>
      <c r="L211" s="350"/>
      <c r="M211" s="672"/>
      <c r="N211" s="349"/>
      <c r="O211" s="450"/>
    </row>
    <row r="212" spans="1:15" s="16" customFormat="1" ht="11.1" customHeight="1">
      <c r="A212" s="661"/>
      <c r="B212" s="331" t="s">
        <v>1232</v>
      </c>
      <c r="C212" s="232"/>
      <c r="D212" s="660"/>
      <c r="E212" s="13"/>
      <c r="F212" s="14"/>
      <c r="G212" s="15"/>
      <c r="I212" s="308"/>
      <c r="J212" s="351"/>
      <c r="K212" s="352"/>
      <c r="L212" s="353"/>
      <c r="M212" s="671"/>
      <c r="N212" s="352"/>
      <c r="O212" s="451"/>
    </row>
    <row r="213" spans="1:15" s="16" customFormat="1" ht="11.1" customHeight="1">
      <c r="A213" s="332"/>
      <c r="B213" s="333" t="s">
        <v>1222</v>
      </c>
      <c r="C213" s="233"/>
      <c r="D213" s="658">
        <v>1</v>
      </c>
      <c r="E213" s="657" t="s">
        <v>713</v>
      </c>
      <c r="F213" s="18"/>
      <c r="G213" s="19"/>
      <c r="H213" s="674"/>
      <c r="I213" s="309"/>
      <c r="J213" s="670">
        <v>1</v>
      </c>
      <c r="K213" s="347" t="s">
        <v>1019</v>
      </c>
      <c r="L213" s="354"/>
      <c r="M213" s="669"/>
      <c r="N213" s="347"/>
      <c r="O213" s="410"/>
    </row>
    <row r="214" spans="1:15" s="16" customFormat="1" ht="11.1" customHeight="1">
      <c r="A214" s="662"/>
      <c r="B214" s="12"/>
      <c r="C214" s="232"/>
      <c r="D214" s="660"/>
      <c r="E214" s="13"/>
      <c r="F214" s="14"/>
      <c r="G214" s="15"/>
      <c r="I214" s="308"/>
      <c r="J214" s="348"/>
      <c r="K214" s="349"/>
      <c r="L214" s="350"/>
      <c r="M214" s="672"/>
      <c r="N214" s="349"/>
      <c r="O214" s="450"/>
    </row>
    <row r="215" spans="1:15" s="16" customFormat="1" ht="11.1" customHeight="1">
      <c r="A215" s="661"/>
      <c r="B215" s="331" t="s">
        <v>1231</v>
      </c>
      <c r="C215" s="232"/>
      <c r="D215" s="660"/>
      <c r="E215" s="13"/>
      <c r="F215" s="14"/>
      <c r="G215" s="15"/>
      <c r="I215" s="308"/>
      <c r="J215" s="351"/>
      <c r="K215" s="352"/>
      <c r="L215" s="353"/>
      <c r="M215" s="671"/>
      <c r="N215" s="352"/>
      <c r="O215" s="451"/>
    </row>
    <row r="216" spans="1:15" s="16" customFormat="1" ht="11.1" customHeight="1">
      <c r="A216" s="527"/>
      <c r="B216" s="453" t="s">
        <v>1222</v>
      </c>
      <c r="C216" s="454"/>
      <c r="D216" s="668">
        <v>1</v>
      </c>
      <c r="E216" s="667" t="s">
        <v>713</v>
      </c>
      <c r="F216" s="666"/>
      <c r="G216" s="665"/>
      <c r="H216" s="682"/>
      <c r="I216" s="460"/>
      <c r="J216" s="681">
        <v>1</v>
      </c>
      <c r="K216" s="462" t="s">
        <v>1019</v>
      </c>
      <c r="L216" s="463"/>
      <c r="M216" s="680"/>
      <c r="N216" s="462"/>
      <c r="O216" s="465"/>
    </row>
    <row r="217" spans="1:15" s="16" customFormat="1" ht="11.1" customHeight="1">
      <c r="A217" s="466"/>
      <c r="B217" s="467"/>
      <c r="C217" s="468"/>
      <c r="D217" s="679"/>
      <c r="E217" s="678"/>
      <c r="F217" s="677"/>
      <c r="G217" s="676"/>
      <c r="H217" s="525"/>
      <c r="I217" s="474"/>
      <c r="J217" s="475"/>
      <c r="K217" s="476"/>
      <c r="L217" s="526"/>
      <c r="M217" s="675"/>
      <c r="N217" s="476"/>
      <c r="O217" s="479"/>
    </row>
    <row r="218" spans="1:15" s="16" customFormat="1" ht="11.1" customHeight="1">
      <c r="A218" s="661"/>
      <c r="B218" s="331" t="s">
        <v>1230</v>
      </c>
      <c r="C218" s="232"/>
      <c r="D218" s="660"/>
      <c r="E218" s="13"/>
      <c r="F218" s="14"/>
      <c r="G218" s="15"/>
      <c r="I218" s="308"/>
      <c r="J218" s="351"/>
      <c r="K218" s="352"/>
      <c r="L218" s="353"/>
      <c r="M218" s="671"/>
      <c r="N218" s="352"/>
      <c r="O218" s="451"/>
    </row>
    <row r="219" spans="1:15" s="16" customFormat="1" ht="11.1" customHeight="1">
      <c r="A219" s="332"/>
      <c r="B219" s="333" t="s">
        <v>1222</v>
      </c>
      <c r="C219" s="233"/>
      <c r="D219" s="658">
        <v>1</v>
      </c>
      <c r="E219" s="657" t="s">
        <v>713</v>
      </c>
      <c r="F219" s="18"/>
      <c r="G219" s="19"/>
      <c r="H219" s="674"/>
      <c r="I219" s="309"/>
      <c r="J219" s="670">
        <v>1</v>
      </c>
      <c r="K219" s="347" t="s">
        <v>1019</v>
      </c>
      <c r="L219" s="354"/>
      <c r="M219" s="669"/>
      <c r="N219" s="347"/>
      <c r="O219" s="410"/>
    </row>
    <row r="220" spans="1:15" s="16" customFormat="1" ht="11.1" customHeight="1">
      <c r="A220" s="662"/>
      <c r="B220" s="12"/>
      <c r="C220" s="232"/>
      <c r="D220" s="660"/>
      <c r="E220" s="13"/>
      <c r="F220" s="14"/>
      <c r="G220" s="15"/>
      <c r="I220" s="308"/>
      <c r="J220" s="348"/>
      <c r="K220" s="349"/>
      <c r="L220" s="350"/>
      <c r="M220" s="672"/>
      <c r="N220" s="349"/>
      <c r="O220" s="450"/>
    </row>
    <row r="221" spans="1:15" s="16" customFormat="1" ht="11.1" customHeight="1">
      <c r="A221" s="661"/>
      <c r="B221" s="331" t="s">
        <v>1229</v>
      </c>
      <c r="C221" s="232"/>
      <c r="D221" s="660"/>
      <c r="E221" s="13"/>
      <c r="F221" s="14"/>
      <c r="G221" s="15"/>
      <c r="I221" s="308"/>
      <c r="J221" s="351"/>
      <c r="K221" s="352"/>
      <c r="L221" s="353"/>
      <c r="M221" s="671"/>
      <c r="N221" s="352"/>
      <c r="O221" s="451"/>
    </row>
    <row r="222" spans="1:15" s="16" customFormat="1" ht="11.1" customHeight="1">
      <c r="A222" s="332"/>
      <c r="B222" s="333" t="s">
        <v>1222</v>
      </c>
      <c r="C222" s="233"/>
      <c r="D222" s="658">
        <v>1</v>
      </c>
      <c r="E222" s="657" t="s">
        <v>713</v>
      </c>
      <c r="F222" s="18"/>
      <c r="G222" s="19"/>
      <c r="H222" s="674"/>
      <c r="I222" s="309"/>
      <c r="J222" s="670">
        <v>1</v>
      </c>
      <c r="K222" s="347" t="s">
        <v>1019</v>
      </c>
      <c r="L222" s="354"/>
      <c r="M222" s="669"/>
      <c r="N222" s="347"/>
      <c r="O222" s="410"/>
    </row>
    <row r="223" spans="1:15" s="16" customFormat="1" ht="11.1" customHeight="1">
      <c r="A223" s="662"/>
      <c r="B223" s="12"/>
      <c r="C223" s="232"/>
      <c r="D223" s="660"/>
      <c r="E223" s="13"/>
      <c r="F223" s="14"/>
      <c r="G223" s="15"/>
      <c r="I223" s="308"/>
      <c r="J223" s="348"/>
      <c r="K223" s="349"/>
      <c r="L223" s="350"/>
      <c r="M223" s="672"/>
      <c r="N223" s="349"/>
      <c r="O223" s="450"/>
    </row>
    <row r="224" spans="1:15" s="16" customFormat="1" ht="11.1" customHeight="1">
      <c r="A224" s="661"/>
      <c r="B224" s="331" t="s">
        <v>1228</v>
      </c>
      <c r="C224" s="232"/>
      <c r="D224" s="660"/>
      <c r="E224" s="13"/>
      <c r="F224" s="14"/>
      <c r="G224" s="15"/>
      <c r="I224" s="308"/>
      <c r="J224" s="351"/>
      <c r="K224" s="352"/>
      <c r="L224" s="353"/>
      <c r="M224" s="671"/>
      <c r="N224" s="352"/>
      <c r="O224" s="451"/>
    </row>
    <row r="225" spans="1:15" s="16" customFormat="1" ht="11.1" customHeight="1">
      <c r="A225" s="332"/>
      <c r="B225" s="333" t="s">
        <v>1222</v>
      </c>
      <c r="C225" s="233"/>
      <c r="D225" s="658">
        <v>2</v>
      </c>
      <c r="E225" s="657" t="s">
        <v>713</v>
      </c>
      <c r="F225" s="18"/>
      <c r="G225" s="19"/>
      <c r="H225" s="674"/>
      <c r="I225" s="309"/>
      <c r="J225" s="670">
        <v>2</v>
      </c>
      <c r="K225" s="347" t="s">
        <v>1019</v>
      </c>
      <c r="L225" s="354"/>
      <c r="M225" s="669"/>
      <c r="N225" s="347"/>
      <c r="O225" s="410"/>
    </row>
    <row r="226" spans="1:15" s="16" customFormat="1" ht="11.1" customHeight="1">
      <c r="A226" s="662"/>
      <c r="B226" s="12"/>
      <c r="C226" s="232"/>
      <c r="D226" s="660"/>
      <c r="E226" s="13"/>
      <c r="F226" s="14"/>
      <c r="G226" s="15"/>
      <c r="I226" s="308"/>
      <c r="J226" s="348"/>
      <c r="K226" s="349"/>
      <c r="L226" s="350"/>
      <c r="M226" s="672"/>
      <c r="N226" s="349"/>
      <c r="O226" s="450"/>
    </row>
    <row r="227" spans="1:15" s="16" customFormat="1" ht="11.1" customHeight="1">
      <c r="A227" s="661"/>
      <c r="B227" s="331"/>
      <c r="C227" s="232"/>
      <c r="D227" s="660"/>
      <c r="E227" s="13"/>
      <c r="F227" s="14"/>
      <c r="G227" s="15"/>
      <c r="I227" s="308"/>
      <c r="J227" s="351"/>
      <c r="K227" s="352"/>
      <c r="L227" s="353"/>
      <c r="M227" s="671"/>
      <c r="N227" s="352"/>
      <c r="O227" s="451"/>
    </row>
    <row r="228" spans="1:15" s="16" customFormat="1" ht="11.1" customHeight="1">
      <c r="A228" s="332"/>
      <c r="B228" s="333"/>
      <c r="C228" s="233"/>
      <c r="D228" s="658"/>
      <c r="E228" s="657"/>
      <c r="F228" s="18"/>
      <c r="G228" s="19"/>
      <c r="H228" s="20"/>
      <c r="I228" s="309"/>
      <c r="J228" s="670"/>
      <c r="K228" s="347">
        <v>0</v>
      </c>
      <c r="L228" s="354"/>
      <c r="M228" s="669"/>
      <c r="N228" s="347"/>
      <c r="O228" s="410"/>
    </row>
    <row r="229" spans="1:15" s="16" customFormat="1" ht="11.1" customHeight="1">
      <c r="A229" s="662">
        <v>0</v>
      </c>
      <c r="B229" s="12">
        <v>0</v>
      </c>
      <c r="C229" s="232" t="s">
        <v>1227</v>
      </c>
      <c r="D229" s="660"/>
      <c r="E229" s="13"/>
      <c r="F229" s="14"/>
      <c r="G229" s="15"/>
      <c r="I229" s="308"/>
      <c r="J229" s="348"/>
      <c r="K229" s="349"/>
      <c r="L229" s="350"/>
      <c r="M229" s="672"/>
      <c r="N229" s="349"/>
      <c r="O229" s="450"/>
    </row>
    <row r="230" spans="1:15" s="16" customFormat="1" ht="11.1" customHeight="1">
      <c r="A230" s="661">
        <v>0</v>
      </c>
      <c r="B230" s="331" t="s">
        <v>1223</v>
      </c>
      <c r="C230" s="232" t="s">
        <v>1226</v>
      </c>
      <c r="D230" s="660"/>
      <c r="E230" s="13"/>
      <c r="F230" s="14"/>
      <c r="G230" s="15"/>
      <c r="I230" s="308"/>
      <c r="J230" s="351"/>
      <c r="K230" s="352"/>
      <c r="L230" s="353"/>
      <c r="M230" s="671"/>
      <c r="N230" s="352"/>
      <c r="O230" s="451"/>
    </row>
    <row r="231" spans="1:15" s="16" customFormat="1" ht="11.1" customHeight="1">
      <c r="A231" s="332">
        <v>0</v>
      </c>
      <c r="B231" s="333" t="s">
        <v>1225</v>
      </c>
      <c r="C231" s="233" t="s">
        <v>1224</v>
      </c>
      <c r="D231" s="658">
        <v>2</v>
      </c>
      <c r="E231" s="657" t="s">
        <v>1019</v>
      </c>
      <c r="F231" s="18"/>
      <c r="G231" s="19"/>
      <c r="H231" s="674"/>
      <c r="I231" s="309"/>
      <c r="J231" s="670">
        <v>2</v>
      </c>
      <c r="K231" s="347" t="s">
        <v>1019</v>
      </c>
      <c r="L231" s="354"/>
      <c r="M231" s="669"/>
      <c r="N231" s="347"/>
      <c r="O231" s="410"/>
    </row>
    <row r="232" spans="1:15" s="16" customFormat="1" ht="11.1" customHeight="1">
      <c r="A232" s="662"/>
      <c r="B232" s="12"/>
      <c r="C232" s="232"/>
      <c r="D232" s="660"/>
      <c r="E232" s="13"/>
      <c r="F232" s="14"/>
      <c r="G232" s="15"/>
      <c r="I232" s="308"/>
      <c r="J232" s="348"/>
      <c r="K232" s="349"/>
      <c r="L232" s="350"/>
      <c r="M232" s="672"/>
      <c r="N232" s="349"/>
      <c r="O232" s="450"/>
    </row>
    <row r="233" spans="1:15" s="16" customFormat="1" ht="11.1" customHeight="1">
      <c r="A233" s="661"/>
      <c r="B233" s="331" t="s">
        <v>1223</v>
      </c>
      <c r="C233" s="232"/>
      <c r="D233" s="660"/>
      <c r="E233" s="13"/>
      <c r="F233" s="14"/>
      <c r="G233" s="15"/>
      <c r="I233" s="308"/>
      <c r="J233" s="351"/>
      <c r="K233" s="352"/>
      <c r="L233" s="353"/>
      <c r="M233" s="671"/>
      <c r="N233" s="352"/>
      <c r="O233" s="451"/>
    </row>
    <row r="234" spans="1:15" s="16" customFormat="1" ht="11.1" customHeight="1">
      <c r="A234" s="332"/>
      <c r="B234" s="333" t="s">
        <v>1222</v>
      </c>
      <c r="C234" s="233"/>
      <c r="D234" s="658">
        <v>2</v>
      </c>
      <c r="E234" s="657" t="s">
        <v>713</v>
      </c>
      <c r="F234" s="18"/>
      <c r="G234" s="19"/>
      <c r="H234" s="674"/>
      <c r="I234" s="309"/>
      <c r="J234" s="670">
        <v>2</v>
      </c>
      <c r="K234" s="347" t="s">
        <v>1019</v>
      </c>
      <c r="L234" s="354"/>
      <c r="M234" s="669"/>
      <c r="N234" s="347"/>
      <c r="O234" s="410"/>
    </row>
    <row r="235" spans="1:15" s="16" customFormat="1" ht="11.1" customHeight="1">
      <c r="A235" s="662"/>
      <c r="B235" s="12"/>
      <c r="C235" s="232"/>
      <c r="D235" s="660"/>
      <c r="E235" s="13"/>
      <c r="F235" s="14"/>
      <c r="G235" s="15"/>
      <c r="I235" s="308"/>
      <c r="J235" s="348"/>
      <c r="K235" s="349"/>
      <c r="L235" s="350"/>
      <c r="M235" s="672"/>
      <c r="N235" s="349"/>
      <c r="O235" s="450"/>
    </row>
    <row r="236" spans="1:15" s="16" customFormat="1" ht="11.1" customHeight="1">
      <c r="A236" s="661"/>
      <c r="B236" s="331"/>
      <c r="C236" s="232"/>
      <c r="D236" s="660"/>
      <c r="E236" s="13"/>
      <c r="F236" s="14"/>
      <c r="G236" s="15"/>
      <c r="I236" s="308"/>
      <c r="J236" s="351"/>
      <c r="K236" s="352"/>
      <c r="L236" s="353"/>
      <c r="M236" s="671"/>
      <c r="N236" s="352"/>
      <c r="O236" s="451"/>
    </row>
    <row r="237" spans="1:15" s="16" customFormat="1" ht="11.1" customHeight="1">
      <c r="A237" s="332"/>
      <c r="B237" s="333"/>
      <c r="C237" s="233"/>
      <c r="D237" s="658"/>
      <c r="E237" s="657"/>
      <c r="F237" s="18"/>
      <c r="G237" s="19"/>
      <c r="H237" s="20"/>
      <c r="I237" s="309"/>
      <c r="J237" s="670"/>
      <c r="K237" s="347">
        <v>0</v>
      </c>
      <c r="L237" s="354"/>
      <c r="M237" s="669"/>
      <c r="N237" s="347">
        <v>0</v>
      </c>
      <c r="O237" s="410"/>
    </row>
    <row r="238" spans="1:15" s="16" customFormat="1" ht="11.1" customHeight="1">
      <c r="A238" s="662"/>
      <c r="B238" s="12"/>
      <c r="C238" s="232"/>
      <c r="D238" s="660"/>
      <c r="E238" s="13"/>
      <c r="F238" s="14"/>
      <c r="G238" s="15"/>
      <c r="I238" s="308"/>
      <c r="J238" s="348"/>
      <c r="K238" s="349"/>
      <c r="L238" s="350"/>
      <c r="M238" s="672"/>
      <c r="N238" s="349"/>
      <c r="O238" s="450"/>
    </row>
    <row r="239" spans="1:15" s="16" customFormat="1" ht="11.1" customHeight="1">
      <c r="A239" s="661"/>
      <c r="B239" s="331" t="s">
        <v>1221</v>
      </c>
      <c r="C239" s="232"/>
      <c r="D239" s="660"/>
      <c r="E239" s="13"/>
      <c r="F239" s="14"/>
      <c r="G239" s="15"/>
      <c r="I239" s="308"/>
      <c r="J239" s="351"/>
      <c r="K239" s="352"/>
      <c r="L239" s="353"/>
      <c r="M239" s="671"/>
      <c r="N239" s="352"/>
      <c r="O239" s="451"/>
    </row>
    <row r="240" spans="1:15" s="16" customFormat="1" ht="11.1" customHeight="1">
      <c r="A240" s="332"/>
      <c r="B240" s="333" t="s">
        <v>1219</v>
      </c>
      <c r="C240" s="233"/>
      <c r="D240" s="658">
        <v>1</v>
      </c>
      <c r="E240" s="657" t="s">
        <v>713</v>
      </c>
      <c r="F240" s="18"/>
      <c r="G240" s="19"/>
      <c r="H240" s="674"/>
      <c r="I240" s="309"/>
      <c r="J240" s="670">
        <v>1</v>
      </c>
      <c r="K240" s="347" t="s">
        <v>1019</v>
      </c>
      <c r="L240" s="354"/>
      <c r="M240" s="669">
        <v>0</v>
      </c>
      <c r="N240" s="347"/>
      <c r="O240" s="410"/>
    </row>
    <row r="241" spans="1:15" s="16" customFormat="1" ht="11.1" customHeight="1">
      <c r="A241" s="662"/>
      <c r="B241" s="12"/>
      <c r="C241" s="232"/>
      <c r="D241" s="660"/>
      <c r="E241" s="13"/>
      <c r="F241" s="14"/>
      <c r="G241" s="15"/>
      <c r="I241" s="308"/>
      <c r="J241" s="348"/>
      <c r="K241" s="349"/>
      <c r="L241" s="350"/>
      <c r="M241" s="672"/>
      <c r="N241" s="349"/>
      <c r="O241" s="450"/>
    </row>
    <row r="242" spans="1:15" s="16" customFormat="1" ht="11.1" customHeight="1">
      <c r="A242" s="661"/>
      <c r="B242" s="331" t="s">
        <v>1220</v>
      </c>
      <c r="C242" s="232"/>
      <c r="D242" s="660"/>
      <c r="E242" s="13"/>
      <c r="F242" s="14"/>
      <c r="G242" s="15"/>
      <c r="I242" s="308"/>
      <c r="J242" s="351"/>
      <c r="K242" s="352"/>
      <c r="L242" s="353"/>
      <c r="M242" s="671"/>
      <c r="N242" s="352"/>
      <c r="O242" s="451"/>
    </row>
    <row r="243" spans="1:15" s="16" customFormat="1" ht="11.1" customHeight="1">
      <c r="A243" s="332"/>
      <c r="B243" s="333" t="s">
        <v>1219</v>
      </c>
      <c r="C243" s="233"/>
      <c r="D243" s="658">
        <v>1</v>
      </c>
      <c r="E243" s="657" t="s">
        <v>713</v>
      </c>
      <c r="F243" s="18"/>
      <c r="G243" s="19"/>
      <c r="H243" s="674"/>
      <c r="I243" s="309"/>
      <c r="J243" s="670"/>
      <c r="K243" s="347"/>
      <c r="L243" s="354"/>
      <c r="M243" s="669">
        <v>1</v>
      </c>
      <c r="N243" s="347" t="s">
        <v>1019</v>
      </c>
      <c r="O243" s="410"/>
    </row>
    <row r="244" spans="1:15" s="16" customFormat="1" ht="11.1" customHeight="1">
      <c r="A244" s="662"/>
      <c r="B244" s="12"/>
      <c r="C244" s="232"/>
      <c r="D244" s="660"/>
      <c r="E244" s="13"/>
      <c r="F244" s="14"/>
      <c r="G244" s="15"/>
      <c r="I244" s="308"/>
      <c r="J244" s="348"/>
      <c r="K244" s="349"/>
      <c r="L244" s="350"/>
      <c r="M244" s="672"/>
      <c r="N244" s="349"/>
      <c r="O244" s="450"/>
    </row>
    <row r="245" spans="1:15" s="16" customFormat="1" ht="11.1" customHeight="1">
      <c r="A245" s="661"/>
      <c r="B245" s="331"/>
      <c r="C245" s="232"/>
      <c r="D245" s="660"/>
      <c r="E245" s="13"/>
      <c r="F245" s="14"/>
      <c r="G245" s="15"/>
      <c r="I245" s="308"/>
      <c r="J245" s="351"/>
      <c r="K245" s="352"/>
      <c r="L245" s="353"/>
      <c r="M245" s="671"/>
      <c r="N245" s="352"/>
      <c r="O245" s="451"/>
    </row>
    <row r="246" spans="1:15" s="16" customFormat="1" ht="11.1" customHeight="1">
      <c r="A246" s="332"/>
      <c r="B246" s="333"/>
      <c r="C246" s="233"/>
      <c r="D246" s="658"/>
      <c r="E246" s="657"/>
      <c r="F246" s="18"/>
      <c r="G246" s="19"/>
      <c r="H246" s="20"/>
      <c r="I246" s="309"/>
      <c r="J246" s="670"/>
      <c r="K246" s="347">
        <v>0</v>
      </c>
      <c r="L246" s="354"/>
      <c r="M246" s="669"/>
      <c r="N246" s="347">
        <v>0</v>
      </c>
      <c r="O246" s="410"/>
    </row>
    <row r="247" spans="1:15" s="16" customFormat="1" ht="11.1" customHeight="1">
      <c r="A247" s="662">
        <v>0</v>
      </c>
      <c r="B247" s="12">
        <v>0</v>
      </c>
      <c r="C247" s="232"/>
      <c r="D247" s="660"/>
      <c r="E247" s="13"/>
      <c r="F247" s="14"/>
      <c r="G247" s="15"/>
      <c r="I247" s="308"/>
      <c r="J247" s="348"/>
      <c r="K247" s="349"/>
      <c r="L247" s="350"/>
      <c r="M247" s="672"/>
      <c r="N247" s="349"/>
      <c r="O247" s="450"/>
    </row>
    <row r="248" spans="1:15" s="16" customFormat="1" ht="11.1" customHeight="1">
      <c r="A248" s="661">
        <v>0</v>
      </c>
      <c r="B248" s="331" t="s">
        <v>1218</v>
      </c>
      <c r="C248" s="232" t="s">
        <v>1216</v>
      </c>
      <c r="D248" s="660"/>
      <c r="E248" s="13"/>
      <c r="F248" s="14"/>
      <c r="G248" s="15"/>
      <c r="I248" s="308"/>
      <c r="J248" s="351"/>
      <c r="K248" s="352"/>
      <c r="L248" s="353"/>
      <c r="M248" s="671"/>
      <c r="N248" s="352"/>
      <c r="O248" s="451"/>
    </row>
    <row r="249" spans="1:15" s="16" customFormat="1" ht="11.1" customHeight="1">
      <c r="A249" s="332">
        <v>0</v>
      </c>
      <c r="B249" s="333" t="s">
        <v>1215</v>
      </c>
      <c r="C249" s="233"/>
      <c r="D249" s="658">
        <v>2</v>
      </c>
      <c r="E249" s="657" t="s">
        <v>1019</v>
      </c>
      <c r="F249" s="18"/>
      <c r="G249" s="19"/>
      <c r="H249" s="674"/>
      <c r="I249" s="309"/>
      <c r="J249" s="670"/>
      <c r="K249" s="347"/>
      <c r="L249" s="354"/>
      <c r="M249" s="669">
        <v>2</v>
      </c>
      <c r="N249" s="347" t="s">
        <v>1019</v>
      </c>
      <c r="O249" s="410"/>
    </row>
    <row r="250" spans="1:15" s="16" customFormat="1" ht="11.1" customHeight="1">
      <c r="A250" s="662"/>
      <c r="B250" s="12"/>
      <c r="C250" s="232"/>
      <c r="D250" s="660"/>
      <c r="E250" s="13"/>
      <c r="F250" s="14"/>
      <c r="G250" s="15"/>
      <c r="I250" s="308"/>
      <c r="J250" s="348"/>
      <c r="K250" s="349"/>
      <c r="L250" s="350"/>
      <c r="M250" s="672"/>
      <c r="N250" s="349"/>
      <c r="O250" s="450"/>
    </row>
    <row r="251" spans="1:15" s="16" customFormat="1" ht="11.1" customHeight="1">
      <c r="A251" s="661"/>
      <c r="B251" s="331" t="s">
        <v>1217</v>
      </c>
      <c r="C251" s="232" t="s">
        <v>1216</v>
      </c>
      <c r="D251" s="660"/>
      <c r="E251" s="13"/>
      <c r="F251" s="14"/>
      <c r="G251" s="15"/>
      <c r="I251" s="308"/>
      <c r="J251" s="351"/>
      <c r="K251" s="352"/>
      <c r="L251" s="353"/>
      <c r="M251" s="671"/>
      <c r="N251" s="352"/>
      <c r="O251" s="451"/>
    </row>
    <row r="252" spans="1:15" s="16" customFormat="1" ht="11.1" customHeight="1">
      <c r="A252" s="332"/>
      <c r="B252" s="333" t="s">
        <v>1215</v>
      </c>
      <c r="C252" s="233"/>
      <c r="D252" s="658">
        <v>2</v>
      </c>
      <c r="E252" s="657" t="s">
        <v>713</v>
      </c>
      <c r="F252" s="18"/>
      <c r="G252" s="19"/>
      <c r="H252" s="674"/>
      <c r="I252" s="309"/>
      <c r="J252" s="670"/>
      <c r="K252" s="347"/>
      <c r="L252" s="354"/>
      <c r="M252" s="669">
        <v>2</v>
      </c>
      <c r="N252" s="347" t="s">
        <v>1019</v>
      </c>
      <c r="O252" s="410"/>
    </row>
    <row r="253" spans="1:15" s="16" customFormat="1" ht="11.1" customHeight="1">
      <c r="A253" s="662"/>
      <c r="B253" s="12"/>
      <c r="C253" s="232"/>
      <c r="D253" s="660"/>
      <c r="E253" s="13"/>
      <c r="F253" s="14"/>
      <c r="G253" s="15"/>
      <c r="I253" s="308"/>
      <c r="J253" s="348"/>
      <c r="K253" s="349"/>
      <c r="L253" s="350"/>
      <c r="M253" s="672"/>
      <c r="N253" s="349"/>
      <c r="O253" s="450"/>
    </row>
    <row r="254" spans="1:15" s="16" customFormat="1" ht="11.1" customHeight="1">
      <c r="A254" s="661"/>
      <c r="B254" s="331"/>
      <c r="C254" s="232"/>
      <c r="D254" s="660"/>
      <c r="E254" s="13"/>
      <c r="F254" s="14"/>
      <c r="G254" s="15"/>
      <c r="I254" s="308"/>
      <c r="J254" s="351"/>
      <c r="K254" s="352"/>
      <c r="L254" s="353"/>
      <c r="M254" s="671"/>
      <c r="N254" s="352"/>
      <c r="O254" s="451"/>
    </row>
    <row r="255" spans="1:15" s="16" customFormat="1" ht="11.1" customHeight="1">
      <c r="A255" s="332"/>
      <c r="B255" s="333"/>
      <c r="C255" s="233"/>
      <c r="D255" s="658"/>
      <c r="E255" s="657"/>
      <c r="F255" s="18"/>
      <c r="G255" s="19"/>
      <c r="H255" s="20"/>
      <c r="I255" s="309"/>
      <c r="J255" s="670"/>
      <c r="K255" s="347"/>
      <c r="L255" s="354"/>
      <c r="M255" s="669"/>
      <c r="N255" s="347"/>
      <c r="O255" s="410"/>
    </row>
    <row r="256" spans="1:15" s="16" customFormat="1" ht="11.1" customHeight="1">
      <c r="A256" s="662"/>
      <c r="B256" s="12"/>
      <c r="C256" s="232"/>
      <c r="D256" s="660"/>
      <c r="E256" s="13"/>
      <c r="F256" s="14"/>
      <c r="G256" s="15"/>
      <c r="I256" s="308"/>
      <c r="J256" s="348"/>
      <c r="K256" s="349"/>
      <c r="L256" s="350"/>
      <c r="M256" s="672"/>
      <c r="N256" s="349"/>
      <c r="O256" s="450"/>
    </row>
    <row r="257" spans="1:15" s="16" customFormat="1" ht="11.1" customHeight="1">
      <c r="A257" s="661">
        <v>0</v>
      </c>
      <c r="B257" s="331">
        <v>0</v>
      </c>
      <c r="C257" s="232">
        <v>0</v>
      </c>
      <c r="D257" s="660"/>
      <c r="E257" s="13"/>
      <c r="F257" s="14"/>
      <c r="G257" s="15"/>
      <c r="I257" s="308"/>
      <c r="J257" s="351"/>
      <c r="K257" s="352"/>
      <c r="L257" s="353"/>
      <c r="M257" s="671"/>
      <c r="N257" s="352"/>
      <c r="O257" s="451"/>
    </row>
    <row r="258" spans="1:15" s="16" customFormat="1" ht="11.1" customHeight="1">
      <c r="A258" s="332">
        <v>0</v>
      </c>
      <c r="B258" s="333">
        <v>0</v>
      </c>
      <c r="C258" s="233">
        <v>0</v>
      </c>
      <c r="D258" s="658"/>
      <c r="E258" s="657">
        <v>0</v>
      </c>
      <c r="F258" s="18"/>
      <c r="G258" s="19"/>
      <c r="H258" s="20"/>
      <c r="I258" s="309"/>
      <c r="J258" s="670"/>
      <c r="K258" s="347">
        <v>0</v>
      </c>
      <c r="L258" s="354"/>
      <c r="M258" s="669"/>
      <c r="N258" s="347">
        <v>0</v>
      </c>
      <c r="O258" s="410"/>
    </row>
    <row r="259" spans="1:15" s="16" customFormat="1" ht="11.1" customHeight="1">
      <c r="A259" s="662"/>
      <c r="B259" s="12"/>
      <c r="C259" s="232"/>
      <c r="D259" s="660"/>
      <c r="E259" s="13"/>
      <c r="F259" s="14"/>
      <c r="G259" s="15"/>
      <c r="I259" s="308"/>
      <c r="J259" s="348"/>
      <c r="K259" s="349"/>
      <c r="L259" s="350"/>
      <c r="M259" s="672"/>
      <c r="N259" s="349"/>
      <c r="O259" s="450"/>
    </row>
    <row r="260" spans="1:15" s="16" customFormat="1" ht="11.1" customHeight="1">
      <c r="A260" s="661"/>
      <c r="B260" s="331"/>
      <c r="C260" s="232"/>
      <c r="D260" s="660"/>
      <c r="E260" s="13"/>
      <c r="F260" s="14"/>
      <c r="G260" s="15"/>
      <c r="I260" s="308"/>
      <c r="J260" s="351"/>
      <c r="K260" s="352"/>
      <c r="L260" s="353"/>
      <c r="M260" s="671"/>
      <c r="N260" s="352"/>
      <c r="O260" s="451"/>
    </row>
    <row r="261" spans="1:15" s="16" customFormat="1" ht="11.1" customHeight="1">
      <c r="A261" s="527"/>
      <c r="B261" s="453"/>
      <c r="C261" s="454"/>
      <c r="D261" s="668"/>
      <c r="E261" s="667"/>
      <c r="F261" s="666"/>
      <c r="G261" s="665"/>
      <c r="H261" s="459"/>
      <c r="I261" s="460"/>
      <c r="J261" s="681"/>
      <c r="K261" s="462">
        <v>0</v>
      </c>
      <c r="L261" s="463"/>
      <c r="M261" s="680"/>
      <c r="N261" s="462">
        <v>0</v>
      </c>
      <c r="O261" s="465"/>
    </row>
    <row r="262" spans="1:15" s="16" customFormat="1" ht="11.1" customHeight="1">
      <c r="A262" s="466">
        <v>0</v>
      </c>
      <c r="B262" s="467">
        <v>0</v>
      </c>
      <c r="C262" s="468">
        <v>0</v>
      </c>
      <c r="D262" s="679"/>
      <c r="E262" s="678"/>
      <c r="F262" s="677"/>
      <c r="G262" s="676"/>
      <c r="H262" s="525"/>
      <c r="I262" s="474"/>
      <c r="J262" s="475"/>
      <c r="K262" s="476"/>
      <c r="L262" s="526"/>
      <c r="M262" s="675"/>
      <c r="N262" s="476"/>
      <c r="O262" s="479"/>
    </row>
    <row r="263" spans="1:15" s="16" customFormat="1" ht="11.1" customHeight="1">
      <c r="A263" s="661">
        <v>0</v>
      </c>
      <c r="B263" s="331">
        <v>0</v>
      </c>
      <c r="C263" s="232">
        <v>0</v>
      </c>
      <c r="D263" s="660"/>
      <c r="E263" s="13"/>
      <c r="F263" s="14"/>
      <c r="G263" s="15"/>
      <c r="I263" s="308"/>
      <c r="J263" s="351"/>
      <c r="K263" s="352"/>
      <c r="L263" s="353"/>
      <c r="M263" s="671"/>
      <c r="N263" s="352"/>
      <c r="O263" s="451"/>
    </row>
    <row r="264" spans="1:15" s="16" customFormat="1" ht="11.1" customHeight="1">
      <c r="A264" s="332">
        <v>0</v>
      </c>
      <c r="B264" s="333" t="s">
        <v>1214</v>
      </c>
      <c r="C264" s="233">
        <v>0</v>
      </c>
      <c r="D264" s="658"/>
      <c r="E264" s="657">
        <v>0</v>
      </c>
      <c r="F264" s="18"/>
      <c r="G264" s="19"/>
      <c r="H264" s="20"/>
      <c r="I264" s="309"/>
      <c r="J264" s="670"/>
      <c r="K264" s="347">
        <v>0</v>
      </c>
      <c r="L264" s="354"/>
      <c r="M264" s="669"/>
      <c r="N264" s="347">
        <v>0</v>
      </c>
      <c r="O264" s="410"/>
    </row>
    <row r="265" spans="1:15" s="16" customFormat="1" ht="11.1" customHeight="1">
      <c r="A265" s="662">
        <v>0</v>
      </c>
      <c r="B265" s="12">
        <v>0</v>
      </c>
      <c r="C265" s="232">
        <v>0</v>
      </c>
      <c r="D265" s="660"/>
      <c r="E265" s="13"/>
      <c r="F265" s="14"/>
      <c r="G265" s="15"/>
      <c r="I265" s="308"/>
      <c r="J265" s="348"/>
      <c r="K265" s="349"/>
      <c r="L265" s="350"/>
      <c r="M265" s="672"/>
      <c r="N265" s="349"/>
      <c r="O265" s="450"/>
    </row>
    <row r="266" spans="1:15" s="16" customFormat="1" ht="11.1" customHeight="1">
      <c r="A266" s="661">
        <v>0</v>
      </c>
      <c r="B266" s="331">
        <v>0</v>
      </c>
      <c r="C266" s="232" t="s">
        <v>1051</v>
      </c>
      <c r="D266" s="660"/>
      <c r="E266" s="13"/>
      <c r="F266" s="14"/>
      <c r="G266" s="15"/>
      <c r="I266" s="308"/>
      <c r="J266" s="351"/>
      <c r="K266" s="352"/>
      <c r="L266" s="353"/>
      <c r="M266" s="671"/>
      <c r="N266" s="352"/>
      <c r="O266" s="451"/>
    </row>
    <row r="267" spans="1:15" s="16" customFormat="1" ht="11.1" customHeight="1">
      <c r="A267" s="332">
        <v>0</v>
      </c>
      <c r="B267" s="333" t="s">
        <v>1068</v>
      </c>
      <c r="C267" s="233" t="s">
        <v>1037</v>
      </c>
      <c r="D267" s="658">
        <v>4</v>
      </c>
      <c r="E267" s="657" t="s">
        <v>1020</v>
      </c>
      <c r="F267" s="18"/>
      <c r="G267" s="19"/>
      <c r="H267" s="674"/>
      <c r="I267" s="309"/>
      <c r="J267" s="670">
        <v>4</v>
      </c>
      <c r="K267" s="347" t="s">
        <v>1020</v>
      </c>
      <c r="L267" s="354"/>
      <c r="M267" s="669"/>
      <c r="N267" s="347"/>
      <c r="O267" s="410"/>
    </row>
    <row r="268" spans="1:15" s="16" customFormat="1" ht="11.1" customHeight="1">
      <c r="A268" s="662">
        <v>0</v>
      </c>
      <c r="B268" s="12">
        <v>0</v>
      </c>
      <c r="C268" s="232">
        <v>0</v>
      </c>
      <c r="D268" s="660"/>
      <c r="E268" s="13"/>
      <c r="F268" s="14"/>
      <c r="G268" s="15"/>
      <c r="I268" s="308"/>
      <c r="J268" s="348"/>
      <c r="K268" s="349"/>
      <c r="L268" s="350"/>
      <c r="M268" s="672"/>
      <c r="N268" s="349"/>
      <c r="O268" s="450"/>
    </row>
    <row r="269" spans="1:15" s="16" customFormat="1" ht="11.1" customHeight="1">
      <c r="A269" s="661">
        <v>0</v>
      </c>
      <c r="B269" s="331">
        <v>0</v>
      </c>
      <c r="C269" s="232" t="s">
        <v>1213</v>
      </c>
      <c r="D269" s="660"/>
      <c r="E269" s="13"/>
      <c r="F269" s="14"/>
      <c r="G269" s="15"/>
      <c r="I269" s="308"/>
      <c r="J269" s="351"/>
      <c r="K269" s="352"/>
      <c r="L269" s="353"/>
      <c r="M269" s="671"/>
      <c r="N269" s="352"/>
      <c r="O269" s="451"/>
    </row>
    <row r="270" spans="1:15" s="16" customFormat="1" ht="11.1" customHeight="1">
      <c r="A270" s="332">
        <v>0</v>
      </c>
      <c r="B270" s="333" t="s">
        <v>1212</v>
      </c>
      <c r="C270" s="233" t="s">
        <v>1211</v>
      </c>
      <c r="D270" s="658">
        <v>1</v>
      </c>
      <c r="E270" s="657" t="s">
        <v>464</v>
      </c>
      <c r="F270" s="18"/>
      <c r="G270" s="19"/>
      <c r="H270" s="674"/>
      <c r="I270" s="309"/>
      <c r="J270" s="670">
        <v>1</v>
      </c>
      <c r="K270" s="347" t="s">
        <v>464</v>
      </c>
      <c r="L270" s="354"/>
      <c r="M270" s="669"/>
      <c r="N270" s="347"/>
      <c r="O270" s="410"/>
    </row>
    <row r="271" spans="1:15" s="16" customFormat="1" ht="11.1" customHeight="1">
      <c r="A271" s="662">
        <v>0</v>
      </c>
      <c r="B271" s="12">
        <v>0</v>
      </c>
      <c r="C271" s="232">
        <v>0</v>
      </c>
      <c r="D271" s="660"/>
      <c r="E271" s="13"/>
      <c r="F271" s="14"/>
      <c r="G271" s="15"/>
      <c r="I271" s="308"/>
      <c r="J271" s="348"/>
      <c r="K271" s="349"/>
      <c r="L271" s="350"/>
      <c r="M271" s="672"/>
      <c r="N271" s="349"/>
      <c r="O271" s="450"/>
    </row>
    <row r="272" spans="1:15" s="16" customFormat="1" ht="11.1" customHeight="1">
      <c r="A272" s="661">
        <v>0</v>
      </c>
      <c r="B272" s="331">
        <v>0</v>
      </c>
      <c r="C272" s="232">
        <v>0</v>
      </c>
      <c r="D272" s="660"/>
      <c r="E272" s="13"/>
      <c r="F272" s="14"/>
      <c r="G272" s="15"/>
      <c r="I272" s="308"/>
      <c r="J272" s="351"/>
      <c r="K272" s="352"/>
      <c r="L272" s="353"/>
      <c r="M272" s="671"/>
      <c r="N272" s="352"/>
      <c r="O272" s="451"/>
    </row>
    <row r="273" spans="1:17" s="16" customFormat="1" ht="11.1" customHeight="1">
      <c r="A273" s="332">
        <v>0</v>
      </c>
      <c r="B273" s="333" t="s">
        <v>1210</v>
      </c>
      <c r="C273" s="233">
        <v>0</v>
      </c>
      <c r="D273" s="658"/>
      <c r="E273" s="657">
        <v>0</v>
      </c>
      <c r="F273" s="18"/>
      <c r="G273" s="19"/>
      <c r="H273" s="20"/>
      <c r="I273" s="309"/>
      <c r="J273" s="670"/>
      <c r="K273" s="347">
        <v>0</v>
      </c>
      <c r="L273" s="354"/>
      <c r="M273" s="669"/>
      <c r="N273" s="347">
        <v>0</v>
      </c>
      <c r="O273" s="410"/>
    </row>
    <row r="274" spans="1:17" s="16" customFormat="1" ht="11.1" customHeight="1">
      <c r="A274" s="662">
        <v>0</v>
      </c>
      <c r="B274" s="12">
        <v>0</v>
      </c>
      <c r="C274" s="232">
        <v>0</v>
      </c>
      <c r="D274" s="660"/>
      <c r="E274" s="13"/>
      <c r="F274" s="14"/>
      <c r="G274" s="15"/>
      <c r="I274" s="308"/>
      <c r="J274" s="348"/>
      <c r="K274" s="349"/>
      <c r="L274" s="350"/>
      <c r="M274" s="672"/>
      <c r="N274" s="349"/>
      <c r="O274" s="450"/>
      <c r="P274" s="16" t="s">
        <v>1209</v>
      </c>
      <c r="Q274" s="16" t="s">
        <v>1208</v>
      </c>
    </row>
    <row r="275" spans="1:17" s="16" customFormat="1" ht="11.1" customHeight="1">
      <c r="A275" s="661">
        <v>0</v>
      </c>
      <c r="B275" s="331" t="s">
        <v>596</v>
      </c>
      <c r="C275" s="232" t="s">
        <v>598</v>
      </c>
      <c r="D275" s="660"/>
      <c r="E275" s="13"/>
      <c r="F275" s="14"/>
      <c r="G275" s="15"/>
      <c r="I275" s="308"/>
      <c r="J275" s="351"/>
      <c r="K275" s="352"/>
      <c r="L275" s="353"/>
      <c r="M275" s="671"/>
      <c r="N275" s="352"/>
      <c r="O275" s="451"/>
      <c r="P275" s="16" t="s">
        <v>1207</v>
      </c>
      <c r="Q275" s="16" t="s">
        <v>1206</v>
      </c>
    </row>
    <row r="276" spans="1:17" s="16" customFormat="1" ht="11.1" customHeight="1">
      <c r="A276" s="332">
        <v>0</v>
      </c>
      <c r="B276" s="333" t="s">
        <v>597</v>
      </c>
      <c r="C276" s="233" t="s">
        <v>599</v>
      </c>
      <c r="D276" s="658">
        <v>630</v>
      </c>
      <c r="E276" s="657" t="s">
        <v>1020</v>
      </c>
      <c r="F276" s="18"/>
      <c r="G276" s="19"/>
      <c r="H276" s="674"/>
      <c r="I276" s="309"/>
      <c r="J276" s="670">
        <v>523</v>
      </c>
      <c r="K276" s="347" t="s">
        <v>1020</v>
      </c>
      <c r="L276" s="354"/>
      <c r="M276" s="669">
        <v>107</v>
      </c>
      <c r="N276" s="347" t="s">
        <v>1020</v>
      </c>
      <c r="O276" s="410"/>
      <c r="P276" s="16" t="s">
        <v>1205</v>
      </c>
    </row>
    <row r="277" spans="1:17" s="16" customFormat="1" ht="11.1" customHeight="1">
      <c r="A277" s="662">
        <v>0</v>
      </c>
      <c r="B277" s="12">
        <v>0</v>
      </c>
      <c r="C277" s="232">
        <v>0</v>
      </c>
      <c r="D277" s="660"/>
      <c r="E277" s="13"/>
      <c r="F277" s="14"/>
      <c r="G277" s="15"/>
      <c r="I277" s="308"/>
      <c r="J277" s="348"/>
      <c r="K277" s="349"/>
      <c r="L277" s="350"/>
      <c r="M277" s="672"/>
      <c r="N277" s="349"/>
      <c r="O277" s="450"/>
      <c r="P277" s="16" t="s">
        <v>1209</v>
      </c>
      <c r="Q277" s="16" t="s">
        <v>1208</v>
      </c>
    </row>
    <row r="278" spans="1:17" s="16" customFormat="1" ht="11.1" customHeight="1">
      <c r="A278" s="661">
        <v>0</v>
      </c>
      <c r="B278" s="331" t="s">
        <v>596</v>
      </c>
      <c r="C278" s="232" t="s">
        <v>601</v>
      </c>
      <c r="D278" s="660"/>
      <c r="E278" s="13"/>
      <c r="F278" s="14"/>
      <c r="G278" s="15"/>
      <c r="I278" s="308"/>
      <c r="J278" s="351"/>
      <c r="K278" s="352"/>
      <c r="L278" s="353"/>
      <c r="M278" s="671"/>
      <c r="N278" s="352"/>
      <c r="O278" s="451"/>
      <c r="P278" s="16" t="s">
        <v>1207</v>
      </c>
      <c r="Q278" s="16" t="s">
        <v>1206</v>
      </c>
    </row>
    <row r="279" spans="1:17" s="16" customFormat="1" ht="11.1" customHeight="1">
      <c r="A279" s="332">
        <v>0</v>
      </c>
      <c r="B279" s="333" t="s">
        <v>597</v>
      </c>
      <c r="C279" s="233" t="s">
        <v>600</v>
      </c>
      <c r="D279" s="658">
        <v>630</v>
      </c>
      <c r="E279" s="657" t="s">
        <v>1020</v>
      </c>
      <c r="F279" s="18"/>
      <c r="G279" s="19"/>
      <c r="H279" s="674"/>
      <c r="I279" s="309"/>
      <c r="J279" s="670">
        <v>523</v>
      </c>
      <c r="K279" s="347" t="s">
        <v>1020</v>
      </c>
      <c r="L279" s="354"/>
      <c r="M279" s="669">
        <v>107</v>
      </c>
      <c r="N279" s="347" t="s">
        <v>1020</v>
      </c>
      <c r="O279" s="410"/>
      <c r="P279" s="16" t="s">
        <v>1205</v>
      </c>
    </row>
    <row r="280" spans="1:17" s="16" customFormat="1" ht="11.1" customHeight="1">
      <c r="A280" s="662">
        <v>0</v>
      </c>
      <c r="B280" s="12">
        <v>0</v>
      </c>
      <c r="C280" s="232">
        <v>0</v>
      </c>
      <c r="D280" s="660"/>
      <c r="E280" s="13"/>
      <c r="F280" s="14"/>
      <c r="G280" s="15"/>
      <c r="I280" s="308"/>
      <c r="J280" s="348"/>
      <c r="K280" s="349"/>
      <c r="L280" s="350"/>
      <c r="M280" s="672"/>
      <c r="N280" s="349"/>
      <c r="O280" s="450"/>
      <c r="P280" s="16" t="s">
        <v>1203</v>
      </c>
      <c r="Q280" s="16" t="s">
        <v>1202</v>
      </c>
    </row>
    <row r="281" spans="1:17" s="16" customFormat="1" ht="11.1" customHeight="1">
      <c r="A281" s="661">
        <v>0</v>
      </c>
      <c r="B281" s="331" t="s">
        <v>596</v>
      </c>
      <c r="C281" s="232" t="s">
        <v>1204</v>
      </c>
      <c r="D281" s="660"/>
      <c r="E281" s="13"/>
      <c r="F281" s="14"/>
      <c r="G281" s="15"/>
      <c r="I281" s="308"/>
      <c r="J281" s="351"/>
      <c r="K281" s="352"/>
      <c r="L281" s="353"/>
      <c r="M281" s="671"/>
      <c r="N281" s="352"/>
      <c r="O281" s="451"/>
      <c r="P281" s="16" t="s">
        <v>1201</v>
      </c>
    </row>
    <row r="282" spans="1:17" s="16" customFormat="1" ht="11.1" customHeight="1">
      <c r="A282" s="332">
        <v>0</v>
      </c>
      <c r="B282" s="333" t="s">
        <v>597</v>
      </c>
      <c r="C282" s="233" t="s">
        <v>599</v>
      </c>
      <c r="D282" s="658">
        <v>569</v>
      </c>
      <c r="E282" s="657" t="s">
        <v>1020</v>
      </c>
      <c r="F282" s="18"/>
      <c r="G282" s="19"/>
      <c r="H282" s="674"/>
      <c r="I282" s="309"/>
      <c r="J282" s="670">
        <v>487</v>
      </c>
      <c r="K282" s="347" t="s">
        <v>1020</v>
      </c>
      <c r="L282" s="354"/>
      <c r="M282" s="669">
        <v>82</v>
      </c>
      <c r="N282" s="347" t="s">
        <v>1020</v>
      </c>
      <c r="O282" s="410"/>
      <c r="P282" s="16" t="s">
        <v>1200</v>
      </c>
    </row>
    <row r="283" spans="1:17" s="16" customFormat="1" ht="11.1" customHeight="1">
      <c r="A283" s="662">
        <v>0</v>
      </c>
      <c r="B283" s="12">
        <v>0</v>
      </c>
      <c r="C283" s="232">
        <v>0</v>
      </c>
      <c r="D283" s="660"/>
      <c r="E283" s="13"/>
      <c r="F283" s="14"/>
      <c r="G283" s="15"/>
      <c r="I283" s="308"/>
      <c r="J283" s="348"/>
      <c r="K283" s="349"/>
      <c r="L283" s="350"/>
      <c r="M283" s="672"/>
      <c r="N283" s="349"/>
      <c r="O283" s="450"/>
      <c r="P283" s="16" t="s">
        <v>1203</v>
      </c>
      <c r="Q283" s="16" t="s">
        <v>1202</v>
      </c>
    </row>
    <row r="284" spans="1:17" s="16" customFormat="1" ht="11.1" customHeight="1">
      <c r="A284" s="661">
        <v>0</v>
      </c>
      <c r="B284" s="331" t="s">
        <v>596</v>
      </c>
      <c r="C284" s="232" t="s">
        <v>602</v>
      </c>
      <c r="D284" s="660"/>
      <c r="E284" s="13"/>
      <c r="F284" s="14"/>
      <c r="G284" s="15"/>
      <c r="I284" s="308"/>
      <c r="J284" s="351"/>
      <c r="K284" s="352"/>
      <c r="L284" s="353"/>
      <c r="M284" s="671"/>
      <c r="N284" s="352"/>
      <c r="O284" s="451"/>
      <c r="P284" s="16" t="s">
        <v>1201</v>
      </c>
    </row>
    <row r="285" spans="1:17" s="16" customFormat="1" ht="11.1" customHeight="1">
      <c r="A285" s="332">
        <v>0</v>
      </c>
      <c r="B285" s="333" t="s">
        <v>597</v>
      </c>
      <c r="C285" s="233" t="s">
        <v>600</v>
      </c>
      <c r="D285" s="658">
        <v>569</v>
      </c>
      <c r="E285" s="657" t="s">
        <v>1020</v>
      </c>
      <c r="F285" s="18"/>
      <c r="G285" s="19"/>
      <c r="H285" s="674"/>
      <c r="I285" s="309"/>
      <c r="J285" s="670">
        <v>487</v>
      </c>
      <c r="K285" s="347" t="s">
        <v>1020</v>
      </c>
      <c r="L285" s="354"/>
      <c r="M285" s="669">
        <v>82</v>
      </c>
      <c r="N285" s="347" t="s">
        <v>1020</v>
      </c>
      <c r="O285" s="410"/>
      <c r="P285" s="16" t="s">
        <v>1200</v>
      </c>
    </row>
    <row r="286" spans="1:17" s="16" customFormat="1" ht="11.1" customHeight="1">
      <c r="A286" s="662">
        <v>0</v>
      </c>
      <c r="B286" s="12">
        <v>0</v>
      </c>
      <c r="C286" s="232">
        <v>0</v>
      </c>
      <c r="D286" s="660"/>
      <c r="E286" s="13"/>
      <c r="F286" s="14"/>
      <c r="G286" s="15"/>
      <c r="I286" s="308"/>
      <c r="J286" s="348"/>
      <c r="K286" s="349"/>
      <c r="L286" s="350"/>
      <c r="M286" s="672"/>
      <c r="N286" s="349"/>
      <c r="O286" s="450"/>
      <c r="P286" s="16" t="s">
        <v>1155</v>
      </c>
      <c r="Q286" s="16" t="s">
        <v>1199</v>
      </c>
    </row>
    <row r="287" spans="1:17" s="16" customFormat="1" ht="11.1" customHeight="1">
      <c r="A287" s="661">
        <v>0</v>
      </c>
      <c r="B287" s="331" t="s">
        <v>596</v>
      </c>
      <c r="C287" s="232" t="s">
        <v>603</v>
      </c>
      <c r="D287" s="660"/>
      <c r="E287" s="13"/>
      <c r="F287" s="14"/>
      <c r="G287" s="15"/>
      <c r="I287" s="308"/>
      <c r="J287" s="351"/>
      <c r="K287" s="352"/>
      <c r="L287" s="353"/>
      <c r="M287" s="671"/>
      <c r="N287" s="352"/>
      <c r="O287" s="451"/>
    </row>
    <row r="288" spans="1:17" s="16" customFormat="1" ht="11.1" customHeight="1">
      <c r="A288" s="332">
        <v>0</v>
      </c>
      <c r="B288" s="333" t="s">
        <v>597</v>
      </c>
      <c r="C288" s="233" t="s">
        <v>599</v>
      </c>
      <c r="D288" s="658">
        <v>132</v>
      </c>
      <c r="E288" s="657" t="s">
        <v>1020</v>
      </c>
      <c r="F288" s="18"/>
      <c r="G288" s="19"/>
      <c r="H288" s="674"/>
      <c r="I288" s="309"/>
      <c r="J288" s="670">
        <v>10</v>
      </c>
      <c r="K288" s="347" t="s">
        <v>1020</v>
      </c>
      <c r="L288" s="354"/>
      <c r="M288" s="669">
        <v>122</v>
      </c>
      <c r="N288" s="347" t="s">
        <v>1020</v>
      </c>
      <c r="O288" s="410"/>
    </row>
    <row r="289" spans="1:17" s="16" customFormat="1" ht="11.1" customHeight="1">
      <c r="A289" s="662">
        <v>0</v>
      </c>
      <c r="B289" s="12">
        <v>0</v>
      </c>
      <c r="C289" s="232">
        <v>0</v>
      </c>
      <c r="D289" s="660"/>
      <c r="E289" s="13"/>
      <c r="F289" s="14"/>
      <c r="G289" s="15"/>
      <c r="I289" s="308"/>
      <c r="J289" s="348"/>
      <c r="K289" s="349"/>
      <c r="L289" s="350"/>
      <c r="M289" s="672"/>
      <c r="N289" s="349"/>
      <c r="O289" s="450"/>
      <c r="P289" s="16" t="s">
        <v>1155</v>
      </c>
      <c r="Q289" s="16" t="s">
        <v>1199</v>
      </c>
    </row>
    <row r="290" spans="1:17" s="16" customFormat="1" ht="11.1" customHeight="1">
      <c r="A290" s="661">
        <v>0</v>
      </c>
      <c r="B290" s="331" t="s">
        <v>596</v>
      </c>
      <c r="C290" s="232" t="s">
        <v>604</v>
      </c>
      <c r="D290" s="660"/>
      <c r="E290" s="13"/>
      <c r="F290" s="14"/>
      <c r="G290" s="15"/>
      <c r="I290" s="308"/>
      <c r="J290" s="351"/>
      <c r="K290" s="352"/>
      <c r="L290" s="353"/>
      <c r="M290" s="671"/>
      <c r="N290" s="352"/>
      <c r="O290" s="451"/>
    </row>
    <row r="291" spans="1:17" s="16" customFormat="1" ht="11.1" customHeight="1">
      <c r="A291" s="332">
        <v>0</v>
      </c>
      <c r="B291" s="333" t="s">
        <v>597</v>
      </c>
      <c r="C291" s="233" t="s">
        <v>600</v>
      </c>
      <c r="D291" s="658">
        <v>132</v>
      </c>
      <c r="E291" s="657" t="s">
        <v>1020</v>
      </c>
      <c r="F291" s="18"/>
      <c r="G291" s="19"/>
      <c r="H291" s="674"/>
      <c r="I291" s="309"/>
      <c r="J291" s="670">
        <v>10</v>
      </c>
      <c r="K291" s="347" t="s">
        <v>1020</v>
      </c>
      <c r="L291" s="354"/>
      <c r="M291" s="669">
        <v>122</v>
      </c>
      <c r="N291" s="347" t="s">
        <v>1020</v>
      </c>
      <c r="O291" s="410"/>
    </row>
    <row r="292" spans="1:17" s="16" customFormat="1" ht="11.1" customHeight="1">
      <c r="A292" s="662">
        <v>0</v>
      </c>
      <c r="B292" s="12" t="s">
        <v>605</v>
      </c>
      <c r="C292" s="232">
        <v>0</v>
      </c>
      <c r="D292" s="660"/>
      <c r="E292" s="13"/>
      <c r="F292" s="14"/>
      <c r="G292" s="15"/>
      <c r="I292" s="308"/>
      <c r="J292" s="348"/>
      <c r="K292" s="349"/>
      <c r="L292" s="350"/>
      <c r="M292" s="672"/>
      <c r="N292" s="349"/>
      <c r="O292" s="450"/>
    </row>
    <row r="293" spans="1:17" s="16" customFormat="1" ht="11.1" customHeight="1">
      <c r="A293" s="661">
        <v>0</v>
      </c>
      <c r="B293" s="331" t="s">
        <v>606</v>
      </c>
      <c r="C293" s="232">
        <v>0</v>
      </c>
      <c r="D293" s="660"/>
      <c r="E293" s="13"/>
      <c r="F293" s="14"/>
      <c r="G293" s="15"/>
      <c r="I293" s="308"/>
      <c r="J293" s="351"/>
      <c r="K293" s="352"/>
      <c r="L293" s="353"/>
      <c r="M293" s="671"/>
      <c r="N293" s="352"/>
      <c r="O293" s="451"/>
    </row>
    <row r="294" spans="1:17" s="16" customFormat="1" ht="11.1" customHeight="1">
      <c r="A294" s="332">
        <v>0</v>
      </c>
      <c r="B294" s="333" t="s">
        <v>607</v>
      </c>
      <c r="C294" s="233" t="s">
        <v>608</v>
      </c>
      <c r="D294" s="658">
        <v>12</v>
      </c>
      <c r="E294" s="657" t="s">
        <v>1020</v>
      </c>
      <c r="F294" s="18"/>
      <c r="G294" s="19"/>
      <c r="H294" s="674"/>
      <c r="I294" s="309"/>
      <c r="J294" s="670">
        <v>12</v>
      </c>
      <c r="K294" s="347" t="s">
        <v>1020</v>
      </c>
      <c r="L294" s="354"/>
      <c r="M294" s="669"/>
      <c r="N294" s="347"/>
      <c r="O294" s="410"/>
    </row>
    <row r="295" spans="1:17" s="16" customFormat="1" ht="11.1" customHeight="1">
      <c r="A295" s="662">
        <v>0</v>
      </c>
      <c r="B295" s="12" t="s">
        <v>605</v>
      </c>
      <c r="C295" s="232">
        <v>0</v>
      </c>
      <c r="D295" s="660"/>
      <c r="E295" s="13"/>
      <c r="F295" s="14"/>
      <c r="G295" s="15"/>
      <c r="I295" s="308"/>
      <c r="J295" s="348"/>
      <c r="K295" s="349"/>
      <c r="L295" s="350"/>
      <c r="M295" s="672"/>
      <c r="N295" s="349"/>
      <c r="O295" s="450"/>
      <c r="P295" s="16" t="s">
        <v>1198</v>
      </c>
    </row>
    <row r="296" spans="1:17" s="16" customFormat="1" ht="11.1" customHeight="1">
      <c r="A296" s="661">
        <v>0</v>
      </c>
      <c r="B296" s="331" t="s">
        <v>606</v>
      </c>
      <c r="C296" s="232">
        <v>0</v>
      </c>
      <c r="D296" s="660"/>
      <c r="E296" s="13"/>
      <c r="F296" s="14"/>
      <c r="G296" s="15"/>
      <c r="I296" s="308"/>
      <c r="J296" s="351"/>
      <c r="K296" s="352"/>
      <c r="L296" s="353"/>
      <c r="M296" s="671"/>
      <c r="N296" s="352"/>
      <c r="O296" s="451"/>
      <c r="P296" s="16" t="s">
        <v>1197</v>
      </c>
    </row>
    <row r="297" spans="1:17" s="16" customFormat="1" ht="11.1" customHeight="1">
      <c r="A297" s="332">
        <v>0</v>
      </c>
      <c r="B297" s="333" t="s">
        <v>607</v>
      </c>
      <c r="C297" s="233" t="s">
        <v>1196</v>
      </c>
      <c r="D297" s="658">
        <v>32</v>
      </c>
      <c r="E297" s="657" t="s">
        <v>1020</v>
      </c>
      <c r="F297" s="18"/>
      <c r="G297" s="19"/>
      <c r="H297" s="674"/>
      <c r="I297" s="309"/>
      <c r="J297" s="670">
        <v>32</v>
      </c>
      <c r="K297" s="347" t="s">
        <v>1020</v>
      </c>
      <c r="L297" s="354"/>
      <c r="M297" s="669"/>
      <c r="N297" s="347"/>
      <c r="O297" s="410"/>
    </row>
    <row r="298" spans="1:17" s="16" customFormat="1" ht="11.1" customHeight="1">
      <c r="A298" s="662">
        <v>0</v>
      </c>
      <c r="B298" s="12" t="s">
        <v>605</v>
      </c>
      <c r="C298" s="232">
        <v>0</v>
      </c>
      <c r="D298" s="660"/>
      <c r="E298" s="13"/>
      <c r="F298" s="14"/>
      <c r="G298" s="15"/>
      <c r="I298" s="308"/>
      <c r="J298" s="348"/>
      <c r="K298" s="349"/>
      <c r="L298" s="350"/>
      <c r="M298" s="672"/>
      <c r="N298" s="349"/>
      <c r="O298" s="450"/>
      <c r="P298" s="16" t="s">
        <v>1195</v>
      </c>
      <c r="Q298" s="16" t="s">
        <v>1194</v>
      </c>
    </row>
    <row r="299" spans="1:17" s="16" customFormat="1" ht="11.1" customHeight="1">
      <c r="A299" s="661">
        <v>0</v>
      </c>
      <c r="B299" s="331" t="s">
        <v>606</v>
      </c>
      <c r="C299" s="232">
        <v>0</v>
      </c>
      <c r="D299" s="660"/>
      <c r="E299" s="13"/>
      <c r="F299" s="14"/>
      <c r="G299" s="15"/>
      <c r="I299" s="308"/>
      <c r="J299" s="351"/>
      <c r="K299" s="352"/>
      <c r="L299" s="353"/>
      <c r="M299" s="671"/>
      <c r="N299" s="352"/>
      <c r="O299" s="451"/>
      <c r="P299" s="16" t="s">
        <v>1193</v>
      </c>
    </row>
    <row r="300" spans="1:17" s="16" customFormat="1" ht="11.1" customHeight="1">
      <c r="A300" s="332">
        <v>0</v>
      </c>
      <c r="B300" s="333" t="s">
        <v>607</v>
      </c>
      <c r="C300" s="233" t="s">
        <v>1192</v>
      </c>
      <c r="D300" s="658">
        <v>242</v>
      </c>
      <c r="E300" s="657" t="s">
        <v>1020</v>
      </c>
      <c r="F300" s="18"/>
      <c r="G300" s="19"/>
      <c r="H300" s="674"/>
      <c r="I300" s="309"/>
      <c r="J300" s="670">
        <v>138</v>
      </c>
      <c r="K300" s="347" t="s">
        <v>1020</v>
      </c>
      <c r="L300" s="354"/>
      <c r="M300" s="669">
        <v>104</v>
      </c>
      <c r="N300" s="347" t="s">
        <v>1020</v>
      </c>
      <c r="O300" s="410"/>
    </row>
    <row r="301" spans="1:17" s="16" customFormat="1" ht="11.1" customHeight="1">
      <c r="A301" s="662">
        <v>0</v>
      </c>
      <c r="B301" s="12" t="s">
        <v>605</v>
      </c>
      <c r="C301" s="232">
        <v>0</v>
      </c>
      <c r="D301" s="660"/>
      <c r="E301" s="13"/>
      <c r="F301" s="14"/>
      <c r="G301" s="15"/>
      <c r="I301" s="308"/>
      <c r="J301" s="348"/>
      <c r="K301" s="349"/>
      <c r="L301" s="350"/>
      <c r="M301" s="672"/>
      <c r="N301" s="349"/>
      <c r="O301" s="450"/>
      <c r="P301" s="16" t="s">
        <v>1191</v>
      </c>
      <c r="Q301" s="16" t="s">
        <v>1190</v>
      </c>
    </row>
    <row r="302" spans="1:17" s="16" customFormat="1" ht="11.1" customHeight="1">
      <c r="A302" s="661">
        <v>0</v>
      </c>
      <c r="B302" s="331" t="s">
        <v>606</v>
      </c>
      <c r="C302" s="232">
        <v>0</v>
      </c>
      <c r="D302" s="660"/>
      <c r="E302" s="13"/>
      <c r="F302" s="14"/>
      <c r="G302" s="15"/>
      <c r="I302" s="308"/>
      <c r="J302" s="351"/>
      <c r="K302" s="352"/>
      <c r="L302" s="353"/>
      <c r="M302" s="671"/>
      <c r="N302" s="352"/>
      <c r="O302" s="451"/>
      <c r="P302" s="16" t="s">
        <v>1189</v>
      </c>
    </row>
    <row r="303" spans="1:17" s="16" customFormat="1" ht="11.1" customHeight="1">
      <c r="A303" s="332">
        <v>0</v>
      </c>
      <c r="B303" s="333" t="s">
        <v>607</v>
      </c>
      <c r="C303" s="233" t="s">
        <v>1188</v>
      </c>
      <c r="D303" s="658">
        <v>102</v>
      </c>
      <c r="E303" s="657" t="s">
        <v>1020</v>
      </c>
      <c r="F303" s="18"/>
      <c r="G303" s="19"/>
      <c r="H303" s="674"/>
      <c r="I303" s="309"/>
      <c r="J303" s="670">
        <v>27</v>
      </c>
      <c r="K303" s="347" t="s">
        <v>1020</v>
      </c>
      <c r="L303" s="354"/>
      <c r="M303" s="669">
        <v>75</v>
      </c>
      <c r="N303" s="347" t="s">
        <v>1020</v>
      </c>
      <c r="O303" s="410"/>
    </row>
    <row r="304" spans="1:17" s="16" customFormat="1" ht="11.1" customHeight="1">
      <c r="A304" s="662">
        <v>0</v>
      </c>
      <c r="B304" s="12" t="s">
        <v>605</v>
      </c>
      <c r="C304" s="232">
        <v>0</v>
      </c>
      <c r="D304" s="660"/>
      <c r="E304" s="13"/>
      <c r="F304" s="14"/>
      <c r="G304" s="15"/>
      <c r="I304" s="308"/>
      <c r="J304" s="348"/>
      <c r="K304" s="349"/>
      <c r="L304" s="350"/>
      <c r="M304" s="672"/>
      <c r="N304" s="349"/>
      <c r="O304" s="450"/>
      <c r="P304" s="16" t="s">
        <v>1187</v>
      </c>
      <c r="Q304" s="16" t="s">
        <v>1186</v>
      </c>
    </row>
    <row r="305" spans="1:17" s="16" customFormat="1" ht="11.1" customHeight="1">
      <c r="A305" s="661">
        <v>0</v>
      </c>
      <c r="B305" s="331" t="s">
        <v>606</v>
      </c>
      <c r="C305" s="232">
        <v>0</v>
      </c>
      <c r="D305" s="660"/>
      <c r="E305" s="13"/>
      <c r="F305" s="14"/>
      <c r="G305" s="15"/>
      <c r="I305" s="308"/>
      <c r="J305" s="351"/>
      <c r="K305" s="352"/>
      <c r="L305" s="353"/>
      <c r="M305" s="671"/>
      <c r="N305" s="352"/>
      <c r="O305" s="451"/>
      <c r="P305" s="16" t="s">
        <v>1185</v>
      </c>
    </row>
    <row r="306" spans="1:17" s="16" customFormat="1" ht="11.1" customHeight="1">
      <c r="A306" s="527">
        <v>0</v>
      </c>
      <c r="B306" s="453" t="s">
        <v>607</v>
      </c>
      <c r="C306" s="454" t="s">
        <v>1184</v>
      </c>
      <c r="D306" s="668">
        <v>123</v>
      </c>
      <c r="E306" s="667" t="s">
        <v>1020</v>
      </c>
      <c r="F306" s="666"/>
      <c r="G306" s="665"/>
      <c r="H306" s="674"/>
      <c r="I306" s="460"/>
      <c r="J306" s="681">
        <v>86</v>
      </c>
      <c r="K306" s="462" t="s">
        <v>1020</v>
      </c>
      <c r="L306" s="463"/>
      <c r="M306" s="680">
        <v>37</v>
      </c>
      <c r="N306" s="462" t="s">
        <v>1020</v>
      </c>
      <c r="O306" s="465"/>
    </row>
    <row r="307" spans="1:17" s="16" customFormat="1" ht="11.1" customHeight="1">
      <c r="A307" s="466">
        <v>0</v>
      </c>
      <c r="B307" s="467" t="s">
        <v>605</v>
      </c>
      <c r="C307" s="468">
        <v>0</v>
      </c>
      <c r="D307" s="679"/>
      <c r="E307" s="678"/>
      <c r="F307" s="677"/>
      <c r="G307" s="676"/>
      <c r="H307" s="525"/>
      <c r="I307" s="474"/>
      <c r="J307" s="475"/>
      <c r="K307" s="476"/>
      <c r="L307" s="526"/>
      <c r="M307" s="675"/>
      <c r="N307" s="476"/>
      <c r="O307" s="479"/>
      <c r="Q307" s="16" t="s">
        <v>1183</v>
      </c>
    </row>
    <row r="308" spans="1:17" s="16" customFormat="1" ht="11.1" customHeight="1">
      <c r="A308" s="661">
        <v>0</v>
      </c>
      <c r="B308" s="331" t="s">
        <v>606</v>
      </c>
      <c r="C308" s="232">
        <v>0</v>
      </c>
      <c r="D308" s="660"/>
      <c r="E308" s="13"/>
      <c r="F308" s="14"/>
      <c r="G308" s="15"/>
      <c r="I308" s="308"/>
      <c r="J308" s="351"/>
      <c r="K308" s="352"/>
      <c r="L308" s="353"/>
      <c r="M308" s="671"/>
      <c r="N308" s="352"/>
      <c r="O308" s="451"/>
    </row>
    <row r="309" spans="1:17" s="16" customFormat="1" ht="11.1" customHeight="1">
      <c r="A309" s="332">
        <v>0</v>
      </c>
      <c r="B309" s="333" t="s">
        <v>607</v>
      </c>
      <c r="C309" s="233" t="s">
        <v>1182</v>
      </c>
      <c r="D309" s="658">
        <v>23</v>
      </c>
      <c r="E309" s="657" t="s">
        <v>1020</v>
      </c>
      <c r="F309" s="18"/>
      <c r="G309" s="19"/>
      <c r="H309" s="674"/>
      <c r="I309" s="309"/>
      <c r="J309" s="670"/>
      <c r="K309" s="347"/>
      <c r="L309" s="354"/>
      <c r="M309" s="669">
        <v>23</v>
      </c>
      <c r="N309" s="347" t="s">
        <v>1020</v>
      </c>
      <c r="O309" s="410"/>
    </row>
    <row r="310" spans="1:17" s="16" customFormat="1" ht="11.1" customHeight="1">
      <c r="A310" s="662">
        <v>0</v>
      </c>
      <c r="B310" s="12">
        <v>0</v>
      </c>
      <c r="C310" s="232">
        <v>0</v>
      </c>
      <c r="D310" s="660"/>
      <c r="E310" s="13"/>
      <c r="F310" s="14"/>
      <c r="G310" s="15"/>
      <c r="I310" s="308"/>
      <c r="J310" s="348"/>
      <c r="K310" s="349"/>
      <c r="L310" s="350"/>
      <c r="M310" s="672"/>
      <c r="N310" s="349"/>
      <c r="O310" s="450"/>
    </row>
    <row r="311" spans="1:17" s="16" customFormat="1" ht="11.1" customHeight="1">
      <c r="A311" s="661">
        <v>0</v>
      </c>
      <c r="B311" s="331">
        <v>0</v>
      </c>
      <c r="C311" s="232">
        <v>0</v>
      </c>
      <c r="D311" s="660"/>
      <c r="E311" s="13"/>
      <c r="F311" s="14"/>
      <c r="G311" s="15"/>
      <c r="I311" s="308"/>
      <c r="J311" s="351"/>
      <c r="K311" s="352"/>
      <c r="L311" s="353"/>
      <c r="M311" s="671"/>
      <c r="N311" s="352"/>
      <c r="O311" s="451"/>
    </row>
    <row r="312" spans="1:17" s="16" customFormat="1" ht="11.1" customHeight="1">
      <c r="A312" s="332">
        <v>0</v>
      </c>
      <c r="B312" s="333" t="s">
        <v>1181</v>
      </c>
      <c r="C312" s="233" t="s">
        <v>1180</v>
      </c>
      <c r="D312" s="658">
        <v>8</v>
      </c>
      <c r="E312" s="657" t="s">
        <v>464</v>
      </c>
      <c r="F312" s="18"/>
      <c r="G312" s="19"/>
      <c r="H312" s="674"/>
      <c r="I312" s="309"/>
      <c r="J312" s="670">
        <v>8</v>
      </c>
      <c r="K312" s="347" t="s">
        <v>464</v>
      </c>
      <c r="L312" s="354"/>
      <c r="M312" s="669"/>
      <c r="N312" s="347"/>
      <c r="O312" s="410"/>
    </row>
    <row r="313" spans="1:17" s="16" customFormat="1" ht="11.1" customHeight="1">
      <c r="A313" s="662">
        <v>0</v>
      </c>
      <c r="B313" s="12">
        <v>0</v>
      </c>
      <c r="C313" s="232">
        <v>0</v>
      </c>
      <c r="D313" s="660"/>
      <c r="E313" s="13"/>
      <c r="F313" s="14"/>
      <c r="G313" s="15"/>
      <c r="I313" s="308"/>
      <c r="J313" s="348"/>
      <c r="K313" s="349"/>
      <c r="L313" s="350"/>
      <c r="M313" s="672"/>
      <c r="N313" s="349"/>
      <c r="O313" s="450"/>
    </row>
    <row r="314" spans="1:17" s="16" customFormat="1" ht="11.1" customHeight="1">
      <c r="A314" s="661">
        <v>0</v>
      </c>
      <c r="B314" s="331">
        <v>0</v>
      </c>
      <c r="C314" s="232" t="s">
        <v>1179</v>
      </c>
      <c r="D314" s="660"/>
      <c r="E314" s="13"/>
      <c r="F314" s="14"/>
      <c r="G314" s="15"/>
      <c r="I314" s="308"/>
      <c r="J314" s="351"/>
      <c r="K314" s="352"/>
      <c r="L314" s="353"/>
      <c r="M314" s="671"/>
      <c r="N314" s="352"/>
      <c r="O314" s="451"/>
    </row>
    <row r="315" spans="1:17" s="16" customFormat="1" ht="11.1" customHeight="1">
      <c r="A315" s="332">
        <v>0</v>
      </c>
      <c r="B315" s="333" t="s">
        <v>1175</v>
      </c>
      <c r="C315" s="233" t="s">
        <v>1174</v>
      </c>
      <c r="D315" s="658">
        <v>1</v>
      </c>
      <c r="E315" s="657" t="s">
        <v>464</v>
      </c>
      <c r="F315" s="18"/>
      <c r="G315" s="19"/>
      <c r="H315" s="674"/>
      <c r="I315" s="309"/>
      <c r="J315" s="670">
        <v>1</v>
      </c>
      <c r="K315" s="347" t="s">
        <v>464</v>
      </c>
      <c r="L315" s="354"/>
      <c r="M315" s="669"/>
      <c r="N315" s="347"/>
      <c r="O315" s="410"/>
    </row>
    <row r="316" spans="1:17" s="16" customFormat="1" ht="11.1" customHeight="1">
      <c r="A316" s="662">
        <v>0</v>
      </c>
      <c r="B316" s="12">
        <v>0</v>
      </c>
      <c r="C316" s="232">
        <v>0</v>
      </c>
      <c r="D316" s="660"/>
      <c r="E316" s="13"/>
      <c r="F316" s="14"/>
      <c r="G316" s="15"/>
      <c r="I316" s="308"/>
      <c r="J316" s="348"/>
      <c r="K316" s="349"/>
      <c r="L316" s="350"/>
      <c r="M316" s="672"/>
      <c r="N316" s="349"/>
      <c r="O316" s="450"/>
    </row>
    <row r="317" spans="1:17" s="16" customFormat="1" ht="11.1" customHeight="1">
      <c r="A317" s="661">
        <v>0</v>
      </c>
      <c r="B317" s="331">
        <v>0</v>
      </c>
      <c r="C317" s="232" t="s">
        <v>1178</v>
      </c>
      <c r="D317" s="660"/>
      <c r="E317" s="13"/>
      <c r="F317" s="14"/>
      <c r="G317" s="15"/>
      <c r="I317" s="308"/>
      <c r="J317" s="351"/>
      <c r="K317" s="352"/>
      <c r="L317" s="353"/>
      <c r="M317" s="671"/>
      <c r="N317" s="352"/>
      <c r="O317" s="451"/>
    </row>
    <row r="318" spans="1:17" s="16" customFormat="1" ht="11.1" customHeight="1">
      <c r="A318" s="332">
        <v>0</v>
      </c>
      <c r="B318" s="333" t="s">
        <v>1175</v>
      </c>
      <c r="C318" s="233" t="s">
        <v>1174</v>
      </c>
      <c r="D318" s="658">
        <v>5</v>
      </c>
      <c r="E318" s="657" t="s">
        <v>464</v>
      </c>
      <c r="F318" s="18"/>
      <c r="G318" s="19"/>
      <c r="H318" s="674"/>
      <c r="I318" s="309"/>
      <c r="J318" s="670">
        <v>5</v>
      </c>
      <c r="K318" s="347" t="s">
        <v>464</v>
      </c>
      <c r="L318" s="354"/>
      <c r="M318" s="669"/>
      <c r="N318" s="347"/>
      <c r="O318" s="410"/>
    </row>
    <row r="319" spans="1:17" s="16" customFormat="1" ht="11.1" customHeight="1">
      <c r="A319" s="662">
        <v>0</v>
      </c>
      <c r="B319" s="12">
        <v>0</v>
      </c>
      <c r="C319" s="232">
        <v>0</v>
      </c>
      <c r="D319" s="660"/>
      <c r="E319" s="13"/>
      <c r="F319" s="14"/>
      <c r="G319" s="15"/>
      <c r="I319" s="308"/>
      <c r="J319" s="348"/>
      <c r="K319" s="349"/>
      <c r="L319" s="350"/>
      <c r="M319" s="672"/>
      <c r="N319" s="349"/>
      <c r="O319" s="450"/>
    </row>
    <row r="320" spans="1:17" s="16" customFormat="1" ht="11.1" customHeight="1">
      <c r="A320" s="661">
        <v>0</v>
      </c>
      <c r="B320" s="331">
        <v>0</v>
      </c>
      <c r="C320" s="232" t="s">
        <v>1177</v>
      </c>
      <c r="D320" s="660"/>
      <c r="E320" s="13"/>
      <c r="F320" s="14"/>
      <c r="G320" s="15"/>
      <c r="I320" s="308"/>
      <c r="J320" s="351"/>
      <c r="K320" s="352"/>
      <c r="L320" s="353"/>
      <c r="M320" s="671"/>
      <c r="N320" s="352"/>
      <c r="O320" s="451"/>
    </row>
    <row r="321" spans="1:15" s="16" customFormat="1" ht="11.1" customHeight="1">
      <c r="A321" s="332">
        <v>0</v>
      </c>
      <c r="B321" s="333" t="s">
        <v>1175</v>
      </c>
      <c r="C321" s="233" t="s">
        <v>1174</v>
      </c>
      <c r="D321" s="658">
        <v>1</v>
      </c>
      <c r="E321" s="657" t="s">
        <v>464</v>
      </c>
      <c r="F321" s="18"/>
      <c r="G321" s="19"/>
      <c r="H321" s="674"/>
      <c r="I321" s="309"/>
      <c r="J321" s="670">
        <v>1</v>
      </c>
      <c r="K321" s="347" t="s">
        <v>464</v>
      </c>
      <c r="L321" s="354"/>
      <c r="M321" s="669"/>
      <c r="N321" s="347"/>
      <c r="O321" s="410"/>
    </row>
    <row r="322" spans="1:15" s="16" customFormat="1" ht="11.1" customHeight="1">
      <c r="A322" s="662">
        <v>0</v>
      </c>
      <c r="B322" s="12">
        <v>0</v>
      </c>
      <c r="C322" s="232">
        <v>0</v>
      </c>
      <c r="D322" s="660"/>
      <c r="E322" s="13"/>
      <c r="F322" s="14"/>
      <c r="G322" s="15"/>
      <c r="I322" s="308"/>
      <c r="J322" s="348"/>
      <c r="K322" s="349"/>
      <c r="L322" s="350"/>
      <c r="M322" s="672"/>
      <c r="N322" s="349"/>
      <c r="O322" s="450"/>
    </row>
    <row r="323" spans="1:15" s="16" customFormat="1" ht="11.1" customHeight="1">
      <c r="A323" s="661">
        <v>0</v>
      </c>
      <c r="B323" s="331">
        <v>0</v>
      </c>
      <c r="C323" s="232" t="s">
        <v>1176</v>
      </c>
      <c r="D323" s="660"/>
      <c r="E323" s="13"/>
      <c r="F323" s="14"/>
      <c r="G323" s="15"/>
      <c r="I323" s="308"/>
      <c r="J323" s="351"/>
      <c r="K323" s="352"/>
      <c r="L323" s="353"/>
      <c r="M323" s="671"/>
      <c r="N323" s="352"/>
      <c r="O323" s="451"/>
    </row>
    <row r="324" spans="1:15" s="16" customFormat="1" ht="11.1" customHeight="1">
      <c r="A324" s="332">
        <v>0</v>
      </c>
      <c r="B324" s="333" t="s">
        <v>1175</v>
      </c>
      <c r="C324" s="233" t="s">
        <v>1174</v>
      </c>
      <c r="D324" s="658">
        <v>14</v>
      </c>
      <c r="E324" s="657" t="s">
        <v>464</v>
      </c>
      <c r="F324" s="18"/>
      <c r="G324" s="19"/>
      <c r="H324" s="674"/>
      <c r="I324" s="309"/>
      <c r="J324" s="670">
        <v>14</v>
      </c>
      <c r="K324" s="347" t="s">
        <v>464</v>
      </c>
      <c r="L324" s="354"/>
      <c r="M324" s="669"/>
      <c r="N324" s="347"/>
      <c r="O324" s="410"/>
    </row>
    <row r="325" spans="1:15" s="16" customFormat="1" ht="11.1" customHeight="1">
      <c r="A325" s="662">
        <v>0</v>
      </c>
      <c r="B325" s="12">
        <v>0</v>
      </c>
      <c r="C325" s="232">
        <v>0</v>
      </c>
      <c r="D325" s="660"/>
      <c r="E325" s="13"/>
      <c r="F325" s="14"/>
      <c r="G325" s="15"/>
      <c r="I325" s="308"/>
      <c r="J325" s="348"/>
      <c r="K325" s="349"/>
      <c r="L325" s="350"/>
      <c r="M325" s="672"/>
      <c r="N325" s="349"/>
      <c r="O325" s="450"/>
    </row>
    <row r="326" spans="1:15" s="16" customFormat="1" ht="11.1" customHeight="1">
      <c r="A326" s="661">
        <v>0</v>
      </c>
      <c r="B326" s="331" t="s">
        <v>1171</v>
      </c>
      <c r="C326" s="232">
        <v>0</v>
      </c>
      <c r="D326" s="660"/>
      <c r="E326" s="13"/>
      <c r="F326" s="14"/>
      <c r="G326" s="15"/>
      <c r="I326" s="308"/>
      <c r="J326" s="351"/>
      <c r="K326" s="352"/>
      <c r="L326" s="353"/>
      <c r="M326" s="671"/>
      <c r="N326" s="352"/>
      <c r="O326" s="451"/>
    </row>
    <row r="327" spans="1:15" s="16" customFormat="1" ht="11.1" customHeight="1">
      <c r="A327" s="332">
        <v>0</v>
      </c>
      <c r="B327" s="333" t="s">
        <v>1173</v>
      </c>
      <c r="C327" s="233">
        <v>0</v>
      </c>
      <c r="D327" s="658">
        <v>4</v>
      </c>
      <c r="E327" s="657" t="s">
        <v>464</v>
      </c>
      <c r="F327" s="18"/>
      <c r="G327" s="19"/>
      <c r="H327" s="674"/>
      <c r="I327" s="309"/>
      <c r="J327" s="670">
        <v>4</v>
      </c>
      <c r="K327" s="347" t="s">
        <v>464</v>
      </c>
      <c r="L327" s="354"/>
      <c r="M327" s="669"/>
      <c r="N327" s="347"/>
      <c r="O327" s="410"/>
    </row>
    <row r="328" spans="1:15" s="16" customFormat="1" ht="11.1" customHeight="1">
      <c r="A328" s="662">
        <v>0</v>
      </c>
      <c r="B328" s="12">
        <v>0</v>
      </c>
      <c r="C328" s="232">
        <v>0</v>
      </c>
      <c r="D328" s="660"/>
      <c r="E328" s="13"/>
      <c r="F328" s="14"/>
      <c r="G328" s="15"/>
      <c r="I328" s="308"/>
      <c r="J328" s="348"/>
      <c r="K328" s="349"/>
      <c r="L328" s="350"/>
      <c r="M328" s="672"/>
      <c r="N328" s="349"/>
      <c r="O328" s="450"/>
    </row>
    <row r="329" spans="1:15" s="16" customFormat="1" ht="11.1" customHeight="1">
      <c r="A329" s="661">
        <v>0</v>
      </c>
      <c r="B329" s="331" t="s">
        <v>1171</v>
      </c>
      <c r="C329" s="232">
        <v>0</v>
      </c>
      <c r="D329" s="660"/>
      <c r="E329" s="13"/>
      <c r="F329" s="14"/>
      <c r="G329" s="15"/>
      <c r="I329" s="308"/>
      <c r="J329" s="351"/>
      <c r="K329" s="352"/>
      <c r="L329" s="353"/>
      <c r="M329" s="671"/>
      <c r="N329" s="352"/>
      <c r="O329" s="451"/>
    </row>
    <row r="330" spans="1:15" s="16" customFormat="1" ht="11.1" customHeight="1">
      <c r="A330" s="332">
        <v>0</v>
      </c>
      <c r="B330" s="333" t="s">
        <v>1172</v>
      </c>
      <c r="C330" s="233">
        <v>0</v>
      </c>
      <c r="D330" s="658">
        <v>4</v>
      </c>
      <c r="E330" s="657" t="s">
        <v>464</v>
      </c>
      <c r="F330" s="18"/>
      <c r="G330" s="19"/>
      <c r="H330" s="674"/>
      <c r="I330" s="309"/>
      <c r="J330" s="670">
        <v>4</v>
      </c>
      <c r="K330" s="347" t="s">
        <v>464</v>
      </c>
      <c r="L330" s="354"/>
      <c r="M330" s="669"/>
      <c r="N330" s="347"/>
      <c r="O330" s="410"/>
    </row>
    <row r="331" spans="1:15" s="16" customFormat="1" ht="11.1" customHeight="1">
      <c r="A331" s="662">
        <v>0</v>
      </c>
      <c r="B331" s="12">
        <v>0</v>
      </c>
      <c r="C331" s="232">
        <v>0</v>
      </c>
      <c r="D331" s="660"/>
      <c r="E331" s="13"/>
      <c r="F331" s="14"/>
      <c r="G331" s="15"/>
      <c r="I331" s="308"/>
      <c r="J331" s="348"/>
      <c r="K331" s="349"/>
      <c r="L331" s="350"/>
      <c r="M331" s="672"/>
      <c r="N331" s="349"/>
      <c r="O331" s="450"/>
    </row>
    <row r="332" spans="1:15" s="16" customFormat="1" ht="11.1" customHeight="1">
      <c r="A332" s="661">
        <v>0</v>
      </c>
      <c r="B332" s="331" t="s">
        <v>1171</v>
      </c>
      <c r="C332" s="232">
        <v>0</v>
      </c>
      <c r="D332" s="660"/>
      <c r="E332" s="13"/>
      <c r="F332" s="14"/>
      <c r="G332" s="15"/>
      <c r="I332" s="308"/>
      <c r="J332" s="351"/>
      <c r="K332" s="352"/>
      <c r="L332" s="353"/>
      <c r="M332" s="671"/>
      <c r="N332" s="352"/>
      <c r="O332" s="451"/>
    </row>
    <row r="333" spans="1:15" s="16" customFormat="1" ht="11.1" customHeight="1">
      <c r="A333" s="332">
        <v>0</v>
      </c>
      <c r="B333" s="333" t="s">
        <v>1170</v>
      </c>
      <c r="C333" s="233">
        <v>0</v>
      </c>
      <c r="D333" s="658">
        <v>4</v>
      </c>
      <c r="E333" s="657" t="s">
        <v>464</v>
      </c>
      <c r="F333" s="18"/>
      <c r="G333" s="19"/>
      <c r="H333" s="674"/>
      <c r="I333" s="309"/>
      <c r="J333" s="670">
        <v>4</v>
      </c>
      <c r="K333" s="347" t="s">
        <v>464</v>
      </c>
      <c r="L333" s="354"/>
      <c r="M333" s="669"/>
      <c r="N333" s="347"/>
      <c r="O333" s="410"/>
    </row>
    <row r="334" spans="1:15" s="16" customFormat="1" ht="11.1" customHeight="1">
      <c r="A334" s="662">
        <v>0</v>
      </c>
      <c r="B334" s="12">
        <v>0</v>
      </c>
      <c r="C334" s="232">
        <v>0</v>
      </c>
      <c r="D334" s="660"/>
      <c r="E334" s="13"/>
      <c r="F334" s="14"/>
      <c r="G334" s="15"/>
      <c r="I334" s="308"/>
      <c r="J334" s="348"/>
      <c r="K334" s="349"/>
      <c r="L334" s="350"/>
      <c r="M334" s="672"/>
      <c r="N334" s="349"/>
      <c r="O334" s="450"/>
    </row>
    <row r="335" spans="1:15" s="16" customFormat="1" ht="11.1" customHeight="1">
      <c r="A335" s="661">
        <v>0</v>
      </c>
      <c r="B335" s="331" t="s">
        <v>1168</v>
      </c>
      <c r="C335" s="232">
        <v>0</v>
      </c>
      <c r="D335" s="660"/>
      <c r="E335" s="13"/>
      <c r="F335" s="14"/>
      <c r="G335" s="15"/>
      <c r="I335" s="308"/>
      <c r="J335" s="351"/>
      <c r="K335" s="352"/>
      <c r="L335" s="353"/>
      <c r="M335" s="671"/>
      <c r="N335" s="352"/>
      <c r="O335" s="451"/>
    </row>
    <row r="336" spans="1:15" s="16" customFormat="1" ht="11.1" customHeight="1">
      <c r="A336" s="332">
        <v>0</v>
      </c>
      <c r="B336" s="333" t="s">
        <v>1169</v>
      </c>
      <c r="C336" s="233">
        <v>0</v>
      </c>
      <c r="D336" s="658">
        <v>25</v>
      </c>
      <c r="E336" s="657" t="s">
        <v>1161</v>
      </c>
      <c r="F336" s="18"/>
      <c r="G336" s="19"/>
      <c r="H336" s="674"/>
      <c r="I336" s="309"/>
      <c r="J336" s="670">
        <v>25</v>
      </c>
      <c r="K336" s="347" t="s">
        <v>464</v>
      </c>
      <c r="L336" s="354"/>
      <c r="M336" s="669"/>
      <c r="N336" s="347"/>
      <c r="O336" s="410"/>
    </row>
    <row r="337" spans="1:17" s="16" customFormat="1" ht="11.1" customHeight="1">
      <c r="A337" s="662">
        <v>0</v>
      </c>
      <c r="B337" s="12">
        <v>0</v>
      </c>
      <c r="C337" s="232">
        <v>0</v>
      </c>
      <c r="D337" s="660"/>
      <c r="E337" s="13"/>
      <c r="F337" s="14"/>
      <c r="G337" s="15"/>
      <c r="I337" s="308"/>
      <c r="J337" s="348"/>
      <c r="K337" s="349"/>
      <c r="L337" s="350"/>
      <c r="M337" s="672"/>
      <c r="N337" s="349"/>
      <c r="O337" s="450"/>
    </row>
    <row r="338" spans="1:17" s="16" customFormat="1" ht="11.1" customHeight="1">
      <c r="A338" s="661">
        <v>0</v>
      </c>
      <c r="B338" s="331" t="s">
        <v>1168</v>
      </c>
      <c r="C338" s="232">
        <v>0</v>
      </c>
      <c r="D338" s="660"/>
      <c r="E338" s="13"/>
      <c r="F338" s="14"/>
      <c r="G338" s="15"/>
      <c r="I338" s="308"/>
      <c r="J338" s="351"/>
      <c r="K338" s="352"/>
      <c r="L338" s="353"/>
      <c r="M338" s="671"/>
      <c r="N338" s="352"/>
      <c r="O338" s="451"/>
    </row>
    <row r="339" spans="1:17" s="16" customFormat="1" ht="11.1" customHeight="1">
      <c r="A339" s="332">
        <v>0</v>
      </c>
      <c r="B339" s="333" t="s">
        <v>1167</v>
      </c>
      <c r="C339" s="233">
        <v>0</v>
      </c>
      <c r="D339" s="658">
        <v>25</v>
      </c>
      <c r="E339" s="657" t="s">
        <v>1161</v>
      </c>
      <c r="F339" s="18"/>
      <c r="G339" s="19"/>
      <c r="H339" s="674"/>
      <c r="I339" s="309"/>
      <c r="J339" s="670">
        <v>25</v>
      </c>
      <c r="K339" s="347" t="s">
        <v>464</v>
      </c>
      <c r="L339" s="354"/>
      <c r="M339" s="669"/>
      <c r="N339" s="347"/>
      <c r="O339" s="410"/>
    </row>
    <row r="340" spans="1:17" s="16" customFormat="1" ht="11.1" customHeight="1">
      <c r="A340" s="662">
        <v>0</v>
      </c>
      <c r="B340" s="12">
        <v>0</v>
      </c>
      <c r="C340" s="232">
        <v>0</v>
      </c>
      <c r="D340" s="660"/>
      <c r="E340" s="13"/>
      <c r="F340" s="14"/>
      <c r="G340" s="15"/>
      <c r="I340" s="308"/>
      <c r="J340" s="348"/>
      <c r="K340" s="349"/>
      <c r="L340" s="350"/>
      <c r="M340" s="672"/>
      <c r="N340" s="349"/>
      <c r="O340" s="450"/>
    </row>
    <row r="341" spans="1:17" s="16" customFormat="1" ht="11.1" customHeight="1">
      <c r="A341" s="661">
        <v>0</v>
      </c>
      <c r="B341" s="331"/>
      <c r="C341" s="232" t="s">
        <v>1166</v>
      </c>
      <c r="D341" s="660"/>
      <c r="E341" s="13"/>
      <c r="F341" s="14"/>
      <c r="G341" s="15"/>
      <c r="I341" s="308"/>
      <c r="J341" s="351"/>
      <c r="K341" s="352"/>
      <c r="L341" s="353"/>
      <c r="M341" s="671"/>
      <c r="N341" s="352"/>
      <c r="O341" s="451"/>
    </row>
    <row r="342" spans="1:17" s="16" customFormat="1" ht="11.1" customHeight="1">
      <c r="A342" s="332">
        <v>0</v>
      </c>
      <c r="B342" s="333" t="s">
        <v>1165</v>
      </c>
      <c r="C342" s="233" t="s">
        <v>1162</v>
      </c>
      <c r="D342" s="658">
        <v>4</v>
      </c>
      <c r="E342" s="657" t="s">
        <v>1161</v>
      </c>
      <c r="F342" s="18"/>
      <c r="G342" s="19"/>
      <c r="H342" s="674"/>
      <c r="I342" s="309"/>
      <c r="J342" s="670"/>
      <c r="K342" s="347"/>
      <c r="L342" s="354"/>
      <c r="M342" s="669">
        <v>4</v>
      </c>
      <c r="N342" s="347" t="s">
        <v>464</v>
      </c>
      <c r="O342" s="410"/>
    </row>
    <row r="343" spans="1:17" s="16" customFormat="1" ht="11.1" customHeight="1">
      <c r="A343" s="662">
        <v>0</v>
      </c>
      <c r="B343" s="12">
        <v>0</v>
      </c>
      <c r="C343" s="232">
        <v>0</v>
      </c>
      <c r="D343" s="660"/>
      <c r="E343" s="13"/>
      <c r="F343" s="14"/>
      <c r="G343" s="15"/>
      <c r="I343" s="308"/>
      <c r="J343" s="348"/>
      <c r="K343" s="349"/>
      <c r="L343" s="350"/>
      <c r="M343" s="672"/>
      <c r="N343" s="349"/>
      <c r="O343" s="450"/>
    </row>
    <row r="344" spans="1:17" s="16" customFormat="1" ht="11.1" customHeight="1">
      <c r="A344" s="661">
        <v>0</v>
      </c>
      <c r="B344" s="331"/>
      <c r="C344" s="232" t="s">
        <v>1164</v>
      </c>
      <c r="D344" s="660"/>
      <c r="E344" s="13"/>
      <c r="F344" s="14"/>
      <c r="G344" s="15"/>
      <c r="I344" s="308"/>
      <c r="J344" s="351"/>
      <c r="K344" s="352"/>
      <c r="L344" s="353"/>
      <c r="M344" s="671"/>
      <c r="N344" s="352"/>
      <c r="O344" s="451"/>
    </row>
    <row r="345" spans="1:17" s="16" customFormat="1" ht="11.1" customHeight="1">
      <c r="A345" s="332">
        <v>0</v>
      </c>
      <c r="B345" s="333" t="s">
        <v>1163</v>
      </c>
      <c r="C345" s="233" t="s">
        <v>1162</v>
      </c>
      <c r="D345" s="658">
        <v>42</v>
      </c>
      <c r="E345" s="657" t="s">
        <v>1161</v>
      </c>
      <c r="F345" s="18"/>
      <c r="G345" s="19"/>
      <c r="H345" s="674"/>
      <c r="I345" s="309"/>
      <c r="J345" s="670">
        <v>42</v>
      </c>
      <c r="K345" s="347" t="s">
        <v>464</v>
      </c>
      <c r="L345" s="354"/>
      <c r="M345" s="669"/>
      <c r="N345" s="347"/>
      <c r="O345" s="410"/>
    </row>
    <row r="346" spans="1:17" s="16" customFormat="1" ht="11.1" customHeight="1">
      <c r="A346" s="662">
        <v>0</v>
      </c>
      <c r="B346" s="12">
        <v>0</v>
      </c>
      <c r="C346" s="232">
        <v>0</v>
      </c>
      <c r="D346" s="660"/>
      <c r="E346" s="13"/>
      <c r="F346" s="14"/>
      <c r="G346" s="15"/>
      <c r="I346" s="308"/>
      <c r="J346" s="348"/>
      <c r="K346" s="349"/>
      <c r="L346" s="350"/>
      <c r="M346" s="672"/>
      <c r="N346" s="349"/>
      <c r="O346" s="450"/>
    </row>
    <row r="347" spans="1:17" s="16" customFormat="1" ht="11.1" customHeight="1">
      <c r="A347" s="661">
        <v>0</v>
      </c>
      <c r="B347" s="331"/>
      <c r="C347" s="232" t="s">
        <v>1164</v>
      </c>
      <c r="D347" s="660"/>
      <c r="E347" s="13"/>
      <c r="F347" s="14"/>
      <c r="G347" s="15"/>
      <c r="I347" s="308"/>
      <c r="J347" s="351"/>
      <c r="K347" s="352"/>
      <c r="L347" s="353"/>
      <c r="M347" s="671"/>
      <c r="N347" s="352"/>
      <c r="O347" s="451"/>
    </row>
    <row r="348" spans="1:17" s="16" customFormat="1" ht="11.1" customHeight="1">
      <c r="A348" s="332">
        <v>0</v>
      </c>
      <c r="B348" s="333" t="s">
        <v>1163</v>
      </c>
      <c r="C348" s="233" t="s">
        <v>1162</v>
      </c>
      <c r="D348" s="658">
        <v>32</v>
      </c>
      <c r="E348" s="657" t="s">
        <v>1161</v>
      </c>
      <c r="F348" s="18"/>
      <c r="G348" s="19"/>
      <c r="H348" s="674"/>
      <c r="I348" s="309"/>
      <c r="J348" s="670">
        <v>32</v>
      </c>
      <c r="K348" s="347" t="s">
        <v>464</v>
      </c>
      <c r="L348" s="354"/>
      <c r="M348" s="669"/>
      <c r="N348" s="347"/>
      <c r="O348" s="410"/>
    </row>
    <row r="349" spans="1:17" s="16" customFormat="1" ht="11.1" customHeight="1">
      <c r="A349" s="662">
        <v>0</v>
      </c>
      <c r="B349" s="12">
        <v>0</v>
      </c>
      <c r="C349" s="232">
        <v>0</v>
      </c>
      <c r="D349" s="660"/>
      <c r="E349" s="13"/>
      <c r="F349" s="14"/>
      <c r="G349" s="15"/>
      <c r="I349" s="308"/>
      <c r="J349" s="348"/>
      <c r="K349" s="349"/>
      <c r="L349" s="350"/>
      <c r="M349" s="672"/>
      <c r="N349" s="349"/>
      <c r="O349" s="450"/>
    </row>
    <row r="350" spans="1:17" s="16" customFormat="1" ht="11.1" customHeight="1">
      <c r="A350" s="661">
        <v>0</v>
      </c>
      <c r="B350" s="331"/>
      <c r="C350" s="232" t="s">
        <v>1164</v>
      </c>
      <c r="D350" s="660"/>
      <c r="E350" s="13"/>
      <c r="F350" s="14"/>
      <c r="G350" s="15"/>
      <c r="I350" s="308"/>
      <c r="J350" s="351"/>
      <c r="K350" s="352"/>
      <c r="L350" s="353"/>
      <c r="M350" s="671"/>
      <c r="N350" s="352"/>
      <c r="O350" s="451"/>
    </row>
    <row r="351" spans="1:17" s="16" customFormat="1" ht="11.1" customHeight="1">
      <c r="A351" s="527">
        <v>0</v>
      </c>
      <c r="B351" s="453" t="s">
        <v>1163</v>
      </c>
      <c r="C351" s="454" t="s">
        <v>1162</v>
      </c>
      <c r="D351" s="668">
        <v>8</v>
      </c>
      <c r="E351" s="667" t="s">
        <v>1161</v>
      </c>
      <c r="F351" s="666"/>
      <c r="G351" s="665"/>
      <c r="H351" s="682"/>
      <c r="I351" s="460"/>
      <c r="J351" s="681">
        <v>8</v>
      </c>
      <c r="K351" s="462" t="s">
        <v>464</v>
      </c>
      <c r="L351" s="463"/>
      <c r="M351" s="680"/>
      <c r="N351" s="462"/>
      <c r="O351" s="465"/>
    </row>
    <row r="352" spans="1:17" ht="11.1" customHeight="1">
      <c r="A352" s="494"/>
      <c r="B352" s="496"/>
      <c r="C352" s="497"/>
      <c r="D352" s="687"/>
      <c r="E352" s="686"/>
      <c r="F352" s="677"/>
      <c r="G352" s="676"/>
      <c r="H352" s="525"/>
      <c r="I352" s="474"/>
      <c r="J352" s="475"/>
      <c r="K352" s="476"/>
      <c r="L352" s="526"/>
      <c r="M352" s="675"/>
      <c r="N352" s="476"/>
      <c r="O352" s="479"/>
      <c r="P352" s="16" t="s">
        <v>1160</v>
      </c>
      <c r="Q352" s="16" t="s">
        <v>1159</v>
      </c>
    </row>
    <row r="353" spans="1:17" ht="11.1" customHeight="1">
      <c r="A353" s="685"/>
      <c r="B353" s="343"/>
      <c r="C353" s="344" t="s">
        <v>1158</v>
      </c>
      <c r="D353" s="684"/>
      <c r="E353" s="683"/>
      <c r="F353" s="14"/>
      <c r="G353" s="15"/>
      <c r="H353" s="16"/>
      <c r="I353" s="308"/>
      <c r="J353" s="351"/>
      <c r="K353" s="352"/>
      <c r="L353" s="353"/>
      <c r="M353" s="671"/>
      <c r="N353" s="352"/>
      <c r="O353" s="451"/>
      <c r="P353" s="16" t="s">
        <v>1157</v>
      </c>
      <c r="Q353" s="16"/>
    </row>
    <row r="354" spans="1:17" ht="11.1" customHeight="1">
      <c r="A354" s="332"/>
      <c r="B354" s="333" t="s">
        <v>898</v>
      </c>
      <c r="C354" s="335" t="s">
        <v>899</v>
      </c>
      <c r="D354" s="658">
        <v>1081</v>
      </c>
      <c r="E354" s="657" t="s">
        <v>2</v>
      </c>
      <c r="F354" s="18"/>
      <c r="G354" s="19"/>
      <c r="H354" s="20"/>
      <c r="I354" s="309"/>
      <c r="J354" s="670">
        <v>1000</v>
      </c>
      <c r="K354" s="347" t="s">
        <v>1020</v>
      </c>
      <c r="L354" s="354"/>
      <c r="M354" s="669">
        <v>81</v>
      </c>
      <c r="N354" s="347" t="s">
        <v>1020</v>
      </c>
      <c r="O354" s="410"/>
      <c r="P354" s="16" t="s">
        <v>1156</v>
      </c>
      <c r="Q354" s="16"/>
    </row>
    <row r="355" spans="1:17" ht="11.1" customHeight="1">
      <c r="A355" s="685"/>
      <c r="B355" s="343"/>
      <c r="C355" s="344"/>
      <c r="D355" s="684"/>
      <c r="E355" s="683"/>
      <c r="F355" s="14"/>
      <c r="G355" s="15"/>
      <c r="H355" s="16"/>
      <c r="I355" s="308"/>
      <c r="J355" s="348"/>
      <c r="K355" s="349"/>
      <c r="L355" s="350"/>
      <c r="M355" s="672" t="s">
        <v>968</v>
      </c>
      <c r="N355" s="349"/>
      <c r="O355" s="450"/>
      <c r="P355" s="16" t="s">
        <v>1155</v>
      </c>
      <c r="Q355" s="16" t="s">
        <v>1154</v>
      </c>
    </row>
    <row r="356" spans="1:17" ht="11.1" customHeight="1">
      <c r="A356" s="685"/>
      <c r="B356" s="343"/>
      <c r="C356" s="344" t="s">
        <v>1153</v>
      </c>
      <c r="D356" s="684"/>
      <c r="E356" s="683"/>
      <c r="F356" s="14"/>
      <c r="G356" s="15"/>
      <c r="H356" s="16"/>
      <c r="I356" s="308"/>
      <c r="J356" s="351"/>
      <c r="K356" s="352"/>
      <c r="L356" s="353"/>
      <c r="M356" s="671"/>
      <c r="N356" s="352"/>
      <c r="O356" s="451"/>
      <c r="P356" s="16"/>
      <c r="Q356" s="16"/>
    </row>
    <row r="357" spans="1:17" ht="11.1" customHeight="1">
      <c r="A357" s="332"/>
      <c r="B357" s="333" t="s">
        <v>1152</v>
      </c>
      <c r="C357" s="335" t="s">
        <v>900</v>
      </c>
      <c r="D357" s="658">
        <v>236</v>
      </c>
      <c r="E357" s="657" t="s">
        <v>2</v>
      </c>
      <c r="F357" s="18"/>
      <c r="G357" s="19"/>
      <c r="H357" s="20"/>
      <c r="I357" s="309"/>
      <c r="J357" s="670">
        <v>10</v>
      </c>
      <c r="K357" s="347" t="s">
        <v>1020</v>
      </c>
      <c r="L357" s="354"/>
      <c r="M357" s="669">
        <v>226</v>
      </c>
      <c r="N357" s="347" t="s">
        <v>1020</v>
      </c>
      <c r="O357" s="410"/>
      <c r="P357" s="16"/>
      <c r="Q357" s="16"/>
    </row>
    <row r="358" spans="1:17" ht="11.1" customHeight="1">
      <c r="A358" s="662"/>
      <c r="B358" s="12"/>
      <c r="C358" s="232" t="s">
        <v>1151</v>
      </c>
      <c r="D358" s="660"/>
      <c r="E358" s="13"/>
      <c r="F358" s="14"/>
      <c r="G358" s="15"/>
      <c r="H358" s="16"/>
      <c r="I358" s="308"/>
      <c r="J358" s="348"/>
      <c r="K358" s="349"/>
      <c r="L358" s="424"/>
      <c r="M358" s="368"/>
      <c r="N358" s="349"/>
      <c r="O358" s="489"/>
    </row>
    <row r="359" spans="1:17" ht="11.1" customHeight="1">
      <c r="A359" s="661"/>
      <c r="B359" s="331" t="s">
        <v>889</v>
      </c>
      <c r="C359" s="232" t="s">
        <v>891</v>
      </c>
      <c r="D359" s="660"/>
      <c r="E359" s="13"/>
      <c r="F359" s="14"/>
      <c r="G359" s="15"/>
      <c r="H359" s="16"/>
      <c r="I359" s="308"/>
      <c r="J359" s="351"/>
      <c r="K359" s="352"/>
      <c r="L359" s="353"/>
      <c r="M359" s="673"/>
      <c r="N359" s="352"/>
      <c r="O359" s="451"/>
    </row>
    <row r="360" spans="1:17" ht="11.1" customHeight="1">
      <c r="A360" s="332"/>
      <c r="B360" s="333"/>
      <c r="C360" s="233" t="s">
        <v>886</v>
      </c>
      <c r="D360" s="658">
        <v>2</v>
      </c>
      <c r="E360" s="657" t="s">
        <v>840</v>
      </c>
      <c r="F360" s="18"/>
      <c r="G360" s="19"/>
      <c r="H360" s="20"/>
      <c r="I360" s="309"/>
      <c r="J360" s="375">
        <v>0.54</v>
      </c>
      <c r="K360" s="347"/>
      <c r="L360" s="354"/>
      <c r="M360" s="376">
        <v>0.46</v>
      </c>
      <c r="N360" s="347">
        <v>0</v>
      </c>
      <c r="O360" s="410"/>
    </row>
    <row r="361" spans="1:17" ht="11.1" customHeight="1">
      <c r="A361" s="662"/>
      <c r="B361" s="12"/>
      <c r="C361" s="232" t="s">
        <v>1151</v>
      </c>
      <c r="D361" s="660"/>
      <c r="E361" s="13"/>
      <c r="F361" s="14"/>
      <c r="G361" s="15"/>
      <c r="H361" s="16"/>
      <c r="I361" s="308"/>
      <c r="J361" s="348"/>
      <c r="K361" s="349"/>
      <c r="L361" s="424"/>
      <c r="M361" s="368"/>
      <c r="N361" s="349"/>
      <c r="O361" s="489"/>
    </row>
    <row r="362" spans="1:17" ht="11.1" customHeight="1">
      <c r="A362" s="661"/>
      <c r="B362" s="331" t="s">
        <v>892</v>
      </c>
      <c r="C362" s="232" t="s">
        <v>891</v>
      </c>
      <c r="D362" s="660"/>
      <c r="E362" s="13"/>
      <c r="F362" s="14"/>
      <c r="G362" s="15"/>
      <c r="H362" s="16"/>
      <c r="I362" s="308"/>
      <c r="J362" s="351"/>
      <c r="K362" s="352"/>
      <c r="L362" s="353"/>
      <c r="M362" s="673"/>
      <c r="N362" s="352"/>
      <c r="O362" s="451"/>
    </row>
    <row r="363" spans="1:17" ht="11.1" customHeight="1">
      <c r="A363" s="332"/>
      <c r="B363" s="333"/>
      <c r="C363" s="233" t="s">
        <v>887</v>
      </c>
      <c r="D363" s="658">
        <v>4</v>
      </c>
      <c r="E363" s="346" t="s">
        <v>888</v>
      </c>
      <c r="F363" s="18"/>
      <c r="G363" s="19"/>
      <c r="H363" s="20"/>
      <c r="I363" s="309"/>
      <c r="J363" s="375">
        <v>0.54</v>
      </c>
      <c r="K363" s="347"/>
      <c r="L363" s="354"/>
      <c r="M363" s="376">
        <v>0.46</v>
      </c>
      <c r="N363" s="347">
        <v>0</v>
      </c>
      <c r="O363" s="410"/>
    </row>
    <row r="364" spans="1:17" ht="11.1" customHeight="1">
      <c r="A364" s="685"/>
      <c r="B364" s="343"/>
      <c r="C364" s="344"/>
      <c r="D364" s="684"/>
      <c r="E364" s="683"/>
      <c r="F364" s="14"/>
      <c r="G364" s="15"/>
      <c r="H364" s="16"/>
      <c r="I364" s="308"/>
      <c r="J364" s="348"/>
      <c r="K364" s="349"/>
      <c r="L364" s="350"/>
      <c r="M364" s="672"/>
      <c r="N364" s="349"/>
      <c r="O364" s="450"/>
    </row>
    <row r="365" spans="1:17" ht="11.1" customHeight="1">
      <c r="A365" s="685"/>
      <c r="B365" s="343"/>
      <c r="C365" s="344"/>
      <c r="D365" s="684"/>
      <c r="E365" s="683"/>
      <c r="F365" s="14"/>
      <c r="G365" s="15"/>
      <c r="H365" s="16"/>
      <c r="I365" s="308"/>
      <c r="J365" s="351"/>
      <c r="K365" s="352"/>
      <c r="L365" s="353"/>
      <c r="M365" s="671"/>
      <c r="N365" s="352"/>
      <c r="O365" s="451"/>
    </row>
    <row r="366" spans="1:17" ht="11.1" customHeight="1">
      <c r="A366" s="332"/>
      <c r="B366" s="333"/>
      <c r="C366" s="335"/>
      <c r="D366" s="658"/>
      <c r="E366" s="657"/>
      <c r="F366" s="18"/>
      <c r="G366" s="19"/>
      <c r="H366" s="20"/>
      <c r="I366" s="309"/>
      <c r="J366" s="670"/>
      <c r="K366" s="347">
        <v>0</v>
      </c>
      <c r="L366" s="354"/>
      <c r="M366" s="669"/>
      <c r="N366" s="347">
        <v>0</v>
      </c>
      <c r="O366" s="410"/>
    </row>
    <row r="367" spans="1:17" ht="11.1" customHeight="1">
      <c r="A367" s="685"/>
      <c r="B367" s="343"/>
      <c r="C367" s="344"/>
      <c r="D367" s="684"/>
      <c r="E367" s="683"/>
      <c r="F367" s="14"/>
      <c r="G367" s="15"/>
      <c r="H367" s="16"/>
      <c r="I367" s="308"/>
      <c r="J367" s="348"/>
      <c r="K367" s="349"/>
      <c r="L367" s="350"/>
      <c r="M367" s="672"/>
      <c r="N367" s="349"/>
      <c r="O367" s="450"/>
    </row>
    <row r="368" spans="1:17" ht="11.1" customHeight="1">
      <c r="A368" s="685"/>
      <c r="B368" s="343"/>
      <c r="C368" s="344"/>
      <c r="D368" s="684"/>
      <c r="E368" s="683"/>
      <c r="F368" s="14"/>
      <c r="G368" s="15"/>
      <c r="H368" s="16"/>
      <c r="I368" s="308"/>
      <c r="J368" s="351"/>
      <c r="K368" s="352"/>
      <c r="L368" s="353"/>
      <c r="M368" s="671"/>
      <c r="N368" s="352"/>
      <c r="O368" s="451"/>
    </row>
    <row r="369" spans="1:15" ht="11.1" customHeight="1">
      <c r="A369" s="332"/>
      <c r="B369" s="333"/>
      <c r="C369" s="335"/>
      <c r="D369" s="658"/>
      <c r="E369" s="657"/>
      <c r="F369" s="18"/>
      <c r="G369" s="19"/>
      <c r="H369" s="20"/>
      <c r="I369" s="309"/>
      <c r="J369" s="670"/>
      <c r="K369" s="347">
        <v>0</v>
      </c>
      <c r="L369" s="354"/>
      <c r="M369" s="669"/>
      <c r="N369" s="347">
        <v>0</v>
      </c>
      <c r="O369" s="410"/>
    </row>
    <row r="370" spans="1:15" ht="11.1" customHeight="1">
      <c r="A370" s="685"/>
      <c r="B370" s="343"/>
      <c r="C370" s="344"/>
      <c r="D370" s="684"/>
      <c r="E370" s="683"/>
      <c r="F370" s="14"/>
      <c r="G370" s="15"/>
      <c r="H370" s="16"/>
      <c r="I370" s="308"/>
      <c r="J370" s="348"/>
      <c r="K370" s="349"/>
      <c r="L370" s="350"/>
      <c r="M370" s="672"/>
      <c r="N370" s="349"/>
      <c r="O370" s="450"/>
    </row>
    <row r="371" spans="1:15" ht="11.1" customHeight="1">
      <c r="A371" s="685"/>
      <c r="B371" s="343"/>
      <c r="C371" s="344"/>
      <c r="D371" s="684"/>
      <c r="E371" s="683"/>
      <c r="F371" s="14"/>
      <c r="G371" s="15"/>
      <c r="H371" s="16"/>
      <c r="I371" s="308"/>
      <c r="J371" s="351"/>
      <c r="K371" s="352"/>
      <c r="L371" s="353"/>
      <c r="M371" s="671"/>
      <c r="N371" s="352"/>
      <c r="O371" s="451"/>
    </row>
    <row r="372" spans="1:15" ht="11.1" customHeight="1">
      <c r="A372" s="332"/>
      <c r="B372" s="333"/>
      <c r="C372" s="335"/>
      <c r="D372" s="658"/>
      <c r="E372" s="657"/>
      <c r="F372" s="18"/>
      <c r="G372" s="19"/>
      <c r="H372" s="20"/>
      <c r="I372" s="309"/>
      <c r="J372" s="670"/>
      <c r="K372" s="347">
        <v>0</v>
      </c>
      <c r="L372" s="354"/>
      <c r="M372" s="669"/>
      <c r="N372" s="347">
        <v>0</v>
      </c>
      <c r="O372" s="410"/>
    </row>
    <row r="373" spans="1:15" ht="11.1" customHeight="1">
      <c r="A373" s="685"/>
      <c r="B373" s="343"/>
      <c r="C373" s="344"/>
      <c r="D373" s="684"/>
      <c r="E373" s="683"/>
      <c r="F373" s="14"/>
      <c r="G373" s="15"/>
      <c r="H373" s="16"/>
      <c r="I373" s="308"/>
      <c r="J373" s="348"/>
      <c r="K373" s="349"/>
      <c r="L373" s="350"/>
      <c r="M373" s="672"/>
      <c r="N373" s="349"/>
      <c r="O373" s="450"/>
    </row>
    <row r="374" spans="1:15" ht="11.1" customHeight="1">
      <c r="A374" s="685"/>
      <c r="B374" s="343"/>
      <c r="C374" s="344"/>
      <c r="D374" s="684"/>
      <c r="E374" s="683"/>
      <c r="F374" s="14"/>
      <c r="G374" s="15"/>
      <c r="H374" s="16"/>
      <c r="I374" s="308"/>
      <c r="J374" s="351"/>
      <c r="K374" s="352"/>
      <c r="L374" s="353"/>
      <c r="M374" s="671"/>
      <c r="N374" s="352"/>
      <c r="O374" s="451"/>
    </row>
    <row r="375" spans="1:15" ht="11.1" customHeight="1">
      <c r="A375" s="332"/>
      <c r="B375" s="333"/>
      <c r="C375" s="335"/>
      <c r="D375" s="658"/>
      <c r="E375" s="657"/>
      <c r="F375" s="18"/>
      <c r="G375" s="19"/>
      <c r="H375" s="20"/>
      <c r="I375" s="309"/>
      <c r="J375" s="670"/>
      <c r="K375" s="347">
        <v>0</v>
      </c>
      <c r="L375" s="354"/>
      <c r="M375" s="669"/>
      <c r="N375" s="347">
        <v>0</v>
      </c>
      <c r="O375" s="410"/>
    </row>
    <row r="376" spans="1:15" ht="11.1" customHeight="1">
      <c r="A376" s="685"/>
      <c r="B376" s="343"/>
      <c r="C376" s="344"/>
      <c r="D376" s="684"/>
      <c r="E376" s="683"/>
      <c r="F376" s="14"/>
      <c r="G376" s="15"/>
      <c r="H376" s="16"/>
      <c r="I376" s="308"/>
      <c r="J376" s="348"/>
      <c r="K376" s="349"/>
      <c r="L376" s="350"/>
      <c r="M376" s="672"/>
      <c r="N376" s="349"/>
      <c r="O376" s="450"/>
    </row>
    <row r="377" spans="1:15" ht="11.1" customHeight="1">
      <c r="A377" s="685"/>
      <c r="B377" s="343"/>
      <c r="C377" s="344"/>
      <c r="D377" s="684"/>
      <c r="E377" s="683"/>
      <c r="F377" s="14"/>
      <c r="G377" s="15"/>
      <c r="H377" s="16"/>
      <c r="I377" s="308"/>
      <c r="J377" s="351"/>
      <c r="K377" s="352"/>
      <c r="L377" s="353"/>
      <c r="M377" s="671"/>
      <c r="N377" s="352"/>
      <c r="O377" s="451"/>
    </row>
    <row r="378" spans="1:15" ht="11.1" customHeight="1">
      <c r="A378" s="332"/>
      <c r="B378" s="333"/>
      <c r="C378" s="335"/>
      <c r="D378" s="658"/>
      <c r="E378" s="657"/>
      <c r="F378" s="18"/>
      <c r="G378" s="19"/>
      <c r="H378" s="20"/>
      <c r="I378" s="309"/>
      <c r="J378" s="670"/>
      <c r="K378" s="347">
        <v>0</v>
      </c>
      <c r="L378" s="354"/>
      <c r="M378" s="669"/>
      <c r="N378" s="347">
        <v>0</v>
      </c>
      <c r="O378" s="410"/>
    </row>
    <row r="379" spans="1:15" ht="11.1" customHeight="1">
      <c r="A379" s="685"/>
      <c r="B379" s="343"/>
      <c r="C379" s="344"/>
      <c r="D379" s="684"/>
      <c r="E379" s="683"/>
      <c r="F379" s="14"/>
      <c r="G379" s="15"/>
      <c r="H379" s="16"/>
      <c r="I379" s="308"/>
      <c r="J379" s="348"/>
      <c r="K379" s="349"/>
      <c r="L379" s="350"/>
      <c r="M379" s="672"/>
      <c r="N379" s="349"/>
      <c r="O379" s="450"/>
    </row>
    <row r="380" spans="1:15" ht="11.1" customHeight="1">
      <c r="A380" s="685"/>
      <c r="B380" s="343"/>
      <c r="C380" s="344"/>
      <c r="D380" s="684"/>
      <c r="E380" s="683"/>
      <c r="F380" s="14"/>
      <c r="G380" s="15"/>
      <c r="H380" s="16"/>
      <c r="I380" s="308"/>
      <c r="J380" s="351"/>
      <c r="K380" s="352"/>
      <c r="L380" s="353"/>
      <c r="M380" s="671"/>
      <c r="N380" s="352"/>
      <c r="O380" s="451"/>
    </row>
    <row r="381" spans="1:15" ht="11.1" customHeight="1">
      <c r="A381" s="332"/>
      <c r="B381" s="333"/>
      <c r="C381" s="335"/>
      <c r="D381" s="658"/>
      <c r="E381" s="657"/>
      <c r="F381" s="18"/>
      <c r="G381" s="19"/>
      <c r="H381" s="20"/>
      <c r="I381" s="309"/>
      <c r="J381" s="670"/>
      <c r="K381" s="347">
        <v>0</v>
      </c>
      <c r="L381" s="354"/>
      <c r="M381" s="669"/>
      <c r="N381" s="347">
        <v>0</v>
      </c>
      <c r="O381" s="410"/>
    </row>
    <row r="382" spans="1:15" ht="11.1" customHeight="1">
      <c r="A382" s="685"/>
      <c r="B382" s="343"/>
      <c r="C382" s="344"/>
      <c r="D382" s="684"/>
      <c r="E382" s="683"/>
      <c r="F382" s="14"/>
      <c r="G382" s="15"/>
      <c r="H382" s="16"/>
      <c r="I382" s="308"/>
      <c r="J382" s="348"/>
      <c r="K382" s="349"/>
      <c r="L382" s="350"/>
      <c r="M382" s="672"/>
      <c r="N382" s="349"/>
      <c r="O382" s="450"/>
    </row>
    <row r="383" spans="1:15" ht="11.1" customHeight="1">
      <c r="A383" s="685"/>
      <c r="B383" s="343"/>
      <c r="C383" s="344"/>
      <c r="D383" s="684"/>
      <c r="E383" s="683"/>
      <c r="F383" s="14"/>
      <c r="G383" s="15"/>
      <c r="H383" s="16"/>
      <c r="I383" s="308"/>
      <c r="J383" s="351"/>
      <c r="K383" s="352"/>
      <c r="L383" s="353"/>
      <c r="M383" s="671"/>
      <c r="N383" s="352"/>
      <c r="O383" s="451"/>
    </row>
    <row r="384" spans="1:15" ht="11.1" customHeight="1">
      <c r="A384" s="332"/>
      <c r="B384" s="333"/>
      <c r="C384" s="335"/>
      <c r="D384" s="658"/>
      <c r="E384" s="657"/>
      <c r="F384" s="18"/>
      <c r="G384" s="19"/>
      <c r="H384" s="20"/>
      <c r="I384" s="309"/>
      <c r="J384" s="670"/>
      <c r="K384" s="347">
        <v>0</v>
      </c>
      <c r="L384" s="354"/>
      <c r="M384" s="669"/>
      <c r="N384" s="347">
        <v>0</v>
      </c>
      <c r="O384" s="410"/>
    </row>
    <row r="385" spans="1:15" ht="11.1" customHeight="1">
      <c r="A385" s="685"/>
      <c r="B385" s="343"/>
      <c r="C385" s="344"/>
      <c r="D385" s="684"/>
      <c r="E385" s="683"/>
      <c r="F385" s="14"/>
      <c r="G385" s="15"/>
      <c r="H385" s="16"/>
      <c r="I385" s="308"/>
      <c r="J385" s="348"/>
      <c r="K385" s="349"/>
      <c r="L385" s="350"/>
      <c r="M385" s="672"/>
      <c r="N385" s="349"/>
      <c r="O385" s="450"/>
    </row>
    <row r="386" spans="1:15" ht="11.1" customHeight="1">
      <c r="A386" s="685"/>
      <c r="B386" s="343"/>
      <c r="C386" s="344"/>
      <c r="D386" s="684"/>
      <c r="E386" s="683"/>
      <c r="F386" s="14"/>
      <c r="G386" s="15"/>
      <c r="H386" s="16"/>
      <c r="I386" s="308"/>
      <c r="J386" s="351"/>
      <c r="K386" s="352"/>
      <c r="L386" s="353"/>
      <c r="M386" s="671"/>
      <c r="N386" s="352"/>
      <c r="O386" s="451"/>
    </row>
    <row r="387" spans="1:15" ht="11.1" customHeight="1">
      <c r="A387" s="332"/>
      <c r="B387" s="333"/>
      <c r="C387" s="335"/>
      <c r="D387" s="658"/>
      <c r="E387" s="657"/>
      <c r="F387" s="18"/>
      <c r="G387" s="19"/>
      <c r="H387" s="20"/>
      <c r="I387" s="309"/>
      <c r="J387" s="670"/>
      <c r="K387" s="347">
        <v>0</v>
      </c>
      <c r="L387" s="354"/>
      <c r="M387" s="669"/>
      <c r="N387" s="347">
        <v>0</v>
      </c>
      <c r="O387" s="410"/>
    </row>
    <row r="388" spans="1:15" ht="11.1" customHeight="1">
      <c r="A388" s="685"/>
      <c r="B388" s="343"/>
      <c r="C388" s="344"/>
      <c r="D388" s="684"/>
      <c r="E388" s="683"/>
      <c r="F388" s="14"/>
      <c r="G388" s="15"/>
      <c r="H388" s="16"/>
      <c r="I388" s="308"/>
      <c r="J388" s="348"/>
      <c r="K388" s="349"/>
      <c r="L388" s="350"/>
      <c r="M388" s="672"/>
      <c r="N388" s="349"/>
      <c r="O388" s="450"/>
    </row>
    <row r="389" spans="1:15" ht="11.1" customHeight="1">
      <c r="A389" s="685"/>
      <c r="B389" s="343"/>
      <c r="C389" s="344"/>
      <c r="D389" s="684"/>
      <c r="E389" s="683"/>
      <c r="F389" s="14"/>
      <c r="G389" s="15"/>
      <c r="H389" s="16"/>
      <c r="I389" s="308"/>
      <c r="J389" s="351"/>
      <c r="K389" s="352"/>
      <c r="L389" s="353"/>
      <c r="M389" s="671"/>
      <c r="N389" s="352"/>
      <c r="O389" s="451"/>
    </row>
    <row r="390" spans="1:15" ht="11.1" customHeight="1">
      <c r="A390" s="332"/>
      <c r="B390" s="333"/>
      <c r="C390" s="335"/>
      <c r="D390" s="658"/>
      <c r="E390" s="657"/>
      <c r="F390" s="18"/>
      <c r="G390" s="19"/>
      <c r="H390" s="20"/>
      <c r="I390" s="309"/>
      <c r="J390" s="670"/>
      <c r="K390" s="347">
        <v>0</v>
      </c>
      <c r="L390" s="354"/>
      <c r="M390" s="669"/>
      <c r="N390" s="347">
        <v>0</v>
      </c>
      <c r="O390" s="410"/>
    </row>
    <row r="391" spans="1:15" s="16" customFormat="1" ht="11.1" customHeight="1">
      <c r="A391" s="685"/>
      <c r="B391" s="343"/>
      <c r="C391" s="344"/>
      <c r="D391" s="684"/>
      <c r="E391" s="683"/>
      <c r="F391" s="14"/>
      <c r="G391" s="15"/>
      <c r="I391" s="308"/>
      <c r="J391" s="348"/>
      <c r="K391" s="349"/>
      <c r="L391" s="350"/>
      <c r="M391" s="672"/>
      <c r="N391" s="349"/>
      <c r="O391" s="450"/>
    </row>
    <row r="392" spans="1:15" s="16" customFormat="1" ht="11.1" customHeight="1">
      <c r="A392" s="685"/>
      <c r="B392" s="343"/>
      <c r="C392" s="344"/>
      <c r="D392" s="684"/>
      <c r="E392" s="683"/>
      <c r="F392" s="14"/>
      <c r="G392" s="15"/>
      <c r="I392" s="308"/>
      <c r="J392" s="351"/>
      <c r="K392" s="352"/>
      <c r="L392" s="353"/>
      <c r="M392" s="671"/>
      <c r="N392" s="352"/>
      <c r="O392" s="451"/>
    </row>
    <row r="393" spans="1:15" s="16" customFormat="1" ht="11.1" customHeight="1">
      <c r="A393" s="332"/>
      <c r="B393" s="333"/>
      <c r="C393" s="335"/>
      <c r="D393" s="658"/>
      <c r="E393" s="657"/>
      <c r="F393" s="18"/>
      <c r="G393" s="19"/>
      <c r="H393" s="20"/>
      <c r="I393" s="309"/>
      <c r="J393" s="670"/>
      <c r="K393" s="347">
        <v>0</v>
      </c>
      <c r="L393" s="354"/>
      <c r="M393" s="669"/>
      <c r="N393" s="347">
        <v>0</v>
      </c>
      <c r="O393" s="410"/>
    </row>
    <row r="394" spans="1:15" ht="11.1" customHeight="1">
      <c r="A394" s="685"/>
      <c r="B394" s="343"/>
      <c r="C394" s="344"/>
      <c r="D394" s="684"/>
      <c r="E394" s="683"/>
      <c r="F394" s="14"/>
      <c r="G394" s="15"/>
      <c r="H394" s="16"/>
      <c r="I394" s="308"/>
      <c r="J394" s="348"/>
      <c r="K394" s="349"/>
      <c r="L394" s="350"/>
      <c r="M394" s="672"/>
      <c r="N394" s="349"/>
      <c r="O394" s="450"/>
    </row>
    <row r="395" spans="1:15" ht="11.1" customHeight="1">
      <c r="A395" s="685"/>
      <c r="B395" s="343"/>
      <c r="C395" s="344"/>
      <c r="D395" s="684"/>
      <c r="E395" s="683"/>
      <c r="F395" s="14"/>
      <c r="G395" s="15"/>
      <c r="H395" s="16"/>
      <c r="I395" s="308"/>
      <c r="J395" s="351"/>
      <c r="K395" s="352"/>
      <c r="L395" s="353"/>
      <c r="M395" s="671"/>
      <c r="N395" s="352"/>
      <c r="O395" s="451"/>
    </row>
    <row r="396" spans="1:15" ht="11.1" customHeight="1">
      <c r="A396" s="527"/>
      <c r="B396" s="453"/>
      <c r="C396" s="481"/>
      <c r="D396" s="668"/>
      <c r="E396" s="667"/>
      <c r="F396" s="666"/>
      <c r="G396" s="665"/>
      <c r="H396" s="459"/>
      <c r="I396" s="460"/>
      <c r="J396" s="681"/>
      <c r="K396" s="462">
        <v>0</v>
      </c>
      <c r="L396" s="463"/>
      <c r="M396" s="680"/>
      <c r="N396" s="462">
        <v>0</v>
      </c>
      <c r="O396" s="465"/>
    </row>
    <row r="397" spans="1:15" s="16" customFormat="1" ht="11.1" customHeight="1">
      <c r="A397" s="466">
        <v>0</v>
      </c>
      <c r="B397" s="467"/>
      <c r="C397" s="468">
        <v>0</v>
      </c>
      <c r="D397" s="679"/>
      <c r="E397" s="678"/>
      <c r="F397" s="677"/>
      <c r="G397" s="676"/>
      <c r="H397" s="525"/>
      <c r="I397" s="474"/>
      <c r="J397" s="475"/>
      <c r="K397" s="476"/>
      <c r="L397" s="526"/>
      <c r="M397" s="675"/>
      <c r="N397" s="476"/>
      <c r="O397" s="479"/>
    </row>
    <row r="398" spans="1:15" s="16" customFormat="1" ht="11.1" customHeight="1">
      <c r="A398" s="661">
        <v>0</v>
      </c>
      <c r="B398" s="331"/>
      <c r="C398" s="232">
        <v>0</v>
      </c>
      <c r="D398" s="660"/>
      <c r="E398" s="13"/>
      <c r="F398" s="14"/>
      <c r="G398" s="15"/>
      <c r="I398" s="308"/>
      <c r="J398" s="351"/>
      <c r="K398" s="352"/>
      <c r="L398" s="353"/>
      <c r="M398" s="671"/>
      <c r="N398" s="352"/>
      <c r="O398" s="451"/>
    </row>
    <row r="399" spans="1:15" s="16" customFormat="1" ht="11.1" customHeight="1">
      <c r="A399" s="332" t="s">
        <v>584</v>
      </c>
      <c r="B399" s="333" t="s">
        <v>609</v>
      </c>
      <c r="C399" s="233">
        <v>0</v>
      </c>
      <c r="D399" s="658"/>
      <c r="E399" s="657">
        <v>0</v>
      </c>
      <c r="F399" s="18"/>
      <c r="G399" s="19"/>
      <c r="H399" s="20"/>
      <c r="I399" s="309"/>
      <c r="J399" s="670"/>
      <c r="K399" s="347">
        <v>0</v>
      </c>
      <c r="L399" s="354"/>
      <c r="M399" s="669"/>
      <c r="N399" s="347">
        <v>0</v>
      </c>
      <c r="O399" s="410"/>
    </row>
    <row r="400" spans="1:15" s="16" customFormat="1" ht="11.1" customHeight="1">
      <c r="A400" s="662">
        <v>0</v>
      </c>
      <c r="B400" s="12"/>
      <c r="C400" s="232">
        <v>0</v>
      </c>
      <c r="D400" s="660"/>
      <c r="E400" s="13"/>
      <c r="F400" s="14"/>
      <c r="G400" s="15"/>
      <c r="I400" s="308"/>
      <c r="J400" s="348"/>
      <c r="K400" s="349"/>
      <c r="L400" s="350"/>
      <c r="M400" s="672"/>
      <c r="N400" s="349"/>
      <c r="O400" s="450"/>
    </row>
    <row r="401" spans="1:15" s="16" customFormat="1" ht="11.1" customHeight="1">
      <c r="A401" s="661">
        <v>0</v>
      </c>
      <c r="B401" s="331"/>
      <c r="C401" s="232">
        <v>0</v>
      </c>
      <c r="D401" s="660"/>
      <c r="E401" s="13"/>
      <c r="F401" s="14"/>
      <c r="G401" s="15"/>
      <c r="I401" s="308"/>
      <c r="J401" s="351"/>
      <c r="K401" s="352"/>
      <c r="L401" s="353"/>
      <c r="M401" s="671"/>
      <c r="N401" s="352"/>
      <c r="O401" s="451"/>
    </row>
    <row r="402" spans="1:15" s="16" customFormat="1" ht="11.1" customHeight="1">
      <c r="A402" s="332">
        <v>0</v>
      </c>
      <c r="B402" s="333" t="s">
        <v>593</v>
      </c>
      <c r="C402" s="233">
        <v>0</v>
      </c>
      <c r="D402" s="658"/>
      <c r="E402" s="657">
        <v>0</v>
      </c>
      <c r="F402" s="18"/>
      <c r="G402" s="19"/>
      <c r="H402" s="20"/>
      <c r="I402" s="309"/>
      <c r="J402" s="670"/>
      <c r="K402" s="347">
        <v>0</v>
      </c>
      <c r="L402" s="354"/>
      <c r="M402" s="669"/>
      <c r="N402" s="347">
        <v>0</v>
      </c>
      <c r="O402" s="410"/>
    </row>
    <row r="403" spans="1:15" s="16" customFormat="1" ht="11.1" customHeight="1">
      <c r="A403" s="662">
        <v>0</v>
      </c>
      <c r="B403" s="12"/>
      <c r="C403" s="232" t="s">
        <v>611</v>
      </c>
      <c r="D403" s="660"/>
      <c r="E403" s="13"/>
      <c r="F403" s="14"/>
      <c r="G403" s="15"/>
      <c r="I403" s="308"/>
      <c r="J403" s="348"/>
      <c r="K403" s="349"/>
      <c r="L403" s="350"/>
      <c r="M403" s="672"/>
      <c r="N403" s="349"/>
      <c r="O403" s="450"/>
    </row>
    <row r="404" spans="1:15" s="16" customFormat="1" ht="11.1" customHeight="1">
      <c r="A404" s="661">
        <v>0</v>
      </c>
      <c r="B404" s="331" t="s">
        <v>1150</v>
      </c>
      <c r="C404" s="232" t="s">
        <v>612</v>
      </c>
      <c r="D404" s="660"/>
      <c r="E404" s="13"/>
      <c r="F404" s="14"/>
      <c r="G404" s="15"/>
      <c r="I404" s="308"/>
      <c r="J404" s="351"/>
      <c r="K404" s="352"/>
      <c r="L404" s="353"/>
      <c r="M404" s="671"/>
      <c r="N404" s="352"/>
      <c r="O404" s="451"/>
    </row>
    <row r="405" spans="1:15" s="16" customFormat="1" ht="11.1" customHeight="1">
      <c r="A405" s="332">
        <v>0</v>
      </c>
      <c r="B405" s="333" t="s">
        <v>610</v>
      </c>
      <c r="C405" s="233" t="s">
        <v>613</v>
      </c>
      <c r="D405" s="658">
        <v>2</v>
      </c>
      <c r="E405" s="657" t="s">
        <v>592</v>
      </c>
      <c r="F405" s="18"/>
      <c r="G405" s="19"/>
      <c r="H405" s="674"/>
      <c r="I405" s="309"/>
      <c r="J405" s="670"/>
      <c r="K405" s="347"/>
      <c r="L405" s="354"/>
      <c r="M405" s="669">
        <v>2</v>
      </c>
      <c r="N405" s="347" t="s">
        <v>1019</v>
      </c>
      <c r="O405" s="410"/>
    </row>
    <row r="406" spans="1:15" s="16" customFormat="1" ht="11.1" customHeight="1">
      <c r="A406" s="662">
        <v>0</v>
      </c>
      <c r="B406" s="12"/>
      <c r="C406" s="232" t="s">
        <v>611</v>
      </c>
      <c r="D406" s="660"/>
      <c r="E406" s="13"/>
      <c r="F406" s="14"/>
      <c r="G406" s="15"/>
      <c r="I406" s="308"/>
      <c r="J406" s="348"/>
      <c r="K406" s="349"/>
      <c r="L406" s="350"/>
      <c r="M406" s="672"/>
      <c r="N406" s="349"/>
      <c r="O406" s="450"/>
    </row>
    <row r="407" spans="1:15" s="16" customFormat="1" ht="11.1" customHeight="1">
      <c r="A407" s="661">
        <v>0</v>
      </c>
      <c r="B407" s="331" t="s">
        <v>1149</v>
      </c>
      <c r="C407" s="232" t="s">
        <v>614</v>
      </c>
      <c r="D407" s="660"/>
      <c r="E407" s="13"/>
      <c r="F407" s="14"/>
      <c r="G407" s="15"/>
      <c r="I407" s="308"/>
      <c r="J407" s="351"/>
      <c r="K407" s="352"/>
      <c r="L407" s="353"/>
      <c r="M407" s="671"/>
      <c r="N407" s="352"/>
      <c r="O407" s="451"/>
    </row>
    <row r="408" spans="1:15" s="16" customFormat="1" ht="11.1" customHeight="1">
      <c r="A408" s="332">
        <v>0</v>
      </c>
      <c r="B408" s="333" t="s">
        <v>610</v>
      </c>
      <c r="C408" s="233" t="s">
        <v>615</v>
      </c>
      <c r="D408" s="658">
        <v>3</v>
      </c>
      <c r="E408" s="657" t="s">
        <v>592</v>
      </c>
      <c r="F408" s="18"/>
      <c r="G408" s="19"/>
      <c r="H408" s="674"/>
      <c r="I408" s="309"/>
      <c r="J408" s="670"/>
      <c r="K408" s="347"/>
      <c r="L408" s="354"/>
      <c r="M408" s="669">
        <v>3</v>
      </c>
      <c r="N408" s="347" t="s">
        <v>1019</v>
      </c>
      <c r="O408" s="410"/>
    </row>
    <row r="409" spans="1:15" s="16" customFormat="1" ht="11.1" customHeight="1">
      <c r="A409" s="662">
        <v>0</v>
      </c>
      <c r="B409" s="12"/>
      <c r="C409" s="232" t="s">
        <v>611</v>
      </c>
      <c r="D409" s="660"/>
      <c r="E409" s="13"/>
      <c r="F409" s="14"/>
      <c r="G409" s="15"/>
      <c r="I409" s="308"/>
      <c r="J409" s="348"/>
      <c r="K409" s="349"/>
      <c r="L409" s="350"/>
      <c r="M409" s="672"/>
      <c r="N409" s="349"/>
      <c r="O409" s="450"/>
    </row>
    <row r="410" spans="1:15" s="16" customFormat="1" ht="11.1" customHeight="1">
      <c r="A410" s="661">
        <v>0</v>
      </c>
      <c r="B410" s="331" t="s">
        <v>1148</v>
      </c>
      <c r="C410" s="232" t="s">
        <v>616</v>
      </c>
      <c r="D410" s="660"/>
      <c r="E410" s="13"/>
      <c r="F410" s="14"/>
      <c r="G410" s="15"/>
      <c r="I410" s="308"/>
      <c r="J410" s="351"/>
      <c r="K410" s="352"/>
      <c r="L410" s="353"/>
      <c r="M410" s="671"/>
      <c r="N410" s="352"/>
      <c r="O410" s="451"/>
    </row>
    <row r="411" spans="1:15" s="16" customFormat="1" ht="11.1" customHeight="1">
      <c r="A411" s="332">
        <v>0</v>
      </c>
      <c r="B411" s="333" t="s">
        <v>610</v>
      </c>
      <c r="C411" s="233" t="s">
        <v>615</v>
      </c>
      <c r="D411" s="658">
        <v>1</v>
      </c>
      <c r="E411" s="657" t="s">
        <v>592</v>
      </c>
      <c r="F411" s="18"/>
      <c r="G411" s="19"/>
      <c r="H411" s="674"/>
      <c r="I411" s="309"/>
      <c r="J411" s="670"/>
      <c r="K411" s="347"/>
      <c r="L411" s="354"/>
      <c r="M411" s="669">
        <v>1</v>
      </c>
      <c r="N411" s="347" t="s">
        <v>1019</v>
      </c>
      <c r="O411" s="410"/>
    </row>
    <row r="412" spans="1:15" s="16" customFormat="1" ht="11.1" customHeight="1">
      <c r="A412" s="662">
        <v>0</v>
      </c>
      <c r="B412" s="12"/>
      <c r="C412" s="232" t="s">
        <v>611</v>
      </c>
      <c r="D412" s="660"/>
      <c r="E412" s="13"/>
      <c r="F412" s="14"/>
      <c r="G412" s="15"/>
      <c r="I412" s="308"/>
      <c r="J412" s="348"/>
      <c r="K412" s="349"/>
      <c r="L412" s="350"/>
      <c r="M412" s="672"/>
      <c r="N412" s="349"/>
      <c r="O412" s="450"/>
    </row>
    <row r="413" spans="1:15" s="16" customFormat="1" ht="11.1" customHeight="1">
      <c r="A413" s="661">
        <v>0</v>
      </c>
      <c r="B413" s="331" t="s">
        <v>1147</v>
      </c>
      <c r="C413" s="232" t="s">
        <v>617</v>
      </c>
      <c r="D413" s="660"/>
      <c r="E413" s="13"/>
      <c r="F413" s="14"/>
      <c r="G413" s="15"/>
      <c r="I413" s="308"/>
      <c r="J413" s="351"/>
      <c r="K413" s="352"/>
      <c r="L413" s="353"/>
      <c r="M413" s="671"/>
      <c r="N413" s="352"/>
      <c r="O413" s="451"/>
    </row>
    <row r="414" spans="1:15" s="16" customFormat="1" ht="11.1" customHeight="1">
      <c r="A414" s="332">
        <v>0</v>
      </c>
      <c r="B414" s="333" t="s">
        <v>610</v>
      </c>
      <c r="C414" s="233" t="s">
        <v>615</v>
      </c>
      <c r="D414" s="658">
        <v>1</v>
      </c>
      <c r="E414" s="657" t="s">
        <v>592</v>
      </c>
      <c r="F414" s="18"/>
      <c r="G414" s="19"/>
      <c r="H414" s="674"/>
      <c r="I414" s="309"/>
      <c r="J414" s="670"/>
      <c r="K414" s="347"/>
      <c r="L414" s="354"/>
      <c r="M414" s="669">
        <v>1</v>
      </c>
      <c r="N414" s="347" t="s">
        <v>1019</v>
      </c>
      <c r="O414" s="410"/>
    </row>
    <row r="415" spans="1:15" s="16" customFormat="1" ht="11.1" customHeight="1">
      <c r="A415" s="662">
        <v>0</v>
      </c>
      <c r="B415" s="12"/>
      <c r="C415" s="232" t="s">
        <v>611</v>
      </c>
      <c r="D415" s="660"/>
      <c r="E415" s="13"/>
      <c r="F415" s="14"/>
      <c r="G415" s="15"/>
      <c r="I415" s="308"/>
      <c r="J415" s="348"/>
      <c r="K415" s="349"/>
      <c r="L415" s="350"/>
      <c r="M415" s="672"/>
      <c r="N415" s="349"/>
      <c r="O415" s="450"/>
    </row>
    <row r="416" spans="1:15" s="16" customFormat="1" ht="11.1" customHeight="1">
      <c r="A416" s="661">
        <v>0</v>
      </c>
      <c r="B416" s="331" t="s">
        <v>1146</v>
      </c>
      <c r="C416" s="232" t="s">
        <v>616</v>
      </c>
      <c r="D416" s="660"/>
      <c r="E416" s="13"/>
      <c r="F416" s="14"/>
      <c r="G416" s="15"/>
      <c r="I416" s="308"/>
      <c r="J416" s="351"/>
      <c r="K416" s="352"/>
      <c r="L416" s="353"/>
      <c r="M416" s="671"/>
      <c r="N416" s="352"/>
      <c r="O416" s="451"/>
    </row>
    <row r="417" spans="1:15" s="16" customFormat="1" ht="11.1" customHeight="1">
      <c r="A417" s="332">
        <v>0</v>
      </c>
      <c r="B417" s="333" t="s">
        <v>610</v>
      </c>
      <c r="C417" s="233" t="s">
        <v>618</v>
      </c>
      <c r="D417" s="658">
        <v>3</v>
      </c>
      <c r="E417" s="657" t="s">
        <v>592</v>
      </c>
      <c r="F417" s="18"/>
      <c r="G417" s="19"/>
      <c r="H417" s="674"/>
      <c r="I417" s="309"/>
      <c r="J417" s="670"/>
      <c r="K417" s="347"/>
      <c r="L417" s="354"/>
      <c r="M417" s="669">
        <v>3</v>
      </c>
      <c r="N417" s="347" t="s">
        <v>1019</v>
      </c>
      <c r="O417" s="410"/>
    </row>
    <row r="418" spans="1:15" s="16" customFormat="1" ht="11.1" customHeight="1">
      <c r="A418" s="662">
        <v>0</v>
      </c>
      <c r="B418" s="12"/>
      <c r="C418" s="232" t="s">
        <v>611</v>
      </c>
      <c r="D418" s="660"/>
      <c r="E418" s="13"/>
      <c r="F418" s="14"/>
      <c r="G418" s="15"/>
      <c r="I418" s="308"/>
      <c r="J418" s="348"/>
      <c r="K418" s="349"/>
      <c r="L418" s="350"/>
      <c r="M418" s="672"/>
      <c r="N418" s="349"/>
      <c r="O418" s="450"/>
    </row>
    <row r="419" spans="1:15" s="16" customFormat="1" ht="11.1" customHeight="1">
      <c r="A419" s="661">
        <v>0</v>
      </c>
      <c r="B419" s="331" t="s">
        <v>1145</v>
      </c>
      <c r="C419" s="232" t="s">
        <v>619</v>
      </c>
      <c r="D419" s="660"/>
      <c r="E419" s="13"/>
      <c r="F419" s="14"/>
      <c r="G419" s="15"/>
      <c r="I419" s="308"/>
      <c r="J419" s="351"/>
      <c r="K419" s="352"/>
      <c r="L419" s="353"/>
      <c r="M419" s="671"/>
      <c r="N419" s="352"/>
      <c r="O419" s="451"/>
    </row>
    <row r="420" spans="1:15" s="16" customFormat="1" ht="11.1" customHeight="1">
      <c r="A420" s="332">
        <v>0</v>
      </c>
      <c r="B420" s="333" t="s">
        <v>610</v>
      </c>
      <c r="C420" s="233" t="s">
        <v>613</v>
      </c>
      <c r="D420" s="658">
        <v>1</v>
      </c>
      <c r="E420" s="657" t="s">
        <v>592</v>
      </c>
      <c r="F420" s="18"/>
      <c r="G420" s="19"/>
      <c r="H420" s="674"/>
      <c r="I420" s="309"/>
      <c r="J420" s="670"/>
      <c r="K420" s="347"/>
      <c r="L420" s="354"/>
      <c r="M420" s="669">
        <v>1</v>
      </c>
      <c r="N420" s="347" t="s">
        <v>1019</v>
      </c>
      <c r="O420" s="410"/>
    </row>
    <row r="421" spans="1:15" s="16" customFormat="1" ht="11.1" customHeight="1">
      <c r="A421" s="662">
        <v>0</v>
      </c>
      <c r="B421" s="12"/>
      <c r="C421" s="232" t="s">
        <v>611</v>
      </c>
      <c r="D421" s="660"/>
      <c r="E421" s="13"/>
      <c r="F421" s="14"/>
      <c r="G421" s="15"/>
      <c r="I421" s="308"/>
      <c r="J421" s="348"/>
      <c r="K421" s="349"/>
      <c r="L421" s="350"/>
      <c r="M421" s="672"/>
      <c r="N421" s="349"/>
      <c r="O421" s="450"/>
    </row>
    <row r="422" spans="1:15" s="16" customFormat="1" ht="11.1" customHeight="1">
      <c r="A422" s="661">
        <v>0</v>
      </c>
      <c r="B422" s="331" t="s">
        <v>1144</v>
      </c>
      <c r="C422" s="232" t="s">
        <v>619</v>
      </c>
      <c r="D422" s="660"/>
      <c r="E422" s="13"/>
      <c r="F422" s="14"/>
      <c r="G422" s="15"/>
      <c r="I422" s="308"/>
      <c r="J422" s="351"/>
      <c r="K422" s="352"/>
      <c r="L422" s="353"/>
      <c r="M422" s="671"/>
      <c r="N422" s="352"/>
      <c r="O422" s="451"/>
    </row>
    <row r="423" spans="1:15" s="16" customFormat="1" ht="11.1" customHeight="1">
      <c r="A423" s="332">
        <v>0</v>
      </c>
      <c r="B423" s="333" t="s">
        <v>610</v>
      </c>
      <c r="C423" s="233" t="s">
        <v>615</v>
      </c>
      <c r="D423" s="658">
        <v>1</v>
      </c>
      <c r="E423" s="657" t="s">
        <v>592</v>
      </c>
      <c r="F423" s="18"/>
      <c r="G423" s="19"/>
      <c r="H423" s="674"/>
      <c r="I423" s="309"/>
      <c r="J423" s="670"/>
      <c r="K423" s="347"/>
      <c r="L423" s="418"/>
      <c r="M423" s="669">
        <v>1</v>
      </c>
      <c r="N423" s="347" t="s">
        <v>1019</v>
      </c>
      <c r="O423" s="410"/>
    </row>
    <row r="424" spans="1:15" s="16" customFormat="1" ht="11.1" customHeight="1">
      <c r="A424" s="662">
        <v>0</v>
      </c>
      <c r="B424" s="12"/>
      <c r="C424" s="232" t="s">
        <v>611</v>
      </c>
      <c r="D424" s="660"/>
      <c r="E424" s="13"/>
      <c r="F424" s="14"/>
      <c r="G424" s="15"/>
      <c r="I424" s="308"/>
      <c r="J424" s="351"/>
      <c r="K424" s="352"/>
      <c r="L424" s="353"/>
      <c r="M424" s="671"/>
      <c r="N424" s="352"/>
      <c r="O424" s="451"/>
    </row>
    <row r="425" spans="1:15" s="16" customFormat="1" ht="11.1" customHeight="1">
      <c r="A425" s="661">
        <v>0</v>
      </c>
      <c r="B425" s="331" t="s">
        <v>1143</v>
      </c>
      <c r="C425" s="232" t="s">
        <v>620</v>
      </c>
      <c r="D425" s="660"/>
      <c r="E425" s="13"/>
      <c r="F425" s="14"/>
      <c r="G425" s="15"/>
      <c r="I425" s="308"/>
      <c r="J425" s="351"/>
      <c r="K425" s="352"/>
      <c r="L425" s="353"/>
      <c r="M425" s="671"/>
      <c r="N425" s="352"/>
      <c r="O425" s="451"/>
    </row>
    <row r="426" spans="1:15" s="16" customFormat="1" ht="11.1" customHeight="1">
      <c r="A426" s="332">
        <v>0</v>
      </c>
      <c r="B426" s="333" t="s">
        <v>610</v>
      </c>
      <c r="C426" s="233" t="s">
        <v>613</v>
      </c>
      <c r="D426" s="658">
        <v>1</v>
      </c>
      <c r="E426" s="657" t="s">
        <v>592</v>
      </c>
      <c r="F426" s="18"/>
      <c r="G426" s="19"/>
      <c r="H426" s="674"/>
      <c r="I426" s="309"/>
      <c r="J426" s="670"/>
      <c r="K426" s="347"/>
      <c r="L426" s="354"/>
      <c r="M426" s="669">
        <v>1</v>
      </c>
      <c r="N426" s="347" t="s">
        <v>1019</v>
      </c>
      <c r="O426" s="410"/>
    </row>
    <row r="427" spans="1:15" s="16" customFormat="1" ht="11.1" customHeight="1">
      <c r="A427" s="662">
        <v>0</v>
      </c>
      <c r="B427" s="12"/>
      <c r="C427" s="232" t="s">
        <v>611</v>
      </c>
      <c r="D427" s="660"/>
      <c r="E427" s="13"/>
      <c r="F427" s="14"/>
      <c r="G427" s="15"/>
      <c r="I427" s="308"/>
      <c r="J427" s="348"/>
      <c r="K427" s="349"/>
      <c r="L427" s="350"/>
      <c r="M427" s="672"/>
      <c r="N427" s="349"/>
      <c r="O427" s="450"/>
    </row>
    <row r="428" spans="1:15" s="16" customFormat="1" ht="11.1" customHeight="1">
      <c r="A428" s="661">
        <v>0</v>
      </c>
      <c r="B428" s="331" t="s">
        <v>1142</v>
      </c>
      <c r="C428" s="232" t="s">
        <v>621</v>
      </c>
      <c r="D428" s="660"/>
      <c r="E428" s="13"/>
      <c r="F428" s="14"/>
      <c r="G428" s="15"/>
      <c r="I428" s="308"/>
      <c r="J428" s="351"/>
      <c r="K428" s="352"/>
      <c r="L428" s="353"/>
      <c r="M428" s="671"/>
      <c r="N428" s="352"/>
      <c r="O428" s="451"/>
    </row>
    <row r="429" spans="1:15" s="16" customFormat="1" ht="11.1" customHeight="1">
      <c r="A429" s="332">
        <v>0</v>
      </c>
      <c r="B429" s="333" t="s">
        <v>610</v>
      </c>
      <c r="C429" s="233" t="s">
        <v>613</v>
      </c>
      <c r="D429" s="658">
        <v>1</v>
      </c>
      <c r="E429" s="657" t="s">
        <v>592</v>
      </c>
      <c r="F429" s="18"/>
      <c r="G429" s="19"/>
      <c r="H429" s="674"/>
      <c r="I429" s="309"/>
      <c r="J429" s="670"/>
      <c r="K429" s="347"/>
      <c r="L429" s="354"/>
      <c r="M429" s="669">
        <v>1</v>
      </c>
      <c r="N429" s="347" t="s">
        <v>1019</v>
      </c>
      <c r="O429" s="410"/>
    </row>
    <row r="430" spans="1:15" s="16" customFormat="1" ht="11.1" customHeight="1">
      <c r="A430" s="662">
        <v>0</v>
      </c>
      <c r="B430" s="12"/>
      <c r="C430" s="232" t="s">
        <v>611</v>
      </c>
      <c r="D430" s="660"/>
      <c r="E430" s="13"/>
      <c r="F430" s="14"/>
      <c r="G430" s="15"/>
      <c r="I430" s="308"/>
      <c r="J430" s="348"/>
      <c r="K430" s="349"/>
      <c r="L430" s="350"/>
      <c r="M430" s="672"/>
      <c r="N430" s="349"/>
      <c r="O430" s="450"/>
    </row>
    <row r="431" spans="1:15" s="16" customFormat="1" ht="11.1" customHeight="1">
      <c r="A431" s="661">
        <v>0</v>
      </c>
      <c r="B431" s="331" t="s">
        <v>1141</v>
      </c>
      <c r="C431" s="232" t="s">
        <v>619</v>
      </c>
      <c r="D431" s="660"/>
      <c r="E431" s="13"/>
      <c r="F431" s="14"/>
      <c r="G431" s="15"/>
      <c r="I431" s="308"/>
      <c r="J431" s="351"/>
      <c r="K431" s="352"/>
      <c r="L431" s="353"/>
      <c r="M431" s="671"/>
      <c r="N431" s="352"/>
      <c r="O431" s="451"/>
    </row>
    <row r="432" spans="1:15" s="16" customFormat="1" ht="11.1" customHeight="1">
      <c r="A432" s="332">
        <v>0</v>
      </c>
      <c r="B432" s="333" t="s">
        <v>610</v>
      </c>
      <c r="C432" s="233" t="s">
        <v>622</v>
      </c>
      <c r="D432" s="658">
        <v>1</v>
      </c>
      <c r="E432" s="657" t="s">
        <v>592</v>
      </c>
      <c r="F432" s="18"/>
      <c r="G432" s="19"/>
      <c r="H432" s="674"/>
      <c r="I432" s="309"/>
      <c r="J432" s="670"/>
      <c r="K432" s="347"/>
      <c r="L432" s="354"/>
      <c r="M432" s="669">
        <v>1</v>
      </c>
      <c r="N432" s="347" t="s">
        <v>1019</v>
      </c>
      <c r="O432" s="410"/>
    </row>
    <row r="433" spans="1:15" s="16" customFormat="1" ht="11.1" customHeight="1">
      <c r="A433" s="662">
        <v>0</v>
      </c>
      <c r="B433" s="12"/>
      <c r="C433" s="232" t="s">
        <v>611</v>
      </c>
      <c r="D433" s="660"/>
      <c r="E433" s="13"/>
      <c r="F433" s="14"/>
      <c r="G433" s="15"/>
      <c r="I433" s="308"/>
      <c r="J433" s="348"/>
      <c r="K433" s="349"/>
      <c r="L433" s="350"/>
      <c r="M433" s="672"/>
      <c r="N433" s="349"/>
      <c r="O433" s="450"/>
    </row>
    <row r="434" spans="1:15" s="16" customFormat="1" ht="11.1" customHeight="1">
      <c r="A434" s="661">
        <v>0</v>
      </c>
      <c r="B434" s="331" t="s">
        <v>1140</v>
      </c>
      <c r="C434" s="232" t="s">
        <v>619</v>
      </c>
      <c r="D434" s="660"/>
      <c r="E434" s="13"/>
      <c r="F434" s="14"/>
      <c r="G434" s="15"/>
      <c r="I434" s="308"/>
      <c r="J434" s="351"/>
      <c r="K434" s="352"/>
      <c r="L434" s="353"/>
      <c r="M434" s="671"/>
      <c r="N434" s="352"/>
      <c r="O434" s="451"/>
    </row>
    <row r="435" spans="1:15" s="16" customFormat="1" ht="11.1" customHeight="1">
      <c r="A435" s="332">
        <v>0</v>
      </c>
      <c r="B435" s="333" t="s">
        <v>610</v>
      </c>
      <c r="C435" s="233" t="s">
        <v>615</v>
      </c>
      <c r="D435" s="658">
        <v>1</v>
      </c>
      <c r="E435" s="657" t="s">
        <v>592</v>
      </c>
      <c r="F435" s="18"/>
      <c r="G435" s="19"/>
      <c r="H435" s="674"/>
      <c r="I435" s="309"/>
      <c r="J435" s="670"/>
      <c r="K435" s="347"/>
      <c r="L435" s="354"/>
      <c r="M435" s="669">
        <v>1</v>
      </c>
      <c r="N435" s="347" t="s">
        <v>1019</v>
      </c>
      <c r="O435" s="410"/>
    </row>
    <row r="436" spans="1:15" s="16" customFormat="1" ht="11.1" customHeight="1">
      <c r="A436" s="662">
        <v>0</v>
      </c>
      <c r="B436" s="12"/>
      <c r="C436" s="232" t="s">
        <v>611</v>
      </c>
      <c r="D436" s="660"/>
      <c r="E436" s="13"/>
      <c r="F436" s="14"/>
      <c r="G436" s="15"/>
      <c r="I436" s="308"/>
      <c r="J436" s="348"/>
      <c r="K436" s="349"/>
      <c r="L436" s="350"/>
      <c r="M436" s="672"/>
      <c r="N436" s="349"/>
      <c r="O436" s="450"/>
    </row>
    <row r="437" spans="1:15" s="16" customFormat="1" ht="11.1" customHeight="1">
      <c r="A437" s="661">
        <v>0</v>
      </c>
      <c r="B437" s="331" t="s">
        <v>1139</v>
      </c>
      <c r="C437" s="232" t="s">
        <v>623</v>
      </c>
      <c r="D437" s="660"/>
      <c r="E437" s="13"/>
      <c r="F437" s="14"/>
      <c r="G437" s="15"/>
      <c r="I437" s="308"/>
      <c r="J437" s="351"/>
      <c r="K437" s="352"/>
      <c r="L437" s="353"/>
      <c r="M437" s="671"/>
      <c r="N437" s="352"/>
      <c r="O437" s="451"/>
    </row>
    <row r="438" spans="1:15" s="16" customFormat="1" ht="11.1" customHeight="1">
      <c r="A438" s="332">
        <v>0</v>
      </c>
      <c r="B438" s="333" t="s">
        <v>610</v>
      </c>
      <c r="C438" s="233" t="s">
        <v>624</v>
      </c>
      <c r="D438" s="658">
        <v>3</v>
      </c>
      <c r="E438" s="657" t="s">
        <v>592</v>
      </c>
      <c r="F438" s="18"/>
      <c r="G438" s="19"/>
      <c r="H438" s="674"/>
      <c r="I438" s="309"/>
      <c r="J438" s="670"/>
      <c r="K438" s="347"/>
      <c r="L438" s="354"/>
      <c r="M438" s="669">
        <v>3</v>
      </c>
      <c r="N438" s="347" t="s">
        <v>1019</v>
      </c>
      <c r="O438" s="410"/>
    </row>
    <row r="439" spans="1:15" s="16" customFormat="1" ht="11.1" customHeight="1">
      <c r="A439" s="662">
        <v>0</v>
      </c>
      <c r="B439" s="12"/>
      <c r="C439" s="232" t="s">
        <v>611</v>
      </c>
      <c r="D439" s="660"/>
      <c r="E439" s="13"/>
      <c r="F439" s="14"/>
      <c r="G439" s="15"/>
      <c r="I439" s="308"/>
      <c r="J439" s="348"/>
      <c r="K439" s="349"/>
      <c r="L439" s="350"/>
      <c r="M439" s="672"/>
      <c r="N439" s="349"/>
      <c r="O439" s="450"/>
    </row>
    <row r="440" spans="1:15" s="16" customFormat="1" ht="11.1" customHeight="1">
      <c r="A440" s="661">
        <v>0</v>
      </c>
      <c r="B440" s="331" t="s">
        <v>1138</v>
      </c>
      <c r="C440" s="232" t="s">
        <v>625</v>
      </c>
      <c r="D440" s="660"/>
      <c r="E440" s="13"/>
      <c r="F440" s="14"/>
      <c r="G440" s="15"/>
      <c r="I440" s="308"/>
      <c r="J440" s="351"/>
      <c r="K440" s="352"/>
      <c r="L440" s="353"/>
      <c r="M440" s="671"/>
      <c r="N440" s="352"/>
      <c r="O440" s="451"/>
    </row>
    <row r="441" spans="1:15" s="16" customFormat="1" ht="11.1" customHeight="1">
      <c r="A441" s="527">
        <v>0</v>
      </c>
      <c r="B441" s="453" t="s">
        <v>610</v>
      </c>
      <c r="C441" s="454" t="s">
        <v>618</v>
      </c>
      <c r="D441" s="668">
        <v>1</v>
      </c>
      <c r="E441" s="667" t="s">
        <v>592</v>
      </c>
      <c r="F441" s="666"/>
      <c r="G441" s="665"/>
      <c r="H441" s="682"/>
      <c r="I441" s="460"/>
      <c r="J441" s="681"/>
      <c r="K441" s="462"/>
      <c r="L441" s="463"/>
      <c r="M441" s="680">
        <v>1</v>
      </c>
      <c r="N441" s="462" t="s">
        <v>1019</v>
      </c>
      <c r="O441" s="465"/>
    </row>
    <row r="442" spans="1:15" s="16" customFormat="1" ht="11.1" customHeight="1">
      <c r="A442" s="466">
        <v>0</v>
      </c>
      <c r="B442" s="467"/>
      <c r="C442" s="468" t="s">
        <v>611</v>
      </c>
      <c r="D442" s="679"/>
      <c r="E442" s="678"/>
      <c r="F442" s="677"/>
      <c r="G442" s="676"/>
      <c r="H442" s="525"/>
      <c r="I442" s="474"/>
      <c r="J442" s="475"/>
      <c r="K442" s="476"/>
      <c r="L442" s="526"/>
      <c r="M442" s="675"/>
      <c r="N442" s="476"/>
      <c r="O442" s="479"/>
    </row>
    <row r="443" spans="1:15" s="16" customFormat="1" ht="11.1" customHeight="1">
      <c r="A443" s="661">
        <v>0</v>
      </c>
      <c r="B443" s="331" t="s">
        <v>1137</v>
      </c>
      <c r="C443" s="232" t="s">
        <v>616</v>
      </c>
      <c r="D443" s="660"/>
      <c r="E443" s="13"/>
      <c r="F443" s="14"/>
      <c r="G443" s="15"/>
      <c r="I443" s="308"/>
      <c r="J443" s="351"/>
      <c r="K443" s="352"/>
      <c r="L443" s="353"/>
      <c r="M443" s="671"/>
      <c r="N443" s="352"/>
      <c r="O443" s="451"/>
    </row>
    <row r="444" spans="1:15" s="16" customFormat="1" ht="11.1" customHeight="1">
      <c r="A444" s="332">
        <v>0</v>
      </c>
      <c r="B444" s="333" t="s">
        <v>610</v>
      </c>
      <c r="C444" s="233" t="s">
        <v>626</v>
      </c>
      <c r="D444" s="658">
        <v>1</v>
      </c>
      <c r="E444" s="657" t="s">
        <v>592</v>
      </c>
      <c r="F444" s="18"/>
      <c r="G444" s="19"/>
      <c r="H444" s="674"/>
      <c r="I444" s="309"/>
      <c r="J444" s="670"/>
      <c r="K444" s="347"/>
      <c r="L444" s="354"/>
      <c r="M444" s="669">
        <v>1</v>
      </c>
      <c r="N444" s="347" t="s">
        <v>1019</v>
      </c>
      <c r="O444" s="410"/>
    </row>
    <row r="445" spans="1:15" s="16" customFormat="1" ht="11.1" customHeight="1">
      <c r="A445" s="662">
        <v>0</v>
      </c>
      <c r="B445" s="12"/>
      <c r="C445" s="232"/>
      <c r="D445" s="660"/>
      <c r="E445" s="13"/>
      <c r="F445" s="14"/>
      <c r="G445" s="15"/>
      <c r="I445" s="308"/>
      <c r="J445" s="348"/>
      <c r="K445" s="349"/>
      <c r="L445" s="350"/>
      <c r="M445" s="672"/>
      <c r="N445" s="349"/>
      <c r="O445" s="450"/>
    </row>
    <row r="446" spans="1:15" s="16" customFormat="1" ht="11.1" customHeight="1">
      <c r="A446" s="661">
        <v>0</v>
      </c>
      <c r="B446" s="331"/>
      <c r="C446" s="232"/>
      <c r="D446" s="660"/>
      <c r="E446" s="13"/>
      <c r="F446" s="14"/>
      <c r="G446" s="15"/>
      <c r="I446" s="308"/>
      <c r="J446" s="351"/>
      <c r="K446" s="352"/>
      <c r="L446" s="353"/>
      <c r="M446" s="671"/>
      <c r="N446" s="352"/>
      <c r="O446" s="451"/>
    </row>
    <row r="447" spans="1:15" s="16" customFormat="1" ht="11.1" customHeight="1">
      <c r="A447" s="332">
        <v>0</v>
      </c>
      <c r="B447" s="333"/>
      <c r="C447" s="233"/>
      <c r="D447" s="658"/>
      <c r="E447" s="657"/>
      <c r="F447" s="18"/>
      <c r="G447" s="19"/>
      <c r="H447" s="20"/>
      <c r="I447" s="309"/>
      <c r="J447" s="670"/>
      <c r="K447" s="347">
        <v>0</v>
      </c>
      <c r="L447" s="354"/>
      <c r="M447" s="669"/>
      <c r="N447" s="347">
        <v>0</v>
      </c>
      <c r="O447" s="410"/>
    </row>
    <row r="448" spans="1:15" s="16" customFormat="1" ht="11.1" customHeight="1">
      <c r="A448" s="662">
        <v>0</v>
      </c>
      <c r="B448" s="12"/>
      <c r="C448" s="232" t="s">
        <v>611</v>
      </c>
      <c r="D448" s="660"/>
      <c r="E448" s="13"/>
      <c r="F448" s="14"/>
      <c r="G448" s="15"/>
      <c r="I448" s="308"/>
      <c r="J448" s="348"/>
      <c r="K448" s="349"/>
      <c r="L448" s="350"/>
      <c r="M448" s="672"/>
      <c r="N448" s="349"/>
      <c r="O448" s="450"/>
    </row>
    <row r="449" spans="1:15" s="16" customFormat="1" ht="11.1" customHeight="1">
      <c r="A449" s="661">
        <v>0</v>
      </c>
      <c r="B449" s="331" t="s">
        <v>1136</v>
      </c>
      <c r="C449" s="232" t="s">
        <v>627</v>
      </c>
      <c r="D449" s="660"/>
      <c r="E449" s="13"/>
      <c r="F449" s="14"/>
      <c r="G449" s="15"/>
      <c r="I449" s="308"/>
      <c r="J449" s="351"/>
      <c r="K449" s="352"/>
      <c r="L449" s="353"/>
      <c r="M449" s="671"/>
      <c r="N449" s="352"/>
      <c r="O449" s="451"/>
    </row>
    <row r="450" spans="1:15" s="16" customFormat="1" ht="11.1" customHeight="1">
      <c r="A450" s="332">
        <v>0</v>
      </c>
      <c r="B450" s="333" t="s">
        <v>610</v>
      </c>
      <c r="C450" s="233" t="s">
        <v>628</v>
      </c>
      <c r="D450" s="658">
        <v>1</v>
      </c>
      <c r="E450" s="657" t="s">
        <v>592</v>
      </c>
      <c r="F450" s="18"/>
      <c r="G450" s="19"/>
      <c r="H450" s="674"/>
      <c r="I450" s="309"/>
      <c r="J450" s="669">
        <v>1</v>
      </c>
      <c r="K450" s="347" t="s">
        <v>1019</v>
      </c>
      <c r="L450" s="354"/>
      <c r="M450" s="669"/>
      <c r="N450" s="347"/>
      <c r="O450" s="410"/>
    </row>
    <row r="451" spans="1:15" s="16" customFormat="1" ht="11.1" customHeight="1">
      <c r="A451" s="662">
        <v>0</v>
      </c>
      <c r="B451" s="12"/>
      <c r="C451" s="232" t="s">
        <v>611</v>
      </c>
      <c r="D451" s="660"/>
      <c r="E451" s="13"/>
      <c r="F451" s="14"/>
      <c r="G451" s="15"/>
      <c r="I451" s="308"/>
      <c r="J451" s="348"/>
      <c r="K451" s="349"/>
      <c r="L451" s="350"/>
      <c r="M451" s="672"/>
      <c r="N451" s="349"/>
      <c r="O451" s="450"/>
    </row>
    <row r="452" spans="1:15" s="16" customFormat="1" ht="11.1" customHeight="1">
      <c r="A452" s="661">
        <v>0</v>
      </c>
      <c r="B452" s="331" t="s">
        <v>1135</v>
      </c>
      <c r="C452" s="232" t="s">
        <v>629</v>
      </c>
      <c r="D452" s="660"/>
      <c r="E452" s="13"/>
      <c r="F452" s="14"/>
      <c r="G452" s="15"/>
      <c r="I452" s="308"/>
      <c r="J452" s="351"/>
      <c r="K452" s="352"/>
      <c r="L452" s="353"/>
      <c r="M452" s="671"/>
      <c r="N452" s="352"/>
      <c r="O452" s="451"/>
    </row>
    <row r="453" spans="1:15" s="16" customFormat="1" ht="11.1" customHeight="1">
      <c r="A453" s="332">
        <v>0</v>
      </c>
      <c r="B453" s="333" t="s">
        <v>610</v>
      </c>
      <c r="C453" s="233" t="s">
        <v>628</v>
      </c>
      <c r="D453" s="658">
        <v>1</v>
      </c>
      <c r="E453" s="657" t="s">
        <v>592</v>
      </c>
      <c r="F453" s="18"/>
      <c r="G453" s="19"/>
      <c r="H453" s="674"/>
      <c r="I453" s="309"/>
      <c r="J453" s="669">
        <v>1</v>
      </c>
      <c r="K453" s="347" t="s">
        <v>1019</v>
      </c>
      <c r="L453" s="354"/>
      <c r="M453" s="669"/>
      <c r="N453" s="347"/>
      <c r="O453" s="410"/>
    </row>
    <row r="454" spans="1:15" s="16" customFormat="1" ht="11.1" customHeight="1">
      <c r="A454" s="662">
        <v>0</v>
      </c>
      <c r="B454" s="12"/>
      <c r="C454" s="232" t="s">
        <v>611</v>
      </c>
      <c r="D454" s="660"/>
      <c r="E454" s="13"/>
      <c r="F454" s="14"/>
      <c r="G454" s="15"/>
      <c r="I454" s="308"/>
      <c r="J454" s="348"/>
      <c r="K454" s="349"/>
      <c r="L454" s="350"/>
      <c r="M454" s="672"/>
      <c r="N454" s="349"/>
      <c r="O454" s="450"/>
    </row>
    <row r="455" spans="1:15" s="16" customFormat="1" ht="11.1" customHeight="1">
      <c r="A455" s="661">
        <v>0</v>
      </c>
      <c r="B455" s="331" t="s">
        <v>1134</v>
      </c>
      <c r="C455" s="232" t="s">
        <v>630</v>
      </c>
      <c r="D455" s="660"/>
      <c r="E455" s="13"/>
      <c r="F455" s="14"/>
      <c r="G455" s="15"/>
      <c r="I455" s="308"/>
      <c r="J455" s="351"/>
      <c r="K455" s="352"/>
      <c r="L455" s="353"/>
      <c r="M455" s="671"/>
      <c r="N455" s="352"/>
      <c r="O455" s="451"/>
    </row>
    <row r="456" spans="1:15" s="16" customFormat="1" ht="11.1" customHeight="1">
      <c r="A456" s="332">
        <v>0</v>
      </c>
      <c r="B456" s="333" t="s">
        <v>610</v>
      </c>
      <c r="C456" s="233" t="s">
        <v>631</v>
      </c>
      <c r="D456" s="658">
        <v>4</v>
      </c>
      <c r="E456" s="657" t="s">
        <v>592</v>
      </c>
      <c r="F456" s="18"/>
      <c r="G456" s="19"/>
      <c r="H456" s="674"/>
      <c r="I456" s="309"/>
      <c r="J456" s="669">
        <v>4</v>
      </c>
      <c r="K456" s="347" t="s">
        <v>1019</v>
      </c>
      <c r="L456" s="354"/>
      <c r="M456" s="669"/>
      <c r="N456" s="347"/>
      <c r="O456" s="410"/>
    </row>
    <row r="457" spans="1:15" s="16" customFormat="1" ht="11.1" customHeight="1">
      <c r="A457" s="662">
        <v>0</v>
      </c>
      <c r="B457" s="12"/>
      <c r="C457" s="232" t="s">
        <v>611</v>
      </c>
      <c r="D457" s="660"/>
      <c r="E457" s="13"/>
      <c r="F457" s="14"/>
      <c r="G457" s="15"/>
      <c r="I457" s="308"/>
      <c r="J457" s="348"/>
      <c r="K457" s="349"/>
      <c r="L457" s="350"/>
      <c r="M457" s="672"/>
      <c r="N457" s="349"/>
      <c r="O457" s="450"/>
    </row>
    <row r="458" spans="1:15" s="16" customFormat="1" ht="11.1" customHeight="1">
      <c r="A458" s="661">
        <v>0</v>
      </c>
      <c r="B458" s="331" t="s">
        <v>1133</v>
      </c>
      <c r="C458" s="232" t="s">
        <v>627</v>
      </c>
      <c r="D458" s="660"/>
      <c r="E458" s="13"/>
      <c r="F458" s="14"/>
      <c r="G458" s="15"/>
      <c r="I458" s="308"/>
      <c r="J458" s="351"/>
      <c r="K458" s="352"/>
      <c r="L458" s="353"/>
      <c r="M458" s="671"/>
      <c r="N458" s="352"/>
      <c r="O458" s="451"/>
    </row>
    <row r="459" spans="1:15" s="16" customFormat="1" ht="11.1" customHeight="1">
      <c r="A459" s="332">
        <v>0</v>
      </c>
      <c r="B459" s="333" t="s">
        <v>610</v>
      </c>
      <c r="C459" s="233" t="s">
        <v>628</v>
      </c>
      <c r="D459" s="658">
        <v>1</v>
      </c>
      <c r="E459" s="657" t="s">
        <v>592</v>
      </c>
      <c r="F459" s="18"/>
      <c r="G459" s="19"/>
      <c r="H459" s="674"/>
      <c r="I459" s="309"/>
      <c r="J459" s="669">
        <v>1</v>
      </c>
      <c r="K459" s="347" t="s">
        <v>1019</v>
      </c>
      <c r="L459" s="354"/>
      <c r="M459" s="669"/>
      <c r="N459" s="347"/>
      <c r="O459" s="410"/>
    </row>
    <row r="460" spans="1:15" s="16" customFormat="1" ht="11.1" customHeight="1">
      <c r="A460" s="662">
        <v>0</v>
      </c>
      <c r="B460" s="12"/>
      <c r="C460" s="232" t="s">
        <v>611</v>
      </c>
      <c r="D460" s="660"/>
      <c r="E460" s="13"/>
      <c r="F460" s="14"/>
      <c r="G460" s="15"/>
      <c r="I460" s="308"/>
      <c r="J460" s="348"/>
      <c r="K460" s="349"/>
      <c r="L460" s="350"/>
      <c r="M460" s="672"/>
      <c r="N460" s="349"/>
      <c r="O460" s="450"/>
    </row>
    <row r="461" spans="1:15" s="16" customFormat="1" ht="11.1" customHeight="1">
      <c r="A461" s="661">
        <v>0</v>
      </c>
      <c r="B461" s="331" t="s">
        <v>1132</v>
      </c>
      <c r="C461" s="232" t="s">
        <v>632</v>
      </c>
      <c r="D461" s="660"/>
      <c r="E461" s="13"/>
      <c r="F461" s="14"/>
      <c r="G461" s="15"/>
      <c r="I461" s="308"/>
      <c r="J461" s="351"/>
      <c r="K461" s="352"/>
      <c r="L461" s="353"/>
      <c r="M461" s="671"/>
      <c r="N461" s="352"/>
      <c r="O461" s="451"/>
    </row>
    <row r="462" spans="1:15" s="16" customFormat="1" ht="11.1" customHeight="1">
      <c r="A462" s="332">
        <v>0</v>
      </c>
      <c r="B462" s="333" t="s">
        <v>610</v>
      </c>
      <c r="C462" s="233" t="s">
        <v>631</v>
      </c>
      <c r="D462" s="658">
        <v>1</v>
      </c>
      <c r="E462" s="657" t="s">
        <v>592</v>
      </c>
      <c r="F462" s="18"/>
      <c r="G462" s="19"/>
      <c r="H462" s="674"/>
      <c r="I462" s="309"/>
      <c r="J462" s="669">
        <v>1</v>
      </c>
      <c r="K462" s="347" t="s">
        <v>1019</v>
      </c>
      <c r="L462" s="354"/>
      <c r="M462" s="669"/>
      <c r="N462" s="347"/>
      <c r="O462" s="410"/>
    </row>
    <row r="463" spans="1:15" s="16" customFormat="1" ht="11.1" customHeight="1">
      <c r="A463" s="662">
        <v>0</v>
      </c>
      <c r="B463" s="12"/>
      <c r="C463" s="232" t="s">
        <v>611</v>
      </c>
      <c r="D463" s="660"/>
      <c r="E463" s="13"/>
      <c r="F463" s="14"/>
      <c r="G463" s="15"/>
      <c r="I463" s="308"/>
      <c r="J463" s="348"/>
      <c r="K463" s="349"/>
      <c r="L463" s="350"/>
      <c r="M463" s="672"/>
      <c r="N463" s="349"/>
      <c r="O463" s="450"/>
    </row>
    <row r="464" spans="1:15" s="16" customFormat="1" ht="11.1" customHeight="1">
      <c r="A464" s="661">
        <v>0</v>
      </c>
      <c r="B464" s="331" t="s">
        <v>1131</v>
      </c>
      <c r="C464" s="232" t="s">
        <v>629</v>
      </c>
      <c r="D464" s="660"/>
      <c r="E464" s="13"/>
      <c r="F464" s="14"/>
      <c r="G464" s="15"/>
      <c r="I464" s="308"/>
      <c r="J464" s="351"/>
      <c r="K464" s="352"/>
      <c r="L464" s="353"/>
      <c r="M464" s="671"/>
      <c r="N464" s="352"/>
      <c r="O464" s="451"/>
    </row>
    <row r="465" spans="1:15" s="16" customFormat="1" ht="11.1" customHeight="1">
      <c r="A465" s="332">
        <v>0</v>
      </c>
      <c r="B465" s="333" t="s">
        <v>610</v>
      </c>
      <c r="C465" s="233" t="s">
        <v>628</v>
      </c>
      <c r="D465" s="658">
        <v>1</v>
      </c>
      <c r="E465" s="657" t="s">
        <v>592</v>
      </c>
      <c r="F465" s="18"/>
      <c r="G465" s="19"/>
      <c r="H465" s="674"/>
      <c r="I465" s="309"/>
      <c r="J465" s="669">
        <v>1</v>
      </c>
      <c r="K465" s="347" t="s">
        <v>1019</v>
      </c>
      <c r="L465" s="354"/>
      <c r="M465" s="669"/>
      <c r="N465" s="347"/>
      <c r="O465" s="410"/>
    </row>
    <row r="466" spans="1:15" s="16" customFormat="1" ht="11.1" customHeight="1">
      <c r="A466" s="662">
        <v>0</v>
      </c>
      <c r="B466" s="12"/>
      <c r="C466" s="232" t="s">
        <v>611</v>
      </c>
      <c r="D466" s="660"/>
      <c r="E466" s="13"/>
      <c r="F466" s="14"/>
      <c r="G466" s="15"/>
      <c r="I466" s="308"/>
      <c r="J466" s="348"/>
      <c r="K466" s="349"/>
      <c r="L466" s="350"/>
      <c r="M466" s="672"/>
      <c r="N466" s="349"/>
      <c r="O466" s="450"/>
    </row>
    <row r="467" spans="1:15" s="16" customFormat="1" ht="11.1" customHeight="1">
      <c r="A467" s="661">
        <v>0</v>
      </c>
      <c r="B467" s="331" t="s">
        <v>1130</v>
      </c>
      <c r="C467" s="232" t="s">
        <v>633</v>
      </c>
      <c r="D467" s="660"/>
      <c r="E467" s="13"/>
      <c r="F467" s="14"/>
      <c r="G467" s="15"/>
      <c r="I467" s="308"/>
      <c r="J467" s="351"/>
      <c r="K467" s="352"/>
      <c r="L467" s="353"/>
      <c r="M467" s="671"/>
      <c r="N467" s="352"/>
      <c r="O467" s="451"/>
    </row>
    <row r="468" spans="1:15" s="16" customFormat="1" ht="11.1" customHeight="1">
      <c r="A468" s="332">
        <v>0</v>
      </c>
      <c r="B468" s="333" t="s">
        <v>610</v>
      </c>
      <c r="C468" s="233" t="s">
        <v>634</v>
      </c>
      <c r="D468" s="658">
        <v>4</v>
      </c>
      <c r="E468" s="657" t="s">
        <v>592</v>
      </c>
      <c r="F468" s="18"/>
      <c r="G468" s="19"/>
      <c r="H468" s="674"/>
      <c r="I468" s="309"/>
      <c r="J468" s="669">
        <v>4</v>
      </c>
      <c r="K468" s="347" t="s">
        <v>1019</v>
      </c>
      <c r="L468" s="418"/>
      <c r="M468" s="669"/>
      <c r="N468" s="347"/>
      <c r="O468" s="410"/>
    </row>
    <row r="469" spans="1:15" s="16" customFormat="1" ht="11.1" customHeight="1">
      <c r="A469" s="662">
        <v>0</v>
      </c>
      <c r="B469" s="12"/>
      <c r="C469" s="232" t="s">
        <v>635</v>
      </c>
      <c r="D469" s="660"/>
      <c r="E469" s="13"/>
      <c r="F469" s="14"/>
      <c r="G469" s="15"/>
      <c r="I469" s="308"/>
      <c r="J469" s="351"/>
      <c r="K469" s="352"/>
      <c r="L469" s="353"/>
      <c r="M469" s="671"/>
      <c r="N469" s="352"/>
      <c r="O469" s="451"/>
    </row>
    <row r="470" spans="1:15" s="16" customFormat="1" ht="11.1" customHeight="1">
      <c r="A470" s="661">
        <v>0</v>
      </c>
      <c r="B470" s="331" t="s">
        <v>1129</v>
      </c>
      <c r="C470" s="232" t="s">
        <v>616</v>
      </c>
      <c r="D470" s="660"/>
      <c r="E470" s="13"/>
      <c r="F470" s="14"/>
      <c r="G470" s="15"/>
      <c r="I470" s="308"/>
      <c r="J470" s="351"/>
      <c r="K470" s="352"/>
      <c r="L470" s="353"/>
      <c r="M470" s="671"/>
      <c r="N470" s="352"/>
      <c r="O470" s="451"/>
    </row>
    <row r="471" spans="1:15" s="16" customFormat="1" ht="11.1" customHeight="1">
      <c r="A471" s="332">
        <v>0</v>
      </c>
      <c r="B471" s="333" t="s">
        <v>610</v>
      </c>
      <c r="C471" s="233" t="s">
        <v>636</v>
      </c>
      <c r="D471" s="658">
        <v>1</v>
      </c>
      <c r="E471" s="657" t="s">
        <v>592</v>
      </c>
      <c r="F471" s="18"/>
      <c r="G471" s="19"/>
      <c r="H471" s="674"/>
      <c r="I471" s="309"/>
      <c r="J471" s="669">
        <v>1</v>
      </c>
      <c r="K471" s="347" t="s">
        <v>1019</v>
      </c>
      <c r="L471" s="354"/>
      <c r="M471" s="669"/>
      <c r="N471" s="347"/>
      <c r="O471" s="410"/>
    </row>
    <row r="472" spans="1:15" s="16" customFormat="1" ht="11.1" customHeight="1">
      <c r="A472" s="662">
        <v>0</v>
      </c>
      <c r="B472" s="12"/>
      <c r="C472" s="232" t="s">
        <v>611</v>
      </c>
      <c r="D472" s="660"/>
      <c r="E472" s="13"/>
      <c r="F472" s="14"/>
      <c r="G472" s="15"/>
      <c r="I472" s="308"/>
      <c r="J472" s="348"/>
      <c r="K472" s="349"/>
      <c r="L472" s="350"/>
      <c r="M472" s="672"/>
      <c r="N472" s="349"/>
      <c r="O472" s="450"/>
    </row>
    <row r="473" spans="1:15" s="16" customFormat="1" ht="11.1" customHeight="1">
      <c r="A473" s="661">
        <v>0</v>
      </c>
      <c r="B473" s="331" t="s">
        <v>1128</v>
      </c>
      <c r="C473" s="232" t="s">
        <v>637</v>
      </c>
      <c r="D473" s="660"/>
      <c r="E473" s="13"/>
      <c r="F473" s="14"/>
      <c r="G473" s="15"/>
      <c r="I473" s="308"/>
      <c r="J473" s="351"/>
      <c r="K473" s="352"/>
      <c r="L473" s="353"/>
      <c r="M473" s="671"/>
      <c r="N473" s="352"/>
      <c r="O473" s="451"/>
    </row>
    <row r="474" spans="1:15" s="16" customFormat="1" ht="11.1" customHeight="1">
      <c r="A474" s="332">
        <v>0</v>
      </c>
      <c r="B474" s="333" t="s">
        <v>610</v>
      </c>
      <c r="C474" s="233" t="s">
        <v>638</v>
      </c>
      <c r="D474" s="658">
        <v>1</v>
      </c>
      <c r="E474" s="657" t="s">
        <v>592</v>
      </c>
      <c r="F474" s="18"/>
      <c r="G474" s="19"/>
      <c r="H474" s="674"/>
      <c r="I474" s="309"/>
      <c r="J474" s="669">
        <v>1</v>
      </c>
      <c r="K474" s="347" t="s">
        <v>1019</v>
      </c>
      <c r="L474" s="354"/>
      <c r="M474" s="669"/>
      <c r="N474" s="347"/>
      <c r="O474" s="410"/>
    </row>
    <row r="475" spans="1:15" s="16" customFormat="1" ht="11.1" customHeight="1">
      <c r="A475" s="662">
        <v>0</v>
      </c>
      <c r="B475" s="12"/>
      <c r="C475" s="232"/>
      <c r="D475" s="660"/>
      <c r="E475" s="13"/>
      <c r="F475" s="14"/>
      <c r="G475" s="15"/>
      <c r="I475" s="308"/>
      <c r="J475" s="348"/>
      <c r="K475" s="349"/>
      <c r="L475" s="350"/>
      <c r="M475" s="672"/>
      <c r="N475" s="349"/>
      <c r="O475" s="450"/>
    </row>
    <row r="476" spans="1:15" s="16" customFormat="1" ht="11.1" customHeight="1">
      <c r="A476" s="661">
        <v>0</v>
      </c>
      <c r="B476" s="331"/>
      <c r="C476" s="232"/>
      <c r="D476" s="660"/>
      <c r="E476" s="13"/>
      <c r="F476" s="14"/>
      <c r="G476" s="15"/>
      <c r="I476" s="308"/>
      <c r="J476" s="351"/>
      <c r="K476" s="352"/>
      <c r="L476" s="353"/>
      <c r="M476" s="671"/>
      <c r="N476" s="352"/>
      <c r="O476" s="451"/>
    </row>
    <row r="477" spans="1:15" s="16" customFormat="1" ht="11.1" customHeight="1">
      <c r="A477" s="332">
        <v>0</v>
      </c>
      <c r="B477" s="333"/>
      <c r="C477" s="233"/>
      <c r="D477" s="658"/>
      <c r="E477" s="657"/>
      <c r="F477" s="18"/>
      <c r="G477" s="19"/>
      <c r="H477" s="20"/>
      <c r="I477" s="309"/>
      <c r="J477" s="670"/>
      <c r="K477" s="347">
        <v>0</v>
      </c>
      <c r="L477" s="354"/>
      <c r="M477" s="669"/>
      <c r="N477" s="347">
        <v>0</v>
      </c>
      <c r="O477" s="410"/>
    </row>
    <row r="478" spans="1:15" s="16" customFormat="1" ht="11.1" customHeight="1">
      <c r="A478" s="662">
        <v>0</v>
      </c>
      <c r="B478" s="12"/>
      <c r="C478" s="232" t="s">
        <v>611</v>
      </c>
      <c r="D478" s="660"/>
      <c r="E478" s="13"/>
      <c r="F478" s="14"/>
      <c r="G478" s="15"/>
      <c r="I478" s="308"/>
      <c r="J478" s="348"/>
      <c r="K478" s="349"/>
      <c r="L478" s="350"/>
      <c r="M478" s="672"/>
      <c r="N478" s="349"/>
      <c r="O478" s="450"/>
    </row>
    <row r="479" spans="1:15" s="16" customFormat="1" ht="11.1" customHeight="1">
      <c r="A479" s="661">
        <v>0</v>
      </c>
      <c r="B479" s="331" t="s">
        <v>1127</v>
      </c>
      <c r="C479" s="232" t="s">
        <v>639</v>
      </c>
      <c r="D479" s="660"/>
      <c r="E479" s="13"/>
      <c r="F479" s="14"/>
      <c r="G479" s="15"/>
      <c r="I479" s="308"/>
      <c r="J479" s="351"/>
      <c r="K479" s="352"/>
      <c r="L479" s="353"/>
      <c r="M479" s="671"/>
      <c r="N479" s="352"/>
      <c r="O479" s="451"/>
    </row>
    <row r="480" spans="1:15" s="16" customFormat="1" ht="11.1" customHeight="1">
      <c r="A480" s="332">
        <v>0</v>
      </c>
      <c r="B480" s="333" t="s">
        <v>610</v>
      </c>
      <c r="C480" s="233" t="s">
        <v>640</v>
      </c>
      <c r="D480" s="658">
        <v>1</v>
      </c>
      <c r="E480" s="657" t="s">
        <v>592</v>
      </c>
      <c r="F480" s="18"/>
      <c r="G480" s="19"/>
      <c r="H480" s="674"/>
      <c r="I480" s="309"/>
      <c r="J480" s="669">
        <v>1</v>
      </c>
      <c r="K480" s="347" t="s">
        <v>1019</v>
      </c>
      <c r="L480" s="354"/>
      <c r="M480" s="669"/>
      <c r="N480" s="347"/>
      <c r="O480" s="410"/>
    </row>
    <row r="481" spans="1:15" s="16" customFormat="1" ht="11.1" customHeight="1">
      <c r="A481" s="662">
        <v>0</v>
      </c>
      <c r="B481" s="12"/>
      <c r="C481" s="232" t="s">
        <v>611</v>
      </c>
      <c r="D481" s="660"/>
      <c r="E481" s="13"/>
      <c r="F481" s="14"/>
      <c r="G481" s="15"/>
      <c r="I481" s="308"/>
      <c r="J481" s="348"/>
      <c r="K481" s="349"/>
      <c r="L481" s="350"/>
      <c r="M481" s="672"/>
      <c r="N481" s="349"/>
      <c r="O481" s="450"/>
    </row>
    <row r="482" spans="1:15" s="16" customFormat="1" ht="11.1" customHeight="1">
      <c r="A482" s="661">
        <v>0</v>
      </c>
      <c r="B482" s="331" t="s">
        <v>1126</v>
      </c>
      <c r="C482" s="232" t="s">
        <v>639</v>
      </c>
      <c r="D482" s="660"/>
      <c r="E482" s="13"/>
      <c r="F482" s="14"/>
      <c r="G482" s="15"/>
      <c r="I482" s="308"/>
      <c r="J482" s="351"/>
      <c r="K482" s="352"/>
      <c r="L482" s="353"/>
      <c r="M482" s="671"/>
      <c r="N482" s="352"/>
      <c r="O482" s="451"/>
    </row>
    <row r="483" spans="1:15" s="16" customFormat="1" ht="11.1" customHeight="1">
      <c r="A483" s="332">
        <v>0</v>
      </c>
      <c r="B483" s="333" t="s">
        <v>610</v>
      </c>
      <c r="C483" s="233" t="s">
        <v>638</v>
      </c>
      <c r="D483" s="658">
        <v>1</v>
      </c>
      <c r="E483" s="657" t="s">
        <v>592</v>
      </c>
      <c r="F483" s="18"/>
      <c r="G483" s="19"/>
      <c r="H483" s="674"/>
      <c r="I483" s="309"/>
      <c r="J483" s="669">
        <v>1</v>
      </c>
      <c r="K483" s="347" t="s">
        <v>1019</v>
      </c>
      <c r="L483" s="354"/>
      <c r="M483" s="669"/>
      <c r="N483" s="347"/>
      <c r="O483" s="410"/>
    </row>
    <row r="484" spans="1:15" s="16" customFormat="1" ht="11.1" customHeight="1">
      <c r="A484" s="662">
        <v>0</v>
      </c>
      <c r="B484" s="12"/>
      <c r="C484" s="232" t="s">
        <v>611</v>
      </c>
      <c r="D484" s="660"/>
      <c r="E484" s="13"/>
      <c r="F484" s="14"/>
      <c r="G484" s="15"/>
      <c r="I484" s="308"/>
      <c r="J484" s="348"/>
      <c r="K484" s="349"/>
      <c r="L484" s="350"/>
      <c r="M484" s="672"/>
      <c r="N484" s="349"/>
      <c r="O484" s="450"/>
    </row>
    <row r="485" spans="1:15" s="16" customFormat="1" ht="11.1" customHeight="1">
      <c r="A485" s="661">
        <v>0</v>
      </c>
      <c r="B485" s="331" t="s">
        <v>1125</v>
      </c>
      <c r="C485" s="232" t="s">
        <v>617</v>
      </c>
      <c r="D485" s="660"/>
      <c r="E485" s="13"/>
      <c r="F485" s="14"/>
      <c r="G485" s="15"/>
      <c r="I485" s="308"/>
      <c r="J485" s="351"/>
      <c r="K485" s="352"/>
      <c r="L485" s="353"/>
      <c r="M485" s="671"/>
      <c r="N485" s="352"/>
      <c r="O485" s="451"/>
    </row>
    <row r="486" spans="1:15" s="16" customFormat="1" ht="11.1" customHeight="1">
      <c r="A486" s="527">
        <v>0</v>
      </c>
      <c r="B486" s="453" t="s">
        <v>610</v>
      </c>
      <c r="C486" s="454" t="s">
        <v>638</v>
      </c>
      <c r="D486" s="668">
        <v>1</v>
      </c>
      <c r="E486" s="667" t="s">
        <v>592</v>
      </c>
      <c r="F486" s="666"/>
      <c r="G486" s="665"/>
      <c r="H486" s="682"/>
      <c r="I486" s="460"/>
      <c r="J486" s="680">
        <v>1</v>
      </c>
      <c r="K486" s="462" t="s">
        <v>1019</v>
      </c>
      <c r="L486" s="463"/>
      <c r="M486" s="680"/>
      <c r="N486" s="462"/>
      <c r="O486" s="465"/>
    </row>
    <row r="487" spans="1:15" s="16" customFormat="1" ht="11.1" customHeight="1">
      <c r="A487" s="466">
        <v>0</v>
      </c>
      <c r="B487" s="467"/>
      <c r="C487" s="468" t="s">
        <v>611</v>
      </c>
      <c r="D487" s="679"/>
      <c r="E487" s="678"/>
      <c r="F487" s="677"/>
      <c r="G487" s="676"/>
      <c r="H487" s="525"/>
      <c r="I487" s="474"/>
      <c r="J487" s="475"/>
      <c r="K487" s="476"/>
      <c r="L487" s="526"/>
      <c r="M487" s="675"/>
      <c r="N487" s="476"/>
      <c r="O487" s="479"/>
    </row>
    <row r="488" spans="1:15" s="16" customFormat="1" ht="11.1" customHeight="1">
      <c r="A488" s="661">
        <v>0</v>
      </c>
      <c r="B488" s="331" t="s">
        <v>1124</v>
      </c>
      <c r="C488" s="232" t="s">
        <v>617</v>
      </c>
      <c r="D488" s="660"/>
      <c r="E488" s="13"/>
      <c r="F488" s="14"/>
      <c r="G488" s="15"/>
      <c r="I488" s="308"/>
      <c r="J488" s="351"/>
      <c r="K488" s="352"/>
      <c r="L488" s="353"/>
      <c r="M488" s="671"/>
      <c r="N488" s="352"/>
      <c r="O488" s="451"/>
    </row>
    <row r="489" spans="1:15" s="16" customFormat="1" ht="11.1" customHeight="1">
      <c r="A489" s="332">
        <v>0</v>
      </c>
      <c r="B489" s="333" t="s">
        <v>610</v>
      </c>
      <c r="C489" s="233" t="s">
        <v>638</v>
      </c>
      <c r="D489" s="658">
        <v>1</v>
      </c>
      <c r="E489" s="657" t="s">
        <v>592</v>
      </c>
      <c r="F489" s="18"/>
      <c r="G489" s="19"/>
      <c r="H489" s="674"/>
      <c r="I489" s="309"/>
      <c r="J489" s="669">
        <v>1</v>
      </c>
      <c r="K489" s="347" t="s">
        <v>1019</v>
      </c>
      <c r="L489" s="354"/>
      <c r="M489" s="669"/>
      <c r="N489" s="347"/>
      <c r="O489" s="410"/>
    </row>
    <row r="490" spans="1:15" s="16" customFormat="1" ht="11.1" customHeight="1">
      <c r="A490" s="662">
        <v>0</v>
      </c>
      <c r="B490" s="12"/>
      <c r="C490" s="232" t="s">
        <v>611</v>
      </c>
      <c r="D490" s="660"/>
      <c r="E490" s="13"/>
      <c r="F490" s="14"/>
      <c r="G490" s="15"/>
      <c r="I490" s="308"/>
      <c r="J490" s="348"/>
      <c r="K490" s="349"/>
      <c r="L490" s="350"/>
      <c r="M490" s="672"/>
      <c r="N490" s="349"/>
      <c r="O490" s="450"/>
    </row>
    <row r="491" spans="1:15" s="16" customFormat="1" ht="11.1" customHeight="1">
      <c r="A491" s="661">
        <v>0</v>
      </c>
      <c r="B491" s="331" t="s">
        <v>1123</v>
      </c>
      <c r="C491" s="232" t="s">
        <v>612</v>
      </c>
      <c r="D491" s="660"/>
      <c r="E491" s="13"/>
      <c r="F491" s="14"/>
      <c r="G491" s="15"/>
      <c r="I491" s="308"/>
      <c r="J491" s="351"/>
      <c r="K491" s="352"/>
      <c r="L491" s="353"/>
      <c r="M491" s="671"/>
      <c r="N491" s="352"/>
      <c r="O491" s="451"/>
    </row>
    <row r="492" spans="1:15" s="16" customFormat="1" ht="11.1" customHeight="1">
      <c r="A492" s="332">
        <v>0</v>
      </c>
      <c r="B492" s="333" t="s">
        <v>610</v>
      </c>
      <c r="C492" s="233" t="s">
        <v>638</v>
      </c>
      <c r="D492" s="658">
        <v>1</v>
      </c>
      <c r="E492" s="657" t="s">
        <v>592</v>
      </c>
      <c r="F492" s="18"/>
      <c r="G492" s="19"/>
      <c r="H492" s="674"/>
      <c r="I492" s="309"/>
      <c r="J492" s="669">
        <v>1</v>
      </c>
      <c r="K492" s="347" t="s">
        <v>1019</v>
      </c>
      <c r="L492" s="354"/>
      <c r="M492" s="669"/>
      <c r="N492" s="347"/>
      <c r="O492" s="410"/>
    </row>
    <row r="493" spans="1:15" s="16" customFormat="1" ht="11.1" customHeight="1">
      <c r="A493" s="662">
        <v>0</v>
      </c>
      <c r="B493" s="12"/>
      <c r="C493" s="232" t="s">
        <v>611</v>
      </c>
      <c r="D493" s="660"/>
      <c r="E493" s="13"/>
      <c r="F493" s="14"/>
      <c r="G493" s="15"/>
      <c r="I493" s="308"/>
      <c r="J493" s="348"/>
      <c r="K493" s="349"/>
      <c r="L493" s="350"/>
      <c r="M493" s="672"/>
      <c r="N493" s="349"/>
      <c r="O493" s="450"/>
    </row>
    <row r="494" spans="1:15" s="16" customFormat="1" ht="11.1" customHeight="1">
      <c r="A494" s="661">
        <v>0</v>
      </c>
      <c r="B494" s="331" t="s">
        <v>1122</v>
      </c>
      <c r="C494" s="232" t="s">
        <v>641</v>
      </c>
      <c r="D494" s="660"/>
      <c r="E494" s="13"/>
      <c r="F494" s="14"/>
      <c r="G494" s="15"/>
      <c r="I494" s="308"/>
      <c r="J494" s="351"/>
      <c r="K494" s="352"/>
      <c r="L494" s="353"/>
      <c r="M494" s="671"/>
      <c r="N494" s="352"/>
      <c r="O494" s="451"/>
    </row>
    <row r="495" spans="1:15" s="16" customFormat="1" ht="11.1" customHeight="1">
      <c r="A495" s="332">
        <v>0</v>
      </c>
      <c r="B495" s="333" t="s">
        <v>610</v>
      </c>
      <c r="C495" s="233" t="s">
        <v>638</v>
      </c>
      <c r="D495" s="658">
        <v>3</v>
      </c>
      <c r="E495" s="657" t="s">
        <v>592</v>
      </c>
      <c r="F495" s="18"/>
      <c r="G495" s="19"/>
      <c r="H495" s="674"/>
      <c r="I495" s="309"/>
      <c r="J495" s="669">
        <v>3</v>
      </c>
      <c r="K495" s="347" t="s">
        <v>1019</v>
      </c>
      <c r="L495" s="354"/>
      <c r="M495" s="669"/>
      <c r="N495" s="347"/>
      <c r="O495" s="410"/>
    </row>
    <row r="496" spans="1:15" s="16" customFormat="1" ht="11.1" customHeight="1">
      <c r="A496" s="662">
        <v>0</v>
      </c>
      <c r="B496" s="12"/>
      <c r="C496" s="232" t="s">
        <v>611</v>
      </c>
      <c r="D496" s="660"/>
      <c r="E496" s="13"/>
      <c r="F496" s="14"/>
      <c r="G496" s="15"/>
      <c r="I496" s="308"/>
      <c r="J496" s="348"/>
      <c r="K496" s="349"/>
      <c r="L496" s="350"/>
      <c r="M496" s="672"/>
      <c r="N496" s="349"/>
      <c r="O496" s="450"/>
    </row>
    <row r="497" spans="1:15" s="16" customFormat="1" ht="11.1" customHeight="1">
      <c r="A497" s="661">
        <v>0</v>
      </c>
      <c r="B497" s="331" t="s">
        <v>1121</v>
      </c>
      <c r="C497" s="232" t="s">
        <v>642</v>
      </c>
      <c r="D497" s="660"/>
      <c r="E497" s="13"/>
      <c r="F497" s="14"/>
      <c r="G497" s="15"/>
      <c r="I497" s="308"/>
      <c r="J497" s="351"/>
      <c r="K497" s="352"/>
      <c r="L497" s="353"/>
      <c r="M497" s="671"/>
      <c r="N497" s="352"/>
      <c r="O497" s="451"/>
    </row>
    <row r="498" spans="1:15" s="16" customFormat="1" ht="11.1" customHeight="1">
      <c r="A498" s="332">
        <v>0</v>
      </c>
      <c r="B498" s="333" t="s">
        <v>610</v>
      </c>
      <c r="C498" s="233" t="s">
        <v>634</v>
      </c>
      <c r="D498" s="658">
        <v>2</v>
      </c>
      <c r="E498" s="657" t="s">
        <v>592</v>
      </c>
      <c r="F498" s="18"/>
      <c r="G498" s="19"/>
      <c r="H498" s="674"/>
      <c r="I498" s="309"/>
      <c r="J498" s="669">
        <v>2</v>
      </c>
      <c r="K498" s="347" t="s">
        <v>1019</v>
      </c>
      <c r="L498" s="354"/>
      <c r="M498" s="669"/>
      <c r="N498" s="347"/>
      <c r="O498" s="410"/>
    </row>
    <row r="499" spans="1:15" s="16" customFormat="1" ht="11.1" customHeight="1">
      <c r="A499" s="662">
        <v>0</v>
      </c>
      <c r="B499" s="12"/>
      <c r="C499" s="232" t="s">
        <v>611</v>
      </c>
      <c r="D499" s="660"/>
      <c r="E499" s="13"/>
      <c r="F499" s="14"/>
      <c r="G499" s="15"/>
      <c r="I499" s="308"/>
      <c r="J499" s="348"/>
      <c r="K499" s="349"/>
      <c r="L499" s="350"/>
      <c r="M499" s="672"/>
      <c r="N499" s="349"/>
      <c r="O499" s="450"/>
    </row>
    <row r="500" spans="1:15" s="16" customFormat="1" ht="11.1" customHeight="1">
      <c r="A500" s="661">
        <v>0</v>
      </c>
      <c r="B500" s="331" t="s">
        <v>1120</v>
      </c>
      <c r="C500" s="232" t="s">
        <v>639</v>
      </c>
      <c r="D500" s="660"/>
      <c r="E500" s="13"/>
      <c r="F500" s="14"/>
      <c r="G500" s="15"/>
      <c r="I500" s="308"/>
      <c r="J500" s="351"/>
      <c r="K500" s="352"/>
      <c r="L500" s="353"/>
      <c r="M500" s="671"/>
      <c r="N500" s="352"/>
      <c r="O500" s="451"/>
    </row>
    <row r="501" spans="1:15" s="16" customFormat="1" ht="11.1" customHeight="1">
      <c r="A501" s="332">
        <v>0</v>
      </c>
      <c r="B501" s="333" t="s">
        <v>610</v>
      </c>
      <c r="C501" s="233" t="s">
        <v>640</v>
      </c>
      <c r="D501" s="658">
        <v>1</v>
      </c>
      <c r="E501" s="657" t="s">
        <v>592</v>
      </c>
      <c r="F501" s="18"/>
      <c r="G501" s="19"/>
      <c r="H501" s="674"/>
      <c r="I501" s="309"/>
      <c r="J501" s="669">
        <v>1</v>
      </c>
      <c r="K501" s="347" t="s">
        <v>1019</v>
      </c>
      <c r="L501" s="354"/>
      <c r="M501" s="669"/>
      <c r="N501" s="347"/>
      <c r="O501" s="410"/>
    </row>
    <row r="502" spans="1:15" s="16" customFormat="1" ht="11.1" customHeight="1">
      <c r="A502" s="662">
        <v>0</v>
      </c>
      <c r="B502" s="12"/>
      <c r="C502" s="232" t="s">
        <v>611</v>
      </c>
      <c r="D502" s="660"/>
      <c r="E502" s="13"/>
      <c r="F502" s="14"/>
      <c r="G502" s="15"/>
      <c r="I502" s="308"/>
      <c r="J502" s="348"/>
      <c r="K502" s="349"/>
      <c r="L502" s="350"/>
      <c r="M502" s="672"/>
      <c r="N502" s="349"/>
      <c r="O502" s="450"/>
    </row>
    <row r="503" spans="1:15" s="16" customFormat="1" ht="11.1" customHeight="1">
      <c r="A503" s="661">
        <v>0</v>
      </c>
      <c r="B503" s="331" t="s">
        <v>1119</v>
      </c>
      <c r="C503" s="232" t="s">
        <v>627</v>
      </c>
      <c r="D503" s="660"/>
      <c r="E503" s="13"/>
      <c r="F503" s="14"/>
      <c r="G503" s="15"/>
      <c r="I503" s="308"/>
      <c r="J503" s="351"/>
      <c r="K503" s="352"/>
      <c r="L503" s="353"/>
      <c r="M503" s="671"/>
      <c r="N503" s="352"/>
      <c r="O503" s="451"/>
    </row>
    <row r="504" spans="1:15" s="16" customFormat="1" ht="11.1" customHeight="1">
      <c r="A504" s="332">
        <v>0</v>
      </c>
      <c r="B504" s="333" t="s">
        <v>610</v>
      </c>
      <c r="C504" s="233" t="s">
        <v>640</v>
      </c>
      <c r="D504" s="658">
        <v>1</v>
      </c>
      <c r="E504" s="657" t="s">
        <v>592</v>
      </c>
      <c r="F504" s="18"/>
      <c r="G504" s="19"/>
      <c r="H504" s="674"/>
      <c r="I504" s="309"/>
      <c r="J504" s="669">
        <v>1</v>
      </c>
      <c r="K504" s="347" t="s">
        <v>1019</v>
      </c>
      <c r="L504" s="354"/>
      <c r="M504" s="669"/>
      <c r="N504" s="347"/>
      <c r="O504" s="410"/>
    </row>
    <row r="505" spans="1:15" s="16" customFormat="1" ht="11.1" customHeight="1">
      <c r="A505" s="662">
        <v>0</v>
      </c>
      <c r="B505" s="12"/>
      <c r="C505" s="232" t="s">
        <v>611</v>
      </c>
      <c r="D505" s="660"/>
      <c r="E505" s="13"/>
      <c r="F505" s="14"/>
      <c r="G505" s="15"/>
      <c r="I505" s="308"/>
      <c r="J505" s="348"/>
      <c r="K505" s="349"/>
      <c r="L505" s="350"/>
      <c r="M505" s="672"/>
      <c r="N505" s="349"/>
      <c r="O505" s="450"/>
    </row>
    <row r="506" spans="1:15" s="16" customFormat="1" ht="11.1" customHeight="1">
      <c r="A506" s="661">
        <v>0</v>
      </c>
      <c r="B506" s="331" t="s">
        <v>1118</v>
      </c>
      <c r="C506" s="232" t="s">
        <v>643</v>
      </c>
      <c r="D506" s="660"/>
      <c r="E506" s="13"/>
      <c r="F506" s="14"/>
      <c r="G506" s="15"/>
      <c r="I506" s="308"/>
      <c r="J506" s="351"/>
      <c r="K506" s="352"/>
      <c r="L506" s="353"/>
      <c r="M506" s="671"/>
      <c r="N506" s="352"/>
      <c r="O506" s="451"/>
    </row>
    <row r="507" spans="1:15" s="16" customFormat="1" ht="11.1" customHeight="1">
      <c r="A507" s="332">
        <v>0</v>
      </c>
      <c r="B507" s="333" t="s">
        <v>610</v>
      </c>
      <c r="C507" s="233" t="s">
        <v>640</v>
      </c>
      <c r="D507" s="658">
        <v>1</v>
      </c>
      <c r="E507" s="657" t="s">
        <v>592</v>
      </c>
      <c r="F507" s="18"/>
      <c r="G507" s="19"/>
      <c r="H507" s="674"/>
      <c r="I507" s="309"/>
      <c r="J507" s="669">
        <v>1</v>
      </c>
      <c r="K507" s="347" t="s">
        <v>1019</v>
      </c>
      <c r="L507" s="354"/>
      <c r="M507" s="669"/>
      <c r="N507" s="347"/>
      <c r="O507" s="410"/>
    </row>
    <row r="508" spans="1:15" s="16" customFormat="1" ht="11.1" customHeight="1">
      <c r="A508" s="662">
        <v>0</v>
      </c>
      <c r="B508" s="12"/>
      <c r="C508" s="232" t="s">
        <v>611</v>
      </c>
      <c r="D508" s="660"/>
      <c r="E508" s="13"/>
      <c r="F508" s="14"/>
      <c r="G508" s="15"/>
      <c r="I508" s="308"/>
      <c r="J508" s="348"/>
      <c r="K508" s="349"/>
      <c r="L508" s="350"/>
      <c r="M508" s="672"/>
      <c r="N508" s="349"/>
      <c r="O508" s="450"/>
    </row>
    <row r="509" spans="1:15" s="16" customFormat="1" ht="11.1" customHeight="1">
      <c r="A509" s="661">
        <v>0</v>
      </c>
      <c r="B509" s="331" t="s">
        <v>1117</v>
      </c>
      <c r="C509" s="232" t="s">
        <v>643</v>
      </c>
      <c r="D509" s="660"/>
      <c r="E509" s="13"/>
      <c r="F509" s="14"/>
      <c r="G509" s="15"/>
      <c r="I509" s="308"/>
      <c r="J509" s="351"/>
      <c r="K509" s="352"/>
      <c r="L509" s="353"/>
      <c r="M509" s="671"/>
      <c r="N509" s="352"/>
      <c r="O509" s="451"/>
    </row>
    <row r="510" spans="1:15" s="16" customFormat="1" ht="11.1" customHeight="1">
      <c r="A510" s="332">
        <v>0</v>
      </c>
      <c r="B510" s="333" t="s">
        <v>610</v>
      </c>
      <c r="C510" s="233" t="s">
        <v>636</v>
      </c>
      <c r="D510" s="658">
        <v>2</v>
      </c>
      <c r="E510" s="657" t="s">
        <v>592</v>
      </c>
      <c r="F510" s="18"/>
      <c r="G510" s="19"/>
      <c r="H510" s="674"/>
      <c r="I510" s="309"/>
      <c r="J510" s="669">
        <v>2</v>
      </c>
      <c r="K510" s="347" t="s">
        <v>1019</v>
      </c>
      <c r="L510" s="354"/>
      <c r="M510" s="669"/>
      <c r="N510" s="347"/>
      <c r="O510" s="410"/>
    </row>
    <row r="511" spans="1:15" s="16" customFormat="1" ht="11.1" customHeight="1">
      <c r="A511" s="662">
        <v>0</v>
      </c>
      <c r="B511" s="12"/>
      <c r="C511" s="232"/>
      <c r="D511" s="660"/>
      <c r="E511" s="13"/>
      <c r="F511" s="14"/>
      <c r="G511" s="15"/>
      <c r="I511" s="308"/>
      <c r="J511" s="348"/>
      <c r="K511" s="349"/>
      <c r="L511" s="350"/>
      <c r="M511" s="672"/>
      <c r="N511" s="349"/>
      <c r="O511" s="450"/>
    </row>
    <row r="512" spans="1:15" s="16" customFormat="1" ht="11.1" customHeight="1">
      <c r="A512" s="661">
        <v>0</v>
      </c>
      <c r="B512" s="331"/>
      <c r="C512" s="232"/>
      <c r="D512" s="660"/>
      <c r="E512" s="13"/>
      <c r="F512" s="14"/>
      <c r="G512" s="15"/>
      <c r="I512" s="308"/>
      <c r="J512" s="351"/>
      <c r="K512" s="352"/>
      <c r="L512" s="353"/>
      <c r="M512" s="671"/>
      <c r="N512" s="352"/>
      <c r="O512" s="451"/>
    </row>
    <row r="513" spans="1:15" s="16" customFormat="1" ht="11.1" customHeight="1">
      <c r="A513" s="332">
        <v>0</v>
      </c>
      <c r="B513" s="333"/>
      <c r="C513" s="233"/>
      <c r="D513" s="658"/>
      <c r="E513" s="657"/>
      <c r="F513" s="18"/>
      <c r="G513" s="19"/>
      <c r="H513" s="20"/>
      <c r="I513" s="309"/>
      <c r="J513" s="670"/>
      <c r="K513" s="347">
        <v>0</v>
      </c>
      <c r="L513" s="418"/>
      <c r="M513" s="669"/>
      <c r="N513" s="347">
        <v>0</v>
      </c>
      <c r="O513" s="410"/>
    </row>
    <row r="514" spans="1:15" s="16" customFormat="1" ht="11.1" customHeight="1">
      <c r="A514" s="662">
        <v>0</v>
      </c>
      <c r="B514" s="12"/>
      <c r="C514" s="232"/>
      <c r="D514" s="660"/>
      <c r="E514" s="13"/>
      <c r="F514" s="14"/>
      <c r="G514" s="15"/>
      <c r="I514" s="308"/>
      <c r="J514" s="351"/>
      <c r="K514" s="352"/>
      <c r="L514" s="353"/>
      <c r="M514" s="671"/>
      <c r="N514" s="352"/>
      <c r="O514" s="451"/>
    </row>
    <row r="515" spans="1:15" s="16" customFormat="1" ht="11.1" customHeight="1">
      <c r="A515" s="661">
        <v>0</v>
      </c>
      <c r="B515" s="331" t="s">
        <v>1116</v>
      </c>
      <c r="C515" s="232" t="s">
        <v>621</v>
      </c>
      <c r="D515" s="660"/>
      <c r="E515" s="13"/>
      <c r="F515" s="14"/>
      <c r="G515" s="15"/>
      <c r="I515" s="308"/>
      <c r="J515" s="351"/>
      <c r="K515" s="352"/>
      <c r="L515" s="353"/>
      <c r="M515" s="671"/>
      <c r="N515" s="352"/>
      <c r="O515" s="451"/>
    </row>
    <row r="516" spans="1:15" s="16" customFormat="1" ht="11.1" customHeight="1">
      <c r="A516" s="332">
        <v>0</v>
      </c>
      <c r="B516" s="333" t="s">
        <v>644</v>
      </c>
      <c r="C516" s="233" t="s">
        <v>640</v>
      </c>
      <c r="D516" s="658">
        <v>1</v>
      </c>
      <c r="E516" s="657" t="s">
        <v>592</v>
      </c>
      <c r="F516" s="18"/>
      <c r="G516" s="19"/>
      <c r="H516" s="674"/>
      <c r="I516" s="309"/>
      <c r="J516" s="670"/>
      <c r="K516" s="347"/>
      <c r="L516" s="354"/>
      <c r="M516" s="669">
        <v>1</v>
      </c>
      <c r="N516" s="347" t="s">
        <v>1019</v>
      </c>
      <c r="O516" s="410"/>
    </row>
    <row r="517" spans="1:15" s="16" customFormat="1" ht="11.1" customHeight="1">
      <c r="A517" s="662">
        <v>0</v>
      </c>
      <c r="B517" s="12"/>
      <c r="C517" s="232"/>
      <c r="D517" s="660"/>
      <c r="E517" s="13"/>
      <c r="F517" s="14"/>
      <c r="G517" s="15"/>
      <c r="I517" s="308"/>
      <c r="J517" s="348"/>
      <c r="K517" s="349"/>
      <c r="L517" s="350"/>
      <c r="M517" s="672"/>
      <c r="N517" s="349"/>
      <c r="O517" s="450"/>
    </row>
    <row r="518" spans="1:15" s="16" customFormat="1" ht="11.1" customHeight="1">
      <c r="A518" s="661">
        <v>0</v>
      </c>
      <c r="B518" s="331" t="s">
        <v>1115</v>
      </c>
      <c r="C518" s="232" t="s">
        <v>646</v>
      </c>
      <c r="D518" s="660"/>
      <c r="E518" s="13"/>
      <c r="F518" s="14"/>
      <c r="G518" s="15"/>
      <c r="I518" s="308"/>
      <c r="J518" s="351"/>
      <c r="K518" s="352"/>
      <c r="L518" s="353"/>
      <c r="M518" s="671"/>
      <c r="N518" s="352"/>
      <c r="O518" s="451"/>
    </row>
    <row r="519" spans="1:15" s="16" customFormat="1" ht="11.1" customHeight="1">
      <c r="A519" s="332">
        <v>0</v>
      </c>
      <c r="B519" s="333" t="s">
        <v>645</v>
      </c>
      <c r="C519" s="233" t="s">
        <v>628</v>
      </c>
      <c r="D519" s="658">
        <v>1</v>
      </c>
      <c r="E519" s="657" t="s">
        <v>592</v>
      </c>
      <c r="F519" s="18"/>
      <c r="G519" s="19"/>
      <c r="H519" s="674"/>
      <c r="I519" s="309"/>
      <c r="J519" s="670"/>
      <c r="K519" s="347"/>
      <c r="L519" s="354"/>
      <c r="M519" s="669">
        <v>1</v>
      </c>
      <c r="N519" s="347" t="s">
        <v>1019</v>
      </c>
      <c r="O519" s="410"/>
    </row>
    <row r="520" spans="1:15" s="16" customFormat="1" ht="11.1" customHeight="1">
      <c r="A520" s="662">
        <v>0</v>
      </c>
      <c r="B520" s="12"/>
      <c r="C520" s="232"/>
      <c r="D520" s="660"/>
      <c r="E520" s="13"/>
      <c r="F520" s="14"/>
      <c r="G520" s="15"/>
      <c r="I520" s="308"/>
      <c r="J520" s="348"/>
      <c r="K520" s="349"/>
      <c r="L520" s="350"/>
      <c r="M520" s="672"/>
      <c r="N520" s="349"/>
      <c r="O520" s="450"/>
    </row>
    <row r="521" spans="1:15" s="16" customFormat="1" ht="11.1" customHeight="1">
      <c r="A521" s="661">
        <v>0</v>
      </c>
      <c r="B521" s="331" t="s">
        <v>1114</v>
      </c>
      <c r="C521" s="232" t="s">
        <v>647</v>
      </c>
      <c r="D521" s="660"/>
      <c r="E521" s="13"/>
      <c r="F521" s="14"/>
      <c r="G521" s="15"/>
      <c r="I521" s="308"/>
      <c r="J521" s="351"/>
      <c r="K521" s="352"/>
      <c r="L521" s="353"/>
      <c r="M521" s="671"/>
      <c r="N521" s="352"/>
      <c r="O521" s="451"/>
    </row>
    <row r="522" spans="1:15" s="16" customFormat="1" ht="11.1" customHeight="1">
      <c r="A522" s="332">
        <v>0</v>
      </c>
      <c r="B522" s="333" t="s">
        <v>645</v>
      </c>
      <c r="C522" s="233" t="s">
        <v>640</v>
      </c>
      <c r="D522" s="658">
        <v>1</v>
      </c>
      <c r="E522" s="657" t="s">
        <v>592</v>
      </c>
      <c r="F522" s="18"/>
      <c r="G522" s="19"/>
      <c r="H522" s="674"/>
      <c r="I522" s="309"/>
      <c r="J522" s="670"/>
      <c r="K522" s="347"/>
      <c r="L522" s="354"/>
      <c r="M522" s="669">
        <v>1</v>
      </c>
      <c r="N522" s="347" t="s">
        <v>1019</v>
      </c>
      <c r="O522" s="410"/>
    </row>
    <row r="523" spans="1:15" s="16" customFormat="1" ht="11.1" customHeight="1">
      <c r="A523" s="662">
        <v>0</v>
      </c>
      <c r="B523" s="12"/>
      <c r="C523" s="232"/>
      <c r="D523" s="660"/>
      <c r="E523" s="13"/>
      <c r="F523" s="14"/>
      <c r="G523" s="15"/>
      <c r="I523" s="308"/>
      <c r="J523" s="348"/>
      <c r="K523" s="349"/>
      <c r="L523" s="350"/>
      <c r="M523" s="672"/>
      <c r="N523" s="349"/>
      <c r="O523" s="450"/>
    </row>
    <row r="524" spans="1:15" s="16" customFormat="1" ht="11.1" customHeight="1">
      <c r="A524" s="661">
        <v>0</v>
      </c>
      <c r="B524" s="331" t="s">
        <v>1113</v>
      </c>
      <c r="C524" s="232" t="s">
        <v>648</v>
      </c>
      <c r="D524" s="660"/>
      <c r="E524" s="13"/>
      <c r="F524" s="14"/>
      <c r="G524" s="15"/>
      <c r="I524" s="308"/>
      <c r="J524" s="351"/>
      <c r="K524" s="352"/>
      <c r="L524" s="353"/>
      <c r="M524" s="671"/>
      <c r="N524" s="352"/>
      <c r="O524" s="451"/>
    </row>
    <row r="525" spans="1:15" s="16" customFormat="1" ht="11.1" customHeight="1">
      <c r="A525" s="332">
        <v>0</v>
      </c>
      <c r="B525" s="333" t="s">
        <v>644</v>
      </c>
      <c r="C525" s="233" t="s">
        <v>636</v>
      </c>
      <c r="D525" s="658">
        <v>1</v>
      </c>
      <c r="E525" s="657" t="s">
        <v>592</v>
      </c>
      <c r="F525" s="18"/>
      <c r="G525" s="19"/>
      <c r="H525" s="674"/>
      <c r="I525" s="309"/>
      <c r="J525" s="670"/>
      <c r="K525" s="347"/>
      <c r="L525" s="354"/>
      <c r="M525" s="669">
        <v>1</v>
      </c>
      <c r="N525" s="347" t="s">
        <v>1019</v>
      </c>
      <c r="O525" s="410"/>
    </row>
    <row r="526" spans="1:15" s="16" customFormat="1" ht="11.1" customHeight="1">
      <c r="A526" s="662">
        <v>0</v>
      </c>
      <c r="B526" s="12"/>
      <c r="C526" s="232"/>
      <c r="D526" s="660"/>
      <c r="E526" s="13"/>
      <c r="F526" s="14"/>
      <c r="G526" s="15"/>
      <c r="I526" s="308"/>
      <c r="J526" s="348"/>
      <c r="K526" s="349"/>
      <c r="L526" s="350"/>
      <c r="M526" s="672"/>
      <c r="N526" s="349"/>
      <c r="O526" s="450"/>
    </row>
    <row r="527" spans="1:15" s="16" customFormat="1" ht="11.1" customHeight="1">
      <c r="A527" s="661">
        <v>0</v>
      </c>
      <c r="B527" s="331" t="s">
        <v>1112</v>
      </c>
      <c r="C527" s="232" t="s">
        <v>649</v>
      </c>
      <c r="D527" s="660"/>
      <c r="E527" s="13"/>
      <c r="F527" s="14"/>
      <c r="G527" s="15"/>
      <c r="I527" s="308"/>
      <c r="J527" s="351"/>
      <c r="K527" s="352"/>
      <c r="L527" s="353"/>
      <c r="M527" s="671"/>
      <c r="N527" s="352"/>
      <c r="O527" s="451"/>
    </row>
    <row r="528" spans="1:15" s="16" customFormat="1" ht="11.1" customHeight="1">
      <c r="A528" s="332">
        <v>0</v>
      </c>
      <c r="B528" s="333" t="s">
        <v>644</v>
      </c>
      <c r="C528" s="233" t="s">
        <v>615</v>
      </c>
      <c r="D528" s="658">
        <v>1</v>
      </c>
      <c r="E528" s="657" t="s">
        <v>592</v>
      </c>
      <c r="F528" s="18"/>
      <c r="G528" s="19"/>
      <c r="H528" s="674"/>
      <c r="I528" s="309"/>
      <c r="J528" s="670"/>
      <c r="K528" s="347"/>
      <c r="L528" s="354"/>
      <c r="M528" s="669">
        <v>1</v>
      </c>
      <c r="N528" s="347" t="s">
        <v>1019</v>
      </c>
      <c r="O528" s="410"/>
    </row>
    <row r="529" spans="1:15" s="16" customFormat="1" ht="11.1" customHeight="1">
      <c r="A529" s="662">
        <v>0</v>
      </c>
      <c r="B529" s="12"/>
      <c r="C529" s="232"/>
      <c r="D529" s="660"/>
      <c r="E529" s="13"/>
      <c r="F529" s="14"/>
      <c r="G529" s="15"/>
      <c r="I529" s="308"/>
      <c r="J529" s="348"/>
      <c r="K529" s="349"/>
      <c r="L529" s="350"/>
      <c r="M529" s="672"/>
      <c r="N529" s="349"/>
      <c r="O529" s="450"/>
    </row>
    <row r="530" spans="1:15" s="16" customFormat="1" ht="11.1" customHeight="1">
      <c r="A530" s="661">
        <v>0</v>
      </c>
      <c r="B530" s="331" t="s">
        <v>1111</v>
      </c>
      <c r="C530" s="232" t="s">
        <v>650</v>
      </c>
      <c r="D530" s="660"/>
      <c r="E530" s="13"/>
      <c r="F530" s="14"/>
      <c r="G530" s="15"/>
      <c r="I530" s="308"/>
      <c r="J530" s="351"/>
      <c r="K530" s="352"/>
      <c r="L530" s="353"/>
      <c r="M530" s="671"/>
      <c r="N530" s="352"/>
      <c r="O530" s="451"/>
    </row>
    <row r="531" spans="1:15" s="16" customFormat="1" ht="11.1" customHeight="1">
      <c r="A531" s="527">
        <v>0</v>
      </c>
      <c r="B531" s="453" t="s">
        <v>644</v>
      </c>
      <c r="C531" s="454" t="s">
        <v>624</v>
      </c>
      <c r="D531" s="668">
        <v>1</v>
      </c>
      <c r="E531" s="667" t="s">
        <v>592</v>
      </c>
      <c r="F531" s="666"/>
      <c r="G531" s="665"/>
      <c r="H531" s="682"/>
      <c r="I531" s="460"/>
      <c r="J531" s="681"/>
      <c r="K531" s="462"/>
      <c r="L531" s="463"/>
      <c r="M531" s="680">
        <v>1</v>
      </c>
      <c r="N531" s="462" t="s">
        <v>1019</v>
      </c>
      <c r="O531" s="465"/>
    </row>
    <row r="532" spans="1:15" s="16" customFormat="1" ht="11.1" customHeight="1">
      <c r="A532" s="466">
        <v>0</v>
      </c>
      <c r="B532" s="467"/>
      <c r="C532" s="468"/>
      <c r="D532" s="679"/>
      <c r="E532" s="678"/>
      <c r="F532" s="677"/>
      <c r="G532" s="676"/>
      <c r="H532" s="525"/>
      <c r="I532" s="474"/>
      <c r="J532" s="475"/>
      <c r="K532" s="476"/>
      <c r="L532" s="526"/>
      <c r="M532" s="675"/>
      <c r="N532" s="476"/>
      <c r="O532" s="479"/>
    </row>
    <row r="533" spans="1:15" s="16" customFormat="1" ht="11.1" customHeight="1">
      <c r="A533" s="661">
        <v>0</v>
      </c>
      <c r="B533" s="331" t="s">
        <v>1110</v>
      </c>
      <c r="C533" s="232" t="s">
        <v>651</v>
      </c>
      <c r="D533" s="660"/>
      <c r="E533" s="13"/>
      <c r="F533" s="14"/>
      <c r="G533" s="15"/>
      <c r="I533" s="308"/>
      <c r="J533" s="351"/>
      <c r="K533" s="352"/>
      <c r="L533" s="353"/>
      <c r="M533" s="671"/>
      <c r="N533" s="352"/>
      <c r="O533" s="451"/>
    </row>
    <row r="534" spans="1:15" s="16" customFormat="1" ht="11.1" customHeight="1">
      <c r="A534" s="332">
        <v>0</v>
      </c>
      <c r="B534" s="333" t="s">
        <v>644</v>
      </c>
      <c r="C534" s="233" t="s">
        <v>624</v>
      </c>
      <c r="D534" s="658">
        <v>1</v>
      </c>
      <c r="E534" s="657" t="s">
        <v>592</v>
      </c>
      <c r="F534" s="18"/>
      <c r="G534" s="19"/>
      <c r="H534" s="674"/>
      <c r="I534" s="309"/>
      <c r="J534" s="670"/>
      <c r="K534" s="347"/>
      <c r="L534" s="354"/>
      <c r="M534" s="669">
        <v>1</v>
      </c>
      <c r="N534" s="347" t="s">
        <v>1019</v>
      </c>
      <c r="O534" s="410"/>
    </row>
    <row r="535" spans="1:15" s="16" customFormat="1" ht="11.1" customHeight="1">
      <c r="A535" s="662">
        <v>0</v>
      </c>
      <c r="B535" s="12"/>
      <c r="C535" s="232"/>
      <c r="D535" s="660"/>
      <c r="E535" s="13"/>
      <c r="F535" s="14"/>
      <c r="G535" s="15"/>
      <c r="I535" s="308"/>
      <c r="J535" s="348"/>
      <c r="K535" s="349"/>
      <c r="L535" s="350"/>
      <c r="M535" s="672"/>
      <c r="N535" s="349"/>
      <c r="O535" s="450"/>
    </row>
    <row r="536" spans="1:15" s="16" customFormat="1" ht="11.1" customHeight="1">
      <c r="A536" s="661">
        <v>0</v>
      </c>
      <c r="B536" s="331" t="s">
        <v>1109</v>
      </c>
      <c r="C536" s="232" t="s">
        <v>652</v>
      </c>
      <c r="D536" s="660"/>
      <c r="E536" s="13"/>
      <c r="F536" s="14"/>
      <c r="G536" s="15"/>
      <c r="I536" s="308"/>
      <c r="J536" s="351"/>
      <c r="K536" s="352"/>
      <c r="L536" s="353"/>
      <c r="M536" s="671"/>
      <c r="N536" s="352"/>
      <c r="O536" s="451"/>
    </row>
    <row r="537" spans="1:15" s="16" customFormat="1" ht="11.1" customHeight="1">
      <c r="A537" s="332">
        <v>0</v>
      </c>
      <c r="B537" s="333" t="s">
        <v>644</v>
      </c>
      <c r="C537" s="233" t="s">
        <v>624</v>
      </c>
      <c r="D537" s="658">
        <v>1</v>
      </c>
      <c r="E537" s="657" t="s">
        <v>592</v>
      </c>
      <c r="F537" s="18"/>
      <c r="G537" s="19"/>
      <c r="H537" s="674"/>
      <c r="I537" s="309"/>
      <c r="J537" s="670"/>
      <c r="K537" s="347"/>
      <c r="L537" s="354"/>
      <c r="M537" s="669">
        <v>1</v>
      </c>
      <c r="N537" s="347" t="s">
        <v>1019</v>
      </c>
      <c r="O537" s="410"/>
    </row>
    <row r="538" spans="1:15" s="16" customFormat="1" ht="11.1" customHeight="1">
      <c r="A538" s="662">
        <v>0</v>
      </c>
      <c r="B538" s="12"/>
      <c r="C538" s="232"/>
      <c r="D538" s="660"/>
      <c r="E538" s="13"/>
      <c r="F538" s="14"/>
      <c r="G538" s="15"/>
      <c r="I538" s="308"/>
      <c r="J538" s="348"/>
      <c r="K538" s="349"/>
      <c r="L538" s="350"/>
      <c r="M538" s="672"/>
      <c r="N538" s="349"/>
      <c r="O538" s="450"/>
    </row>
    <row r="539" spans="1:15" s="16" customFormat="1" ht="11.1" customHeight="1">
      <c r="A539" s="661">
        <v>0</v>
      </c>
      <c r="B539" s="331" t="s">
        <v>1108</v>
      </c>
      <c r="C539" s="232" t="s">
        <v>653</v>
      </c>
      <c r="D539" s="660"/>
      <c r="E539" s="13"/>
      <c r="F539" s="14"/>
      <c r="G539" s="15"/>
      <c r="I539" s="308"/>
      <c r="J539" s="351"/>
      <c r="K539" s="352"/>
      <c r="L539" s="353"/>
      <c r="M539" s="671"/>
      <c r="N539" s="352"/>
      <c r="O539" s="451"/>
    </row>
    <row r="540" spans="1:15" s="16" customFormat="1" ht="11.1" customHeight="1">
      <c r="A540" s="332">
        <v>0</v>
      </c>
      <c r="B540" s="333" t="s">
        <v>644</v>
      </c>
      <c r="C540" s="233" t="s">
        <v>654</v>
      </c>
      <c r="D540" s="658">
        <v>1</v>
      </c>
      <c r="E540" s="657" t="s">
        <v>592</v>
      </c>
      <c r="F540" s="18"/>
      <c r="G540" s="19"/>
      <c r="H540" s="674"/>
      <c r="I540" s="309"/>
      <c r="J540" s="670"/>
      <c r="K540" s="347"/>
      <c r="L540" s="354"/>
      <c r="M540" s="669">
        <v>1</v>
      </c>
      <c r="N540" s="347" t="s">
        <v>1019</v>
      </c>
      <c r="O540" s="410"/>
    </row>
    <row r="541" spans="1:15" s="16" customFormat="1" ht="11.1" customHeight="1">
      <c r="A541" s="662">
        <v>0</v>
      </c>
      <c r="B541" s="12"/>
      <c r="C541" s="232"/>
      <c r="D541" s="660"/>
      <c r="E541" s="13"/>
      <c r="F541" s="14"/>
      <c r="G541" s="15"/>
      <c r="I541" s="308"/>
      <c r="J541" s="348"/>
      <c r="K541" s="349"/>
      <c r="L541" s="350"/>
      <c r="M541" s="672"/>
      <c r="N541" s="349"/>
      <c r="O541" s="450"/>
    </row>
    <row r="542" spans="1:15" s="16" customFormat="1" ht="11.1" customHeight="1">
      <c r="A542" s="661">
        <v>0</v>
      </c>
      <c r="B542" s="331" t="s">
        <v>1107</v>
      </c>
      <c r="C542" s="232" t="s">
        <v>625</v>
      </c>
      <c r="D542" s="660"/>
      <c r="E542" s="13"/>
      <c r="F542" s="14"/>
      <c r="G542" s="15"/>
      <c r="I542" s="308"/>
      <c r="J542" s="351"/>
      <c r="K542" s="352"/>
      <c r="L542" s="353"/>
      <c r="M542" s="671"/>
      <c r="N542" s="352"/>
      <c r="O542" s="451"/>
    </row>
    <row r="543" spans="1:15" s="16" customFormat="1" ht="11.1" customHeight="1">
      <c r="A543" s="332">
        <v>0</v>
      </c>
      <c r="B543" s="333" t="s">
        <v>644</v>
      </c>
      <c r="C543" s="233" t="s">
        <v>638</v>
      </c>
      <c r="D543" s="658">
        <v>1</v>
      </c>
      <c r="E543" s="657" t="s">
        <v>592</v>
      </c>
      <c r="F543" s="18"/>
      <c r="G543" s="19"/>
      <c r="H543" s="674"/>
      <c r="I543" s="309"/>
      <c r="J543" s="670"/>
      <c r="K543" s="347"/>
      <c r="L543" s="354"/>
      <c r="M543" s="669">
        <v>1</v>
      </c>
      <c r="N543" s="347" t="s">
        <v>1019</v>
      </c>
      <c r="O543" s="410"/>
    </row>
    <row r="544" spans="1:15" s="16" customFormat="1" ht="11.1" customHeight="1">
      <c r="A544" s="662">
        <v>0</v>
      </c>
      <c r="B544" s="12"/>
      <c r="C544" s="232"/>
      <c r="D544" s="660"/>
      <c r="E544" s="13"/>
      <c r="F544" s="14"/>
      <c r="G544" s="15"/>
      <c r="I544" s="308"/>
      <c r="J544" s="348"/>
      <c r="K544" s="349"/>
      <c r="L544" s="350"/>
      <c r="M544" s="672"/>
      <c r="N544" s="349"/>
      <c r="O544" s="450"/>
    </row>
    <row r="545" spans="1:15" s="16" customFormat="1" ht="11.1" customHeight="1">
      <c r="A545" s="661">
        <v>0</v>
      </c>
      <c r="B545" s="331" t="s">
        <v>1106</v>
      </c>
      <c r="C545" s="232" t="s">
        <v>655</v>
      </c>
      <c r="D545" s="660"/>
      <c r="E545" s="13"/>
      <c r="F545" s="14"/>
      <c r="G545" s="15"/>
      <c r="I545" s="308"/>
      <c r="J545" s="351"/>
      <c r="K545" s="352"/>
      <c r="L545" s="353"/>
      <c r="M545" s="671"/>
      <c r="N545" s="352"/>
      <c r="O545" s="451"/>
    </row>
    <row r="546" spans="1:15" s="16" customFormat="1" ht="11.1" customHeight="1">
      <c r="A546" s="332">
        <v>0</v>
      </c>
      <c r="B546" s="333" t="s">
        <v>644</v>
      </c>
      <c r="C546" s="233" t="s">
        <v>613</v>
      </c>
      <c r="D546" s="658">
        <v>1</v>
      </c>
      <c r="E546" s="657" t="s">
        <v>592</v>
      </c>
      <c r="F546" s="18"/>
      <c r="G546" s="19"/>
      <c r="H546" s="674"/>
      <c r="I546" s="309"/>
      <c r="J546" s="670"/>
      <c r="K546" s="347"/>
      <c r="L546" s="354"/>
      <c r="M546" s="669">
        <v>1</v>
      </c>
      <c r="N546" s="347" t="s">
        <v>1019</v>
      </c>
      <c r="O546" s="410"/>
    </row>
    <row r="547" spans="1:15" s="16" customFormat="1" ht="11.1" customHeight="1">
      <c r="A547" s="662">
        <v>0</v>
      </c>
      <c r="B547" s="12"/>
      <c r="C547" s="232"/>
      <c r="D547" s="660"/>
      <c r="E547" s="13"/>
      <c r="F547" s="14"/>
      <c r="G547" s="15"/>
      <c r="I547" s="308"/>
      <c r="J547" s="348"/>
      <c r="K547" s="349"/>
      <c r="L547" s="350"/>
      <c r="M547" s="672"/>
      <c r="N547" s="349"/>
      <c r="O547" s="450"/>
    </row>
    <row r="548" spans="1:15" s="16" customFormat="1" ht="11.1" customHeight="1">
      <c r="A548" s="661">
        <v>0</v>
      </c>
      <c r="B548" s="331" t="s">
        <v>1105</v>
      </c>
      <c r="C548" s="232" t="s">
        <v>656</v>
      </c>
      <c r="D548" s="660"/>
      <c r="E548" s="13"/>
      <c r="F548" s="14"/>
      <c r="G548" s="15"/>
      <c r="I548" s="308"/>
      <c r="J548" s="351"/>
      <c r="K548" s="352"/>
      <c r="L548" s="353"/>
      <c r="M548" s="671"/>
      <c r="N548" s="352"/>
      <c r="O548" s="451"/>
    </row>
    <row r="549" spans="1:15" s="16" customFormat="1" ht="11.1" customHeight="1">
      <c r="A549" s="332">
        <v>0</v>
      </c>
      <c r="B549" s="333" t="s">
        <v>644</v>
      </c>
      <c r="C549" s="233" t="s">
        <v>613</v>
      </c>
      <c r="D549" s="658">
        <v>1</v>
      </c>
      <c r="E549" s="657" t="s">
        <v>592</v>
      </c>
      <c r="F549" s="18"/>
      <c r="G549" s="19"/>
      <c r="H549" s="674"/>
      <c r="I549" s="309"/>
      <c r="J549" s="670"/>
      <c r="K549" s="347"/>
      <c r="L549" s="354"/>
      <c r="M549" s="669">
        <v>1</v>
      </c>
      <c r="N549" s="347" t="s">
        <v>1019</v>
      </c>
      <c r="O549" s="410"/>
    </row>
    <row r="550" spans="1:15" s="16" customFormat="1" ht="11.1" customHeight="1">
      <c r="A550" s="662">
        <v>0</v>
      </c>
      <c r="B550" s="12"/>
      <c r="C550" s="232"/>
      <c r="D550" s="660"/>
      <c r="E550" s="13"/>
      <c r="F550" s="14"/>
      <c r="G550" s="15"/>
      <c r="I550" s="308"/>
      <c r="J550" s="348"/>
      <c r="K550" s="349"/>
      <c r="L550" s="350"/>
      <c r="M550" s="672"/>
      <c r="N550" s="349"/>
      <c r="O550" s="450"/>
    </row>
    <row r="551" spans="1:15" s="16" customFormat="1" ht="11.1" customHeight="1">
      <c r="A551" s="661">
        <v>0</v>
      </c>
      <c r="B551" s="331" t="s">
        <v>1104</v>
      </c>
      <c r="C551" s="232" t="s">
        <v>619</v>
      </c>
      <c r="D551" s="660"/>
      <c r="E551" s="13"/>
      <c r="F551" s="14"/>
      <c r="G551" s="15"/>
      <c r="I551" s="308"/>
      <c r="J551" s="351"/>
      <c r="K551" s="352"/>
      <c r="L551" s="353"/>
      <c r="M551" s="671"/>
      <c r="N551" s="352"/>
      <c r="O551" s="451"/>
    </row>
    <row r="552" spans="1:15" s="16" customFormat="1" ht="11.1" customHeight="1">
      <c r="A552" s="332">
        <v>0</v>
      </c>
      <c r="B552" s="333" t="s">
        <v>644</v>
      </c>
      <c r="C552" s="233" t="s">
        <v>613</v>
      </c>
      <c r="D552" s="658">
        <v>1</v>
      </c>
      <c r="E552" s="657" t="s">
        <v>592</v>
      </c>
      <c r="F552" s="18"/>
      <c r="G552" s="19"/>
      <c r="H552" s="674"/>
      <c r="I552" s="309"/>
      <c r="J552" s="670"/>
      <c r="K552" s="347"/>
      <c r="L552" s="354"/>
      <c r="M552" s="669">
        <v>1</v>
      </c>
      <c r="N552" s="347" t="s">
        <v>1019</v>
      </c>
      <c r="O552" s="410"/>
    </row>
    <row r="553" spans="1:15" s="16" customFormat="1" ht="11.1" customHeight="1">
      <c r="A553" s="662">
        <v>0</v>
      </c>
      <c r="B553" s="12"/>
      <c r="C553" s="232"/>
      <c r="D553" s="660"/>
      <c r="E553" s="13"/>
      <c r="F553" s="14"/>
      <c r="G553" s="15"/>
      <c r="I553" s="308"/>
      <c r="J553" s="348"/>
      <c r="K553" s="349"/>
      <c r="L553" s="350"/>
      <c r="M553" s="672"/>
      <c r="N553" s="349"/>
      <c r="O553" s="450"/>
    </row>
    <row r="554" spans="1:15" s="16" customFormat="1" ht="11.1" customHeight="1">
      <c r="A554" s="661">
        <v>0</v>
      </c>
      <c r="B554" s="331" t="s">
        <v>1103</v>
      </c>
      <c r="C554" s="232" t="s">
        <v>612</v>
      </c>
      <c r="D554" s="660"/>
      <c r="E554" s="13"/>
      <c r="F554" s="14"/>
      <c r="G554" s="15"/>
      <c r="I554" s="308"/>
      <c r="J554" s="351"/>
      <c r="K554" s="352"/>
      <c r="L554" s="353"/>
      <c r="M554" s="671"/>
      <c r="N554" s="352"/>
      <c r="O554" s="451"/>
    </row>
    <row r="555" spans="1:15" s="16" customFormat="1" ht="11.1" customHeight="1">
      <c r="A555" s="332">
        <v>0</v>
      </c>
      <c r="B555" s="333" t="s">
        <v>644</v>
      </c>
      <c r="C555" s="233" t="s">
        <v>657</v>
      </c>
      <c r="D555" s="658">
        <v>2</v>
      </c>
      <c r="E555" s="657" t="s">
        <v>592</v>
      </c>
      <c r="F555" s="18"/>
      <c r="G555" s="19"/>
      <c r="H555" s="674"/>
      <c r="I555" s="309"/>
      <c r="J555" s="670"/>
      <c r="K555" s="347"/>
      <c r="L555" s="354"/>
      <c r="M555" s="669">
        <v>2</v>
      </c>
      <c r="N555" s="347" t="s">
        <v>1019</v>
      </c>
      <c r="O555" s="410"/>
    </row>
    <row r="556" spans="1:15" s="16" customFormat="1" ht="11.1" customHeight="1">
      <c r="A556" s="662">
        <v>0</v>
      </c>
      <c r="B556" s="12"/>
      <c r="C556" s="232"/>
      <c r="D556" s="660"/>
      <c r="E556" s="13"/>
      <c r="F556" s="14"/>
      <c r="G556" s="15"/>
      <c r="I556" s="308"/>
      <c r="J556" s="348"/>
      <c r="K556" s="349"/>
      <c r="L556" s="350"/>
      <c r="M556" s="672"/>
      <c r="N556" s="349"/>
      <c r="O556" s="450"/>
    </row>
    <row r="557" spans="1:15" s="16" customFormat="1" ht="11.1" customHeight="1">
      <c r="A557" s="661">
        <v>0</v>
      </c>
      <c r="B557" s="331" t="s">
        <v>1102</v>
      </c>
      <c r="C557" s="232" t="s">
        <v>614</v>
      </c>
      <c r="D557" s="660"/>
      <c r="E557" s="13"/>
      <c r="F557" s="14"/>
      <c r="G557" s="15"/>
      <c r="I557" s="308"/>
      <c r="J557" s="351"/>
      <c r="K557" s="352"/>
      <c r="L557" s="353"/>
      <c r="M557" s="671"/>
      <c r="N557" s="352"/>
      <c r="O557" s="451"/>
    </row>
    <row r="558" spans="1:15" s="16" customFormat="1" ht="11.1" customHeight="1">
      <c r="A558" s="332">
        <v>0</v>
      </c>
      <c r="B558" s="333" t="s">
        <v>644</v>
      </c>
      <c r="C558" s="233" t="s">
        <v>657</v>
      </c>
      <c r="D558" s="658">
        <v>3</v>
      </c>
      <c r="E558" s="657" t="s">
        <v>592</v>
      </c>
      <c r="F558" s="18"/>
      <c r="G558" s="19"/>
      <c r="H558" s="674"/>
      <c r="I558" s="309"/>
      <c r="J558" s="670"/>
      <c r="K558" s="347"/>
      <c r="L558" s="418"/>
      <c r="M558" s="669">
        <v>3</v>
      </c>
      <c r="N558" s="347" t="s">
        <v>1019</v>
      </c>
      <c r="O558" s="410"/>
    </row>
    <row r="559" spans="1:15" s="16" customFormat="1" ht="11.1" customHeight="1">
      <c r="A559" s="662">
        <v>0</v>
      </c>
      <c r="B559" s="12"/>
      <c r="C559" s="232"/>
      <c r="D559" s="660"/>
      <c r="E559" s="13"/>
      <c r="F559" s="14"/>
      <c r="G559" s="15"/>
      <c r="I559" s="308"/>
      <c r="J559" s="351"/>
      <c r="K559" s="352"/>
      <c r="L559" s="353"/>
      <c r="M559" s="671"/>
      <c r="N559" s="352"/>
      <c r="O559" s="451"/>
    </row>
    <row r="560" spans="1:15" s="16" customFormat="1" ht="11.1" customHeight="1">
      <c r="A560" s="661">
        <v>0</v>
      </c>
      <c r="B560" s="331" t="s">
        <v>1101</v>
      </c>
      <c r="C560" s="232" t="s">
        <v>616</v>
      </c>
      <c r="D560" s="660"/>
      <c r="E560" s="13"/>
      <c r="F560" s="14"/>
      <c r="G560" s="15"/>
      <c r="I560" s="308"/>
      <c r="J560" s="351"/>
      <c r="K560" s="352"/>
      <c r="L560" s="353"/>
      <c r="M560" s="671"/>
      <c r="N560" s="352"/>
      <c r="O560" s="451"/>
    </row>
    <row r="561" spans="1:15" s="16" customFormat="1" ht="11.1" customHeight="1">
      <c r="A561" s="332">
        <v>0</v>
      </c>
      <c r="B561" s="333" t="s">
        <v>644</v>
      </c>
      <c r="C561" s="233" t="s">
        <v>657</v>
      </c>
      <c r="D561" s="658">
        <v>1</v>
      </c>
      <c r="E561" s="657" t="s">
        <v>592</v>
      </c>
      <c r="F561" s="18"/>
      <c r="G561" s="19"/>
      <c r="H561" s="674"/>
      <c r="I561" s="309"/>
      <c r="J561" s="670"/>
      <c r="K561" s="347"/>
      <c r="L561" s="354"/>
      <c r="M561" s="669">
        <v>1</v>
      </c>
      <c r="N561" s="347" t="s">
        <v>1019</v>
      </c>
      <c r="O561" s="410"/>
    </row>
    <row r="562" spans="1:15" s="16" customFormat="1" ht="11.1" customHeight="1">
      <c r="A562" s="662">
        <v>0</v>
      </c>
      <c r="B562" s="12"/>
      <c r="C562" s="232"/>
      <c r="D562" s="660"/>
      <c r="E562" s="13"/>
      <c r="F562" s="14"/>
      <c r="G562" s="15"/>
      <c r="I562" s="308"/>
      <c r="J562" s="348"/>
      <c r="K562" s="349"/>
      <c r="L562" s="350"/>
      <c r="M562" s="672"/>
      <c r="N562" s="349"/>
      <c r="O562" s="450"/>
    </row>
    <row r="563" spans="1:15" s="16" customFormat="1" ht="11.1" customHeight="1">
      <c r="A563" s="661">
        <v>0</v>
      </c>
      <c r="B563" s="331" t="s">
        <v>1100</v>
      </c>
      <c r="C563" s="232" t="s">
        <v>617</v>
      </c>
      <c r="D563" s="660"/>
      <c r="E563" s="13"/>
      <c r="F563" s="14"/>
      <c r="G563" s="15"/>
      <c r="I563" s="308"/>
      <c r="J563" s="351"/>
      <c r="K563" s="352"/>
      <c r="L563" s="353"/>
      <c r="M563" s="671"/>
      <c r="N563" s="352"/>
      <c r="O563" s="451"/>
    </row>
    <row r="564" spans="1:15" s="16" customFormat="1" ht="11.1" customHeight="1">
      <c r="A564" s="332">
        <v>0</v>
      </c>
      <c r="B564" s="333" t="s">
        <v>644</v>
      </c>
      <c r="C564" s="233" t="s">
        <v>657</v>
      </c>
      <c r="D564" s="658">
        <v>1</v>
      </c>
      <c r="E564" s="657" t="s">
        <v>592</v>
      </c>
      <c r="F564" s="18"/>
      <c r="G564" s="19"/>
      <c r="H564" s="674"/>
      <c r="I564" s="309"/>
      <c r="J564" s="670"/>
      <c r="K564" s="347"/>
      <c r="L564" s="354"/>
      <c r="M564" s="669">
        <v>1</v>
      </c>
      <c r="N564" s="347" t="s">
        <v>1019</v>
      </c>
      <c r="O564" s="410"/>
    </row>
    <row r="565" spans="1:15" s="16" customFormat="1" ht="11.1" customHeight="1">
      <c r="A565" s="662">
        <v>0</v>
      </c>
      <c r="B565" s="12"/>
      <c r="C565" s="232"/>
      <c r="D565" s="660"/>
      <c r="E565" s="13"/>
      <c r="F565" s="14"/>
      <c r="G565" s="15"/>
      <c r="I565" s="308"/>
      <c r="J565" s="348"/>
      <c r="K565" s="349"/>
      <c r="L565" s="350"/>
      <c r="M565" s="672"/>
      <c r="N565" s="349"/>
      <c r="O565" s="450"/>
    </row>
    <row r="566" spans="1:15" s="16" customFormat="1" ht="11.1" customHeight="1">
      <c r="A566" s="661">
        <v>0</v>
      </c>
      <c r="B566" s="331" t="s">
        <v>1099</v>
      </c>
      <c r="C566" s="232" t="s">
        <v>616</v>
      </c>
      <c r="D566" s="660"/>
      <c r="E566" s="13"/>
      <c r="F566" s="14"/>
      <c r="G566" s="15"/>
      <c r="I566" s="308"/>
      <c r="J566" s="351"/>
      <c r="K566" s="352"/>
      <c r="L566" s="353"/>
      <c r="M566" s="671"/>
      <c r="N566" s="352"/>
      <c r="O566" s="451"/>
    </row>
    <row r="567" spans="1:15" s="16" customFormat="1" ht="11.1" customHeight="1">
      <c r="A567" s="332">
        <v>0</v>
      </c>
      <c r="B567" s="333" t="s">
        <v>644</v>
      </c>
      <c r="C567" s="233" t="s">
        <v>657</v>
      </c>
      <c r="D567" s="658">
        <v>3</v>
      </c>
      <c r="E567" s="657" t="s">
        <v>592</v>
      </c>
      <c r="F567" s="18"/>
      <c r="G567" s="19"/>
      <c r="H567" s="674"/>
      <c r="I567" s="309"/>
      <c r="J567" s="670"/>
      <c r="K567" s="347"/>
      <c r="L567" s="354"/>
      <c r="M567" s="669">
        <v>3</v>
      </c>
      <c r="N567" s="347" t="s">
        <v>1019</v>
      </c>
      <c r="O567" s="410"/>
    </row>
    <row r="568" spans="1:15" s="16" customFormat="1" ht="11.1" customHeight="1">
      <c r="A568" s="662">
        <v>0</v>
      </c>
      <c r="B568" s="12"/>
      <c r="C568" s="232"/>
      <c r="D568" s="660"/>
      <c r="E568" s="13"/>
      <c r="F568" s="14"/>
      <c r="G568" s="15"/>
      <c r="I568" s="308"/>
      <c r="J568" s="348"/>
      <c r="K568" s="349"/>
      <c r="L568" s="350"/>
      <c r="M568" s="672"/>
      <c r="N568" s="349"/>
      <c r="O568" s="450"/>
    </row>
    <row r="569" spans="1:15" s="16" customFormat="1" ht="11.1" customHeight="1">
      <c r="A569" s="661">
        <v>0</v>
      </c>
      <c r="B569" s="331" t="s">
        <v>1098</v>
      </c>
      <c r="C569" s="232" t="s">
        <v>619</v>
      </c>
      <c r="D569" s="660"/>
      <c r="E569" s="13"/>
      <c r="F569" s="14"/>
      <c r="G569" s="15"/>
      <c r="I569" s="308"/>
      <c r="J569" s="351"/>
      <c r="K569" s="352"/>
      <c r="L569" s="353"/>
      <c r="M569" s="671"/>
      <c r="N569" s="352"/>
      <c r="O569" s="451"/>
    </row>
    <row r="570" spans="1:15" s="16" customFormat="1" ht="11.1" customHeight="1">
      <c r="A570" s="332">
        <v>0</v>
      </c>
      <c r="B570" s="333" t="s">
        <v>644</v>
      </c>
      <c r="C570" s="233" t="s">
        <v>657</v>
      </c>
      <c r="D570" s="658">
        <v>1</v>
      </c>
      <c r="E570" s="657" t="s">
        <v>592</v>
      </c>
      <c r="F570" s="18"/>
      <c r="G570" s="19"/>
      <c r="H570" s="674"/>
      <c r="I570" s="309"/>
      <c r="J570" s="670"/>
      <c r="K570" s="347"/>
      <c r="L570" s="354"/>
      <c r="M570" s="669">
        <v>1</v>
      </c>
      <c r="N570" s="347" t="s">
        <v>1019</v>
      </c>
      <c r="O570" s="410"/>
    </row>
    <row r="571" spans="1:15" s="16" customFormat="1" ht="11.1" customHeight="1">
      <c r="A571" s="662">
        <v>0</v>
      </c>
      <c r="B571" s="12"/>
      <c r="C571" s="232"/>
      <c r="D571" s="660"/>
      <c r="E571" s="13"/>
      <c r="F571" s="14"/>
      <c r="G571" s="15"/>
      <c r="I571" s="308"/>
      <c r="J571" s="348"/>
      <c r="K571" s="349"/>
      <c r="L571" s="350"/>
      <c r="M571" s="672"/>
      <c r="N571" s="349"/>
      <c r="O571" s="450"/>
    </row>
    <row r="572" spans="1:15" s="16" customFormat="1" ht="11.1" customHeight="1">
      <c r="A572" s="661">
        <v>0</v>
      </c>
      <c r="B572" s="331" t="s">
        <v>1097</v>
      </c>
      <c r="C572" s="232" t="s">
        <v>619</v>
      </c>
      <c r="D572" s="660"/>
      <c r="E572" s="13"/>
      <c r="F572" s="14"/>
      <c r="G572" s="15"/>
      <c r="I572" s="308"/>
      <c r="J572" s="351"/>
      <c r="K572" s="352"/>
      <c r="L572" s="353"/>
      <c r="M572" s="671"/>
      <c r="N572" s="352"/>
      <c r="O572" s="451"/>
    </row>
    <row r="573" spans="1:15" s="16" customFormat="1" ht="11.1" customHeight="1">
      <c r="A573" s="332">
        <v>0</v>
      </c>
      <c r="B573" s="333" t="s">
        <v>644</v>
      </c>
      <c r="C573" s="233" t="s">
        <v>657</v>
      </c>
      <c r="D573" s="658">
        <v>1</v>
      </c>
      <c r="E573" s="657" t="s">
        <v>592</v>
      </c>
      <c r="F573" s="18"/>
      <c r="G573" s="19"/>
      <c r="H573" s="674"/>
      <c r="I573" s="309"/>
      <c r="J573" s="670"/>
      <c r="K573" s="347"/>
      <c r="L573" s="354"/>
      <c r="M573" s="669">
        <v>1</v>
      </c>
      <c r="N573" s="347" t="s">
        <v>1019</v>
      </c>
      <c r="O573" s="410"/>
    </row>
    <row r="574" spans="1:15" s="16" customFormat="1" ht="11.1" customHeight="1">
      <c r="A574" s="662">
        <v>0</v>
      </c>
      <c r="B574" s="12"/>
      <c r="C574" s="232"/>
      <c r="D574" s="660"/>
      <c r="E574" s="13"/>
      <c r="F574" s="14"/>
      <c r="G574" s="15"/>
      <c r="I574" s="308"/>
      <c r="J574" s="348"/>
      <c r="K574" s="349"/>
      <c r="L574" s="350"/>
      <c r="M574" s="672"/>
      <c r="N574" s="349"/>
      <c r="O574" s="450"/>
    </row>
    <row r="575" spans="1:15" s="16" customFormat="1" ht="11.1" customHeight="1">
      <c r="A575" s="661">
        <v>0</v>
      </c>
      <c r="B575" s="331" t="s">
        <v>1096</v>
      </c>
      <c r="C575" s="232" t="s">
        <v>620</v>
      </c>
      <c r="D575" s="660"/>
      <c r="E575" s="13"/>
      <c r="F575" s="14"/>
      <c r="G575" s="15"/>
      <c r="I575" s="308"/>
      <c r="J575" s="351"/>
      <c r="K575" s="352"/>
      <c r="L575" s="353"/>
      <c r="M575" s="671"/>
      <c r="N575" s="352"/>
      <c r="O575" s="451"/>
    </row>
    <row r="576" spans="1:15" s="16" customFormat="1" ht="11.1" customHeight="1">
      <c r="A576" s="527">
        <v>0</v>
      </c>
      <c r="B576" s="453" t="s">
        <v>644</v>
      </c>
      <c r="C576" s="454" t="s">
        <v>657</v>
      </c>
      <c r="D576" s="668">
        <v>1</v>
      </c>
      <c r="E576" s="667" t="s">
        <v>592</v>
      </c>
      <c r="F576" s="666"/>
      <c r="G576" s="665"/>
      <c r="H576" s="682"/>
      <c r="I576" s="460"/>
      <c r="J576" s="681"/>
      <c r="K576" s="462"/>
      <c r="L576" s="463"/>
      <c r="M576" s="680">
        <v>1</v>
      </c>
      <c r="N576" s="462" t="s">
        <v>1019</v>
      </c>
      <c r="O576" s="465"/>
    </row>
    <row r="577" spans="1:15" s="16" customFormat="1" ht="11.1" customHeight="1">
      <c r="A577" s="466">
        <v>0</v>
      </c>
      <c r="B577" s="467"/>
      <c r="C577" s="468"/>
      <c r="D577" s="679"/>
      <c r="E577" s="678"/>
      <c r="F577" s="677"/>
      <c r="G577" s="676"/>
      <c r="H577" s="525"/>
      <c r="I577" s="474"/>
      <c r="J577" s="475"/>
      <c r="K577" s="476"/>
      <c r="L577" s="526"/>
      <c r="M577" s="675"/>
      <c r="N577" s="476"/>
      <c r="O577" s="479"/>
    </row>
    <row r="578" spans="1:15" s="16" customFormat="1" ht="11.1" customHeight="1">
      <c r="A578" s="661">
        <v>0</v>
      </c>
      <c r="B578" s="331" t="s">
        <v>1095</v>
      </c>
      <c r="C578" s="232" t="s">
        <v>621</v>
      </c>
      <c r="D578" s="660"/>
      <c r="E578" s="13"/>
      <c r="F578" s="14"/>
      <c r="G578" s="15"/>
      <c r="I578" s="308"/>
      <c r="J578" s="351"/>
      <c r="K578" s="352"/>
      <c r="L578" s="353"/>
      <c r="M578" s="671"/>
      <c r="N578" s="352"/>
      <c r="O578" s="451"/>
    </row>
    <row r="579" spans="1:15" s="16" customFormat="1" ht="11.1" customHeight="1">
      <c r="A579" s="332">
        <v>0</v>
      </c>
      <c r="B579" s="333" t="s">
        <v>644</v>
      </c>
      <c r="C579" s="233" t="s">
        <v>657</v>
      </c>
      <c r="D579" s="658">
        <v>1</v>
      </c>
      <c r="E579" s="657" t="s">
        <v>592</v>
      </c>
      <c r="F579" s="18"/>
      <c r="G579" s="19"/>
      <c r="H579" s="674"/>
      <c r="I579" s="309"/>
      <c r="J579" s="670"/>
      <c r="K579" s="347"/>
      <c r="L579" s="354"/>
      <c r="M579" s="669">
        <v>1</v>
      </c>
      <c r="N579" s="347" t="s">
        <v>1019</v>
      </c>
      <c r="O579" s="410"/>
    </row>
    <row r="580" spans="1:15" s="16" customFormat="1" ht="11.1" customHeight="1">
      <c r="A580" s="662">
        <v>0</v>
      </c>
      <c r="B580" s="12"/>
      <c r="C580" s="232"/>
      <c r="D580" s="660"/>
      <c r="E580" s="13"/>
      <c r="F580" s="14"/>
      <c r="G580" s="15"/>
      <c r="I580" s="308"/>
      <c r="J580" s="348"/>
      <c r="K580" s="349"/>
      <c r="L580" s="350"/>
      <c r="M580" s="672"/>
      <c r="N580" s="349"/>
      <c r="O580" s="450"/>
    </row>
    <row r="581" spans="1:15" s="16" customFormat="1" ht="11.1" customHeight="1">
      <c r="A581" s="661">
        <v>0</v>
      </c>
      <c r="B581" s="331" t="s">
        <v>1094</v>
      </c>
      <c r="C581" s="232" t="s">
        <v>619</v>
      </c>
      <c r="D581" s="660"/>
      <c r="E581" s="13"/>
      <c r="F581" s="14"/>
      <c r="G581" s="15"/>
      <c r="I581" s="308"/>
      <c r="J581" s="351"/>
      <c r="K581" s="352"/>
      <c r="L581" s="353"/>
      <c r="M581" s="671"/>
      <c r="N581" s="352"/>
      <c r="O581" s="451"/>
    </row>
    <row r="582" spans="1:15" s="16" customFormat="1" ht="11.1" customHeight="1">
      <c r="A582" s="332">
        <v>0</v>
      </c>
      <c r="B582" s="333" t="s">
        <v>644</v>
      </c>
      <c r="C582" s="233" t="s">
        <v>657</v>
      </c>
      <c r="D582" s="658">
        <v>1</v>
      </c>
      <c r="E582" s="657" t="s">
        <v>592</v>
      </c>
      <c r="F582" s="18"/>
      <c r="G582" s="19"/>
      <c r="H582" s="674"/>
      <c r="I582" s="309"/>
      <c r="J582" s="670"/>
      <c r="K582" s="347"/>
      <c r="L582" s="354"/>
      <c r="M582" s="669">
        <v>1</v>
      </c>
      <c r="N582" s="347" t="s">
        <v>1019</v>
      </c>
      <c r="O582" s="410"/>
    </row>
    <row r="583" spans="1:15" s="16" customFormat="1" ht="11.1" customHeight="1">
      <c r="A583" s="662">
        <v>0</v>
      </c>
      <c r="B583" s="12"/>
      <c r="C583" s="232"/>
      <c r="D583" s="660"/>
      <c r="E583" s="13"/>
      <c r="F583" s="14"/>
      <c r="G583" s="15"/>
      <c r="I583" s="308"/>
      <c r="J583" s="348"/>
      <c r="K583" s="349"/>
      <c r="L583" s="350"/>
      <c r="M583" s="672"/>
      <c r="N583" s="349"/>
      <c r="O583" s="450"/>
    </row>
    <row r="584" spans="1:15" s="16" customFormat="1" ht="11.1" customHeight="1">
      <c r="A584" s="661">
        <v>0</v>
      </c>
      <c r="B584" s="331" t="s">
        <v>1093</v>
      </c>
      <c r="C584" s="232" t="s">
        <v>619</v>
      </c>
      <c r="D584" s="660"/>
      <c r="E584" s="13"/>
      <c r="F584" s="14"/>
      <c r="G584" s="15"/>
      <c r="I584" s="308"/>
      <c r="J584" s="351"/>
      <c r="K584" s="352"/>
      <c r="L584" s="353"/>
      <c r="M584" s="671"/>
      <c r="N584" s="352"/>
      <c r="O584" s="451"/>
    </row>
    <row r="585" spans="1:15" s="16" customFormat="1" ht="11.1" customHeight="1">
      <c r="A585" s="332">
        <v>0</v>
      </c>
      <c r="B585" s="333" t="s">
        <v>644</v>
      </c>
      <c r="C585" s="233" t="s">
        <v>657</v>
      </c>
      <c r="D585" s="658">
        <v>1</v>
      </c>
      <c r="E585" s="657" t="s">
        <v>592</v>
      </c>
      <c r="F585" s="18"/>
      <c r="G585" s="19"/>
      <c r="H585" s="674"/>
      <c r="I585" s="309"/>
      <c r="J585" s="670"/>
      <c r="K585" s="347"/>
      <c r="L585" s="354"/>
      <c r="M585" s="669">
        <v>1</v>
      </c>
      <c r="N585" s="347" t="s">
        <v>1019</v>
      </c>
      <c r="O585" s="410"/>
    </row>
    <row r="586" spans="1:15" s="16" customFormat="1" ht="11.1" customHeight="1">
      <c r="A586" s="662">
        <v>0</v>
      </c>
      <c r="B586" s="12"/>
      <c r="C586" s="232"/>
      <c r="D586" s="660"/>
      <c r="E586" s="13"/>
      <c r="F586" s="14"/>
      <c r="G586" s="15"/>
      <c r="I586" s="308"/>
      <c r="J586" s="348"/>
      <c r="K586" s="349"/>
      <c r="L586" s="350"/>
      <c r="M586" s="672"/>
      <c r="N586" s="349"/>
      <c r="O586" s="450"/>
    </row>
    <row r="587" spans="1:15" s="16" customFormat="1" ht="11.1" customHeight="1">
      <c r="A587" s="661">
        <v>0</v>
      </c>
      <c r="B587" s="331" t="s">
        <v>1092</v>
      </c>
      <c r="C587" s="232" t="s">
        <v>623</v>
      </c>
      <c r="D587" s="660"/>
      <c r="E587" s="13"/>
      <c r="F587" s="14"/>
      <c r="G587" s="15"/>
      <c r="I587" s="308"/>
      <c r="J587" s="351"/>
      <c r="K587" s="352"/>
      <c r="L587" s="353"/>
      <c r="M587" s="671"/>
      <c r="N587" s="352"/>
      <c r="O587" s="451"/>
    </row>
    <row r="588" spans="1:15" s="16" customFormat="1" ht="11.1" customHeight="1">
      <c r="A588" s="332">
        <v>0</v>
      </c>
      <c r="B588" s="333" t="s">
        <v>644</v>
      </c>
      <c r="C588" s="233" t="s">
        <v>657</v>
      </c>
      <c r="D588" s="658">
        <v>3</v>
      </c>
      <c r="E588" s="657" t="s">
        <v>592</v>
      </c>
      <c r="F588" s="18"/>
      <c r="G588" s="19"/>
      <c r="H588" s="674"/>
      <c r="I588" s="309"/>
      <c r="J588" s="670"/>
      <c r="K588" s="347"/>
      <c r="L588" s="354"/>
      <c r="M588" s="669">
        <v>3</v>
      </c>
      <c r="N588" s="347" t="s">
        <v>1019</v>
      </c>
      <c r="O588" s="410"/>
    </row>
    <row r="589" spans="1:15" s="16" customFormat="1" ht="11.1" customHeight="1">
      <c r="A589" s="662">
        <v>0</v>
      </c>
      <c r="B589" s="12"/>
      <c r="C589" s="232"/>
      <c r="D589" s="660"/>
      <c r="E589" s="13"/>
      <c r="F589" s="14"/>
      <c r="G589" s="15"/>
      <c r="I589" s="308"/>
      <c r="J589" s="348"/>
      <c r="K589" s="349"/>
      <c r="L589" s="350"/>
      <c r="M589" s="672"/>
      <c r="N589" s="349"/>
      <c r="O589" s="450"/>
    </row>
    <row r="590" spans="1:15" s="16" customFormat="1" ht="11.1" customHeight="1">
      <c r="A590" s="661">
        <v>0</v>
      </c>
      <c r="B590" s="331" t="s">
        <v>1091</v>
      </c>
      <c r="C590" s="232" t="s">
        <v>625</v>
      </c>
      <c r="D590" s="660"/>
      <c r="E590" s="13"/>
      <c r="F590" s="14"/>
      <c r="G590" s="15"/>
      <c r="I590" s="308"/>
      <c r="J590" s="351"/>
      <c r="K590" s="352"/>
      <c r="L590" s="353"/>
      <c r="M590" s="671"/>
      <c r="N590" s="352"/>
      <c r="O590" s="451"/>
    </row>
    <row r="591" spans="1:15" s="16" customFormat="1" ht="11.1" customHeight="1">
      <c r="A591" s="332">
        <v>0</v>
      </c>
      <c r="B591" s="333" t="s">
        <v>644</v>
      </c>
      <c r="C591" s="233" t="s">
        <v>657</v>
      </c>
      <c r="D591" s="658">
        <v>1</v>
      </c>
      <c r="E591" s="657" t="s">
        <v>592</v>
      </c>
      <c r="F591" s="18"/>
      <c r="G591" s="19"/>
      <c r="H591" s="674"/>
      <c r="I591" s="309"/>
      <c r="J591" s="670"/>
      <c r="K591" s="347"/>
      <c r="L591" s="354"/>
      <c r="M591" s="669">
        <v>1</v>
      </c>
      <c r="N591" s="347" t="s">
        <v>1019</v>
      </c>
      <c r="O591" s="410"/>
    </row>
    <row r="592" spans="1:15" s="16" customFormat="1" ht="11.1" customHeight="1">
      <c r="A592" s="662">
        <v>0</v>
      </c>
      <c r="B592" s="12"/>
      <c r="C592" s="232"/>
      <c r="D592" s="660"/>
      <c r="E592" s="13"/>
      <c r="F592" s="14"/>
      <c r="G592" s="15"/>
      <c r="I592" s="308"/>
      <c r="J592" s="348"/>
      <c r="K592" s="349"/>
      <c r="L592" s="350"/>
      <c r="M592" s="672"/>
      <c r="N592" s="349"/>
      <c r="O592" s="450"/>
    </row>
    <row r="593" spans="1:15" s="16" customFormat="1" ht="11.1" customHeight="1">
      <c r="A593" s="661">
        <v>0</v>
      </c>
      <c r="B593" s="331" t="s">
        <v>1090</v>
      </c>
      <c r="C593" s="232" t="s">
        <v>616</v>
      </c>
      <c r="D593" s="660"/>
      <c r="E593" s="13"/>
      <c r="F593" s="14"/>
      <c r="G593" s="15"/>
      <c r="I593" s="308"/>
      <c r="J593" s="351"/>
      <c r="K593" s="352"/>
      <c r="L593" s="353"/>
      <c r="M593" s="671"/>
      <c r="N593" s="352"/>
      <c r="O593" s="451"/>
    </row>
    <row r="594" spans="1:15" s="16" customFormat="1" ht="11.1" customHeight="1">
      <c r="A594" s="332">
        <v>0</v>
      </c>
      <c r="B594" s="333" t="s">
        <v>644</v>
      </c>
      <c r="C594" s="233" t="s">
        <v>657</v>
      </c>
      <c r="D594" s="658">
        <v>1</v>
      </c>
      <c r="E594" s="657" t="s">
        <v>592</v>
      </c>
      <c r="F594" s="18"/>
      <c r="G594" s="19"/>
      <c r="H594" s="674"/>
      <c r="I594" s="309"/>
      <c r="J594" s="670"/>
      <c r="K594" s="347"/>
      <c r="L594" s="354"/>
      <c r="M594" s="669">
        <v>1</v>
      </c>
      <c r="N594" s="347" t="s">
        <v>1019</v>
      </c>
      <c r="O594" s="410"/>
    </row>
    <row r="595" spans="1:15" s="16" customFormat="1" ht="11.1" customHeight="1">
      <c r="A595" s="662">
        <v>0</v>
      </c>
      <c r="B595" s="12"/>
      <c r="C595" s="232"/>
      <c r="D595" s="660"/>
      <c r="E595" s="13"/>
      <c r="F595" s="14"/>
      <c r="G595" s="15"/>
      <c r="I595" s="308"/>
      <c r="J595" s="348"/>
      <c r="K595" s="349"/>
      <c r="L595" s="350"/>
      <c r="M595" s="672"/>
      <c r="N595" s="349"/>
      <c r="O595" s="450"/>
    </row>
    <row r="596" spans="1:15" s="16" customFormat="1" ht="11.1" customHeight="1">
      <c r="A596" s="661">
        <v>0</v>
      </c>
      <c r="B596" s="331"/>
      <c r="C596" s="232"/>
      <c r="D596" s="660"/>
      <c r="E596" s="13"/>
      <c r="F596" s="14"/>
      <c r="G596" s="15"/>
      <c r="I596" s="308"/>
      <c r="J596" s="351"/>
      <c r="K596" s="352"/>
      <c r="L596" s="353"/>
      <c r="M596" s="671"/>
      <c r="N596" s="352"/>
      <c r="O596" s="451"/>
    </row>
    <row r="597" spans="1:15" s="16" customFormat="1" ht="11.1" customHeight="1">
      <c r="A597" s="332">
        <v>0</v>
      </c>
      <c r="B597" s="333"/>
      <c r="C597" s="233"/>
      <c r="D597" s="658"/>
      <c r="E597" s="657"/>
      <c r="F597" s="18"/>
      <c r="G597" s="19"/>
      <c r="H597" s="20"/>
      <c r="I597" s="309"/>
      <c r="J597" s="670"/>
      <c r="K597" s="347">
        <v>0</v>
      </c>
      <c r="L597" s="354"/>
      <c r="M597" s="669"/>
      <c r="N597" s="347">
        <v>0</v>
      </c>
      <c r="O597" s="410"/>
    </row>
    <row r="598" spans="1:15" s="16" customFormat="1" ht="11.1" customHeight="1">
      <c r="A598" s="662">
        <v>0</v>
      </c>
      <c r="B598" s="12"/>
      <c r="C598" s="232"/>
      <c r="D598" s="660"/>
      <c r="E598" s="13"/>
      <c r="F598" s="14"/>
      <c r="G598" s="15"/>
      <c r="I598" s="308"/>
      <c r="J598" s="348"/>
      <c r="K598" s="349"/>
      <c r="L598" s="350"/>
      <c r="M598" s="672"/>
      <c r="N598" s="349"/>
      <c r="O598" s="450"/>
    </row>
    <row r="599" spans="1:15" s="16" customFormat="1" ht="11.1" customHeight="1">
      <c r="A599" s="661">
        <v>0</v>
      </c>
      <c r="B599" s="331" t="s">
        <v>1089</v>
      </c>
      <c r="C599" s="232" t="s">
        <v>632</v>
      </c>
      <c r="D599" s="660"/>
      <c r="E599" s="13"/>
      <c r="F599" s="14"/>
      <c r="G599" s="15"/>
      <c r="I599" s="308"/>
      <c r="J599" s="351"/>
      <c r="K599" s="352"/>
      <c r="L599" s="353"/>
      <c r="M599" s="671"/>
      <c r="N599" s="352"/>
      <c r="O599" s="451"/>
    </row>
    <row r="600" spans="1:15" s="16" customFormat="1" ht="11.1" customHeight="1">
      <c r="A600" s="332">
        <v>0</v>
      </c>
      <c r="B600" s="333" t="s">
        <v>644</v>
      </c>
      <c r="C600" s="233" t="s">
        <v>634</v>
      </c>
      <c r="D600" s="658">
        <v>1</v>
      </c>
      <c r="E600" s="657" t="s">
        <v>592</v>
      </c>
      <c r="F600" s="18"/>
      <c r="G600" s="19"/>
      <c r="H600" s="674"/>
      <c r="I600" s="309"/>
      <c r="J600" s="669">
        <v>1</v>
      </c>
      <c r="K600" s="347" t="s">
        <v>1019</v>
      </c>
      <c r="L600" s="354"/>
      <c r="M600" s="669"/>
      <c r="N600" s="347"/>
      <c r="O600" s="410"/>
    </row>
    <row r="601" spans="1:15" s="16" customFormat="1" ht="11.1" customHeight="1">
      <c r="A601" s="662">
        <v>0</v>
      </c>
      <c r="B601" s="12"/>
      <c r="C601" s="232"/>
      <c r="D601" s="660"/>
      <c r="E601" s="13"/>
      <c r="F601" s="14"/>
      <c r="G601" s="15"/>
      <c r="I601" s="308"/>
      <c r="J601" s="348"/>
      <c r="K601" s="349"/>
      <c r="L601" s="350"/>
      <c r="M601" s="672"/>
      <c r="N601" s="349"/>
      <c r="O601" s="450"/>
    </row>
    <row r="602" spans="1:15" s="16" customFormat="1" ht="11.1" customHeight="1">
      <c r="A602" s="661">
        <v>0</v>
      </c>
      <c r="B602" s="331" t="s">
        <v>1088</v>
      </c>
      <c r="C602" s="232" t="s">
        <v>612</v>
      </c>
      <c r="D602" s="660"/>
      <c r="E602" s="13"/>
      <c r="F602" s="14"/>
      <c r="G602" s="15"/>
      <c r="I602" s="308"/>
      <c r="J602" s="351"/>
      <c r="K602" s="352"/>
      <c r="L602" s="353"/>
      <c r="M602" s="671"/>
      <c r="N602" s="352"/>
      <c r="O602" s="451"/>
    </row>
    <row r="603" spans="1:15" s="16" customFormat="1" ht="11.1" customHeight="1">
      <c r="A603" s="332">
        <v>0</v>
      </c>
      <c r="B603" s="333" t="s">
        <v>644</v>
      </c>
      <c r="C603" s="233" t="s">
        <v>631</v>
      </c>
      <c r="D603" s="658">
        <v>1</v>
      </c>
      <c r="E603" s="657" t="s">
        <v>592</v>
      </c>
      <c r="F603" s="18"/>
      <c r="G603" s="19"/>
      <c r="H603" s="674"/>
      <c r="I603" s="309"/>
      <c r="J603" s="669">
        <v>1</v>
      </c>
      <c r="K603" s="347" t="s">
        <v>1019</v>
      </c>
      <c r="L603" s="418"/>
      <c r="M603" s="669"/>
      <c r="N603" s="347"/>
      <c r="O603" s="410"/>
    </row>
    <row r="604" spans="1:15" s="16" customFormat="1" ht="11.1" customHeight="1">
      <c r="A604" s="662">
        <v>0</v>
      </c>
      <c r="B604" s="12"/>
      <c r="C604" s="232"/>
      <c r="D604" s="660"/>
      <c r="E604" s="13"/>
      <c r="F604" s="14"/>
      <c r="G604" s="15"/>
      <c r="I604" s="308"/>
      <c r="J604" s="351"/>
      <c r="K604" s="352"/>
      <c r="L604" s="353"/>
      <c r="M604" s="671"/>
      <c r="N604" s="352"/>
      <c r="O604" s="451"/>
    </row>
    <row r="605" spans="1:15" s="16" customFormat="1" ht="11.1" customHeight="1">
      <c r="A605" s="661">
        <v>0</v>
      </c>
      <c r="B605" s="331" t="s">
        <v>1087</v>
      </c>
      <c r="C605" s="232" t="s">
        <v>658</v>
      </c>
      <c r="D605" s="660"/>
      <c r="E605" s="13"/>
      <c r="F605" s="14"/>
      <c r="G605" s="15"/>
      <c r="I605" s="308"/>
      <c r="J605" s="351"/>
      <c r="K605" s="352"/>
      <c r="L605" s="353"/>
      <c r="M605" s="671"/>
      <c r="N605" s="352"/>
      <c r="O605" s="451"/>
    </row>
    <row r="606" spans="1:15" s="16" customFormat="1" ht="11.1" customHeight="1">
      <c r="A606" s="332">
        <v>0</v>
      </c>
      <c r="B606" s="333" t="s">
        <v>645</v>
      </c>
      <c r="C606" s="233" t="s">
        <v>638</v>
      </c>
      <c r="D606" s="658">
        <v>1</v>
      </c>
      <c r="E606" s="657" t="s">
        <v>592</v>
      </c>
      <c r="F606" s="18"/>
      <c r="G606" s="19"/>
      <c r="H606" s="674"/>
      <c r="I606" s="309"/>
      <c r="J606" s="669">
        <v>1</v>
      </c>
      <c r="K606" s="347" t="s">
        <v>1019</v>
      </c>
      <c r="L606" s="354"/>
      <c r="M606" s="669"/>
      <c r="N606" s="347"/>
      <c r="O606" s="410"/>
    </row>
    <row r="607" spans="1:15" s="16" customFormat="1" ht="11.1" customHeight="1">
      <c r="A607" s="662">
        <v>0</v>
      </c>
      <c r="B607" s="12"/>
      <c r="C607" s="232"/>
      <c r="D607" s="660"/>
      <c r="E607" s="13"/>
      <c r="F607" s="14"/>
      <c r="G607" s="15"/>
      <c r="I607" s="308"/>
      <c r="J607" s="348"/>
      <c r="K607" s="349"/>
      <c r="L607" s="350"/>
      <c r="M607" s="672"/>
      <c r="N607" s="349"/>
      <c r="O607" s="450"/>
    </row>
    <row r="608" spans="1:15" s="16" customFormat="1" ht="11.1" customHeight="1">
      <c r="A608" s="661">
        <v>0</v>
      </c>
      <c r="B608" s="331" t="s">
        <v>1086</v>
      </c>
      <c r="C608" s="232" t="s">
        <v>656</v>
      </c>
      <c r="D608" s="660"/>
      <c r="E608" s="13"/>
      <c r="F608" s="14"/>
      <c r="G608" s="15"/>
      <c r="I608" s="308"/>
      <c r="J608" s="351"/>
      <c r="K608" s="352"/>
      <c r="L608" s="353"/>
      <c r="M608" s="671"/>
      <c r="N608" s="352"/>
      <c r="O608" s="451"/>
    </row>
    <row r="609" spans="1:15" s="16" customFormat="1" ht="11.1" customHeight="1">
      <c r="A609" s="332">
        <v>0</v>
      </c>
      <c r="B609" s="333" t="s">
        <v>644</v>
      </c>
      <c r="C609" s="233" t="s">
        <v>631</v>
      </c>
      <c r="D609" s="658">
        <v>1</v>
      </c>
      <c r="E609" s="657" t="s">
        <v>592</v>
      </c>
      <c r="F609" s="18"/>
      <c r="G609" s="19"/>
      <c r="H609" s="674"/>
      <c r="I609" s="309"/>
      <c r="J609" s="669">
        <v>1</v>
      </c>
      <c r="K609" s="347" t="s">
        <v>1019</v>
      </c>
      <c r="L609" s="354"/>
      <c r="M609" s="669"/>
      <c r="N609" s="347"/>
      <c r="O609" s="410"/>
    </row>
    <row r="610" spans="1:15" s="16" customFormat="1" ht="11.1" customHeight="1">
      <c r="A610" s="662">
        <v>0</v>
      </c>
      <c r="B610" s="12"/>
      <c r="C610" s="232"/>
      <c r="D610" s="660"/>
      <c r="E610" s="13"/>
      <c r="F610" s="14"/>
      <c r="G610" s="15"/>
      <c r="I610" s="308"/>
      <c r="J610" s="348"/>
      <c r="K610" s="349"/>
      <c r="L610" s="350"/>
      <c r="M610" s="672"/>
      <c r="N610" s="349"/>
      <c r="O610" s="450"/>
    </row>
    <row r="611" spans="1:15" s="16" customFormat="1" ht="11.1" customHeight="1">
      <c r="A611" s="661">
        <v>0</v>
      </c>
      <c r="B611" s="331" t="s">
        <v>1085</v>
      </c>
      <c r="C611" s="232" t="s">
        <v>639</v>
      </c>
      <c r="D611" s="660"/>
      <c r="E611" s="13"/>
      <c r="F611" s="14"/>
      <c r="G611" s="15"/>
      <c r="I611" s="308"/>
      <c r="J611" s="351"/>
      <c r="K611" s="352"/>
      <c r="L611" s="353"/>
      <c r="M611" s="671"/>
      <c r="N611" s="352"/>
      <c r="O611" s="451"/>
    </row>
    <row r="612" spans="1:15" s="16" customFormat="1" ht="11.1" customHeight="1">
      <c r="A612" s="332">
        <v>0</v>
      </c>
      <c r="B612" s="333" t="s">
        <v>645</v>
      </c>
      <c r="C612" s="233" t="s">
        <v>628</v>
      </c>
      <c r="D612" s="658">
        <v>1</v>
      </c>
      <c r="E612" s="657" t="s">
        <v>592</v>
      </c>
      <c r="F612" s="18"/>
      <c r="G612" s="19"/>
      <c r="H612" s="674"/>
      <c r="I612" s="309"/>
      <c r="J612" s="669">
        <v>1</v>
      </c>
      <c r="K612" s="347" t="s">
        <v>1019</v>
      </c>
      <c r="L612" s="354"/>
      <c r="M612" s="669"/>
      <c r="N612" s="347"/>
      <c r="O612" s="410"/>
    </row>
    <row r="613" spans="1:15" s="16" customFormat="1" ht="11.1" customHeight="1">
      <c r="A613" s="662">
        <v>0</v>
      </c>
      <c r="B613" s="12"/>
      <c r="C613" s="232"/>
      <c r="D613" s="660"/>
      <c r="E613" s="13"/>
      <c r="F613" s="14"/>
      <c r="G613" s="15"/>
      <c r="I613" s="308"/>
      <c r="J613" s="348"/>
      <c r="K613" s="349"/>
      <c r="L613" s="350"/>
      <c r="M613" s="672"/>
      <c r="N613" s="349"/>
      <c r="O613" s="450"/>
    </row>
    <row r="614" spans="1:15" s="16" customFormat="1" ht="11.1" customHeight="1">
      <c r="A614" s="661">
        <v>0</v>
      </c>
      <c r="B614" s="331" t="s">
        <v>1084</v>
      </c>
      <c r="C614" s="232" t="s">
        <v>656</v>
      </c>
      <c r="D614" s="660"/>
      <c r="E614" s="13"/>
      <c r="F614" s="14"/>
      <c r="G614" s="15"/>
      <c r="I614" s="308"/>
      <c r="J614" s="351"/>
      <c r="K614" s="352"/>
      <c r="L614" s="353"/>
      <c r="M614" s="671"/>
      <c r="N614" s="352"/>
      <c r="O614" s="451"/>
    </row>
    <row r="615" spans="1:15" s="16" customFormat="1" ht="11.1" customHeight="1">
      <c r="A615" s="332">
        <v>0</v>
      </c>
      <c r="B615" s="333" t="s">
        <v>644</v>
      </c>
      <c r="C615" s="233" t="s">
        <v>634</v>
      </c>
      <c r="D615" s="658">
        <v>1</v>
      </c>
      <c r="E615" s="657" t="s">
        <v>592</v>
      </c>
      <c r="F615" s="18"/>
      <c r="G615" s="19"/>
      <c r="H615" s="674"/>
      <c r="I615" s="309"/>
      <c r="J615" s="669">
        <v>1</v>
      </c>
      <c r="K615" s="347" t="s">
        <v>1019</v>
      </c>
      <c r="L615" s="354"/>
      <c r="M615" s="669"/>
      <c r="N615" s="347"/>
      <c r="O615" s="410"/>
    </row>
    <row r="616" spans="1:15" s="16" customFormat="1" ht="11.1" customHeight="1">
      <c r="A616" s="662">
        <v>0</v>
      </c>
      <c r="B616" s="12"/>
      <c r="C616" s="232"/>
      <c r="D616" s="660"/>
      <c r="E616" s="13"/>
      <c r="F616" s="14"/>
      <c r="G616" s="15"/>
      <c r="I616" s="308"/>
      <c r="J616" s="348"/>
      <c r="K616" s="349"/>
      <c r="L616" s="350"/>
      <c r="M616" s="672"/>
      <c r="N616" s="349"/>
      <c r="O616" s="450"/>
    </row>
    <row r="617" spans="1:15" s="16" customFormat="1" ht="11.1" customHeight="1">
      <c r="A617" s="661">
        <v>0</v>
      </c>
      <c r="B617" s="331" t="s">
        <v>1083</v>
      </c>
      <c r="C617" s="232" t="s">
        <v>659</v>
      </c>
      <c r="D617" s="660"/>
      <c r="E617" s="13"/>
      <c r="F617" s="14"/>
      <c r="G617" s="15"/>
      <c r="I617" s="308"/>
      <c r="J617" s="351"/>
      <c r="K617" s="352"/>
      <c r="L617" s="353"/>
      <c r="M617" s="671"/>
      <c r="N617" s="352"/>
      <c r="O617" s="451"/>
    </row>
    <row r="618" spans="1:15" s="16" customFormat="1" ht="11.1" customHeight="1">
      <c r="A618" s="332">
        <v>0</v>
      </c>
      <c r="B618" s="333" t="s">
        <v>645</v>
      </c>
      <c r="C618" s="233" t="s">
        <v>638</v>
      </c>
      <c r="D618" s="658">
        <v>1</v>
      </c>
      <c r="E618" s="657" t="s">
        <v>592</v>
      </c>
      <c r="F618" s="18"/>
      <c r="G618" s="19"/>
      <c r="H618" s="674"/>
      <c r="I618" s="309"/>
      <c r="J618" s="669">
        <v>1</v>
      </c>
      <c r="K618" s="347" t="s">
        <v>1019</v>
      </c>
      <c r="L618" s="354"/>
      <c r="M618" s="669"/>
      <c r="N618" s="347"/>
      <c r="O618" s="410"/>
    </row>
    <row r="619" spans="1:15" s="16" customFormat="1" ht="11.1" customHeight="1">
      <c r="A619" s="662">
        <v>0</v>
      </c>
      <c r="B619" s="12"/>
      <c r="C619" s="232"/>
      <c r="D619" s="660"/>
      <c r="E619" s="13"/>
      <c r="F619" s="14"/>
      <c r="G619" s="15"/>
      <c r="I619" s="308"/>
      <c r="J619" s="348"/>
      <c r="K619" s="349"/>
      <c r="L619" s="350"/>
      <c r="M619" s="672"/>
      <c r="N619" s="349"/>
      <c r="O619" s="450"/>
    </row>
    <row r="620" spans="1:15" s="16" customFormat="1" ht="11.1" customHeight="1">
      <c r="A620" s="661">
        <v>0</v>
      </c>
      <c r="B620" s="331" t="s">
        <v>1082</v>
      </c>
      <c r="C620" s="232" t="s">
        <v>660</v>
      </c>
      <c r="D620" s="660"/>
      <c r="E620" s="13"/>
      <c r="F620" s="14"/>
      <c r="G620" s="15"/>
      <c r="I620" s="308"/>
      <c r="J620" s="351"/>
      <c r="K620" s="352"/>
      <c r="L620" s="353"/>
      <c r="M620" s="671"/>
      <c r="N620" s="352"/>
      <c r="O620" s="451"/>
    </row>
    <row r="621" spans="1:15" s="16" customFormat="1" ht="11.1" customHeight="1">
      <c r="A621" s="527">
        <v>0</v>
      </c>
      <c r="B621" s="453" t="s">
        <v>645</v>
      </c>
      <c r="C621" s="454" t="s">
        <v>661</v>
      </c>
      <c r="D621" s="668">
        <v>1</v>
      </c>
      <c r="E621" s="667" t="s">
        <v>592</v>
      </c>
      <c r="F621" s="666"/>
      <c r="G621" s="665"/>
      <c r="H621" s="682"/>
      <c r="I621" s="460"/>
      <c r="J621" s="680">
        <v>1</v>
      </c>
      <c r="K621" s="462" t="s">
        <v>1019</v>
      </c>
      <c r="L621" s="463"/>
      <c r="M621" s="680"/>
      <c r="N621" s="462"/>
      <c r="O621" s="465"/>
    </row>
    <row r="622" spans="1:15" s="16" customFormat="1" ht="11.1" customHeight="1">
      <c r="A622" s="466">
        <v>0</v>
      </c>
      <c r="B622" s="467"/>
      <c r="C622" s="468"/>
      <c r="D622" s="679"/>
      <c r="E622" s="678"/>
      <c r="F622" s="677"/>
      <c r="G622" s="676"/>
      <c r="H622" s="525"/>
      <c r="I622" s="474"/>
      <c r="J622" s="475"/>
      <c r="K622" s="476"/>
      <c r="L622" s="526"/>
      <c r="M622" s="675"/>
      <c r="N622" s="476"/>
      <c r="O622" s="479"/>
    </row>
    <row r="623" spans="1:15" s="16" customFormat="1" ht="11.1" customHeight="1">
      <c r="A623" s="661">
        <v>0</v>
      </c>
      <c r="B623" s="331" t="s">
        <v>1081</v>
      </c>
      <c r="C623" s="232" t="s">
        <v>627</v>
      </c>
      <c r="D623" s="660"/>
      <c r="E623" s="13"/>
      <c r="F623" s="14"/>
      <c r="G623" s="15"/>
      <c r="I623" s="308"/>
      <c r="J623" s="351"/>
      <c r="K623" s="352"/>
      <c r="L623" s="353"/>
      <c r="M623" s="671"/>
      <c r="N623" s="352"/>
      <c r="O623" s="451"/>
    </row>
    <row r="624" spans="1:15" s="16" customFormat="1" ht="10.5" customHeight="1">
      <c r="A624" s="332">
        <v>0</v>
      </c>
      <c r="B624" s="333" t="s">
        <v>645</v>
      </c>
      <c r="C624" s="233" t="s">
        <v>628</v>
      </c>
      <c r="D624" s="658">
        <v>1</v>
      </c>
      <c r="E624" s="657" t="s">
        <v>592</v>
      </c>
      <c r="F624" s="18"/>
      <c r="G624" s="19"/>
      <c r="H624" s="674"/>
      <c r="I624" s="309"/>
      <c r="J624" s="669">
        <v>1</v>
      </c>
      <c r="K624" s="347" t="s">
        <v>1019</v>
      </c>
      <c r="L624" s="354"/>
      <c r="M624" s="669"/>
      <c r="N624" s="347"/>
      <c r="O624" s="410"/>
    </row>
    <row r="625" spans="1:15" s="16" customFormat="1" ht="11.1" customHeight="1">
      <c r="A625" s="662">
        <v>0</v>
      </c>
      <c r="B625" s="12"/>
      <c r="C625" s="232"/>
      <c r="D625" s="660"/>
      <c r="E625" s="13"/>
      <c r="F625" s="14"/>
      <c r="G625" s="15"/>
      <c r="I625" s="308"/>
      <c r="J625" s="348"/>
      <c r="K625" s="349"/>
      <c r="L625" s="350"/>
      <c r="M625" s="672"/>
      <c r="N625" s="349"/>
      <c r="O625" s="450"/>
    </row>
    <row r="626" spans="1:15" s="16" customFormat="1" ht="11.1" customHeight="1">
      <c r="A626" s="661">
        <v>0</v>
      </c>
      <c r="B626" s="331"/>
      <c r="C626" s="232"/>
      <c r="D626" s="660"/>
      <c r="E626" s="13"/>
      <c r="F626" s="14"/>
      <c r="G626" s="15"/>
      <c r="I626" s="308"/>
      <c r="J626" s="351"/>
      <c r="K626" s="352"/>
      <c r="L626" s="353"/>
      <c r="M626" s="671"/>
      <c r="N626" s="352"/>
      <c r="O626" s="451"/>
    </row>
    <row r="627" spans="1:15" s="16" customFormat="1" ht="11.1" customHeight="1">
      <c r="A627" s="332">
        <v>0</v>
      </c>
      <c r="B627" s="333"/>
      <c r="C627" s="233"/>
      <c r="D627" s="658"/>
      <c r="E627" s="657"/>
      <c r="F627" s="18"/>
      <c r="G627" s="19"/>
      <c r="H627" s="20"/>
      <c r="I627" s="309"/>
      <c r="J627" s="670"/>
      <c r="K627" s="347">
        <v>0</v>
      </c>
      <c r="L627" s="354"/>
      <c r="M627" s="669"/>
      <c r="N627" s="347">
        <v>0</v>
      </c>
      <c r="O627" s="410"/>
    </row>
    <row r="628" spans="1:15" s="16" customFormat="1" ht="11.1" customHeight="1">
      <c r="A628" s="662">
        <v>0</v>
      </c>
      <c r="B628" s="12"/>
      <c r="C628" s="232"/>
      <c r="D628" s="660"/>
      <c r="E628" s="13"/>
      <c r="F628" s="14"/>
      <c r="G628" s="15"/>
      <c r="I628" s="308"/>
      <c r="J628" s="348"/>
      <c r="K628" s="349"/>
      <c r="L628" s="350"/>
      <c r="M628" s="672"/>
      <c r="N628" s="349"/>
      <c r="O628" s="450"/>
    </row>
    <row r="629" spans="1:15" s="16" customFormat="1" ht="11.1" customHeight="1">
      <c r="A629" s="661">
        <v>0</v>
      </c>
      <c r="B629" s="331" t="s">
        <v>1080</v>
      </c>
      <c r="C629" s="232" t="s">
        <v>662</v>
      </c>
      <c r="D629" s="660"/>
      <c r="E629" s="13"/>
      <c r="F629" s="14"/>
      <c r="G629" s="15"/>
      <c r="I629" s="308"/>
      <c r="J629" s="351"/>
      <c r="K629" s="352"/>
      <c r="L629" s="353"/>
      <c r="M629" s="671"/>
      <c r="N629" s="352"/>
      <c r="O629" s="451"/>
    </row>
    <row r="630" spans="1:15" s="16" customFormat="1" ht="11.1" customHeight="1">
      <c r="A630" s="332">
        <v>0</v>
      </c>
      <c r="B630" s="333" t="s">
        <v>645</v>
      </c>
      <c r="C630" s="233" t="s">
        <v>640</v>
      </c>
      <c r="D630" s="658">
        <v>1</v>
      </c>
      <c r="E630" s="657" t="s">
        <v>592</v>
      </c>
      <c r="F630" s="18"/>
      <c r="G630" s="19"/>
      <c r="H630" s="674"/>
      <c r="I630" s="309"/>
      <c r="J630" s="669">
        <v>1</v>
      </c>
      <c r="K630" s="347" t="s">
        <v>1019</v>
      </c>
      <c r="L630" s="354"/>
      <c r="M630" s="669"/>
      <c r="N630" s="347"/>
      <c r="O630" s="410"/>
    </row>
    <row r="631" spans="1:15" s="16" customFormat="1" ht="11.1" customHeight="1">
      <c r="A631" s="662">
        <v>0</v>
      </c>
      <c r="B631" s="12"/>
      <c r="C631" s="232"/>
      <c r="D631" s="660"/>
      <c r="E631" s="13"/>
      <c r="F631" s="14"/>
      <c r="G631" s="15"/>
      <c r="I631" s="308"/>
      <c r="J631" s="348"/>
      <c r="K631" s="349"/>
      <c r="L631" s="350"/>
      <c r="M631" s="672"/>
      <c r="N631" s="349"/>
      <c r="O631" s="450"/>
    </row>
    <row r="632" spans="1:15" s="16" customFormat="1" ht="11.1" customHeight="1">
      <c r="A632" s="661">
        <v>0</v>
      </c>
      <c r="B632" s="331" t="s">
        <v>1079</v>
      </c>
      <c r="C632" s="232" t="s">
        <v>663</v>
      </c>
      <c r="D632" s="660"/>
      <c r="E632" s="13"/>
      <c r="F632" s="14"/>
      <c r="G632" s="15"/>
      <c r="I632" s="308"/>
      <c r="J632" s="351"/>
      <c r="K632" s="352"/>
      <c r="L632" s="353"/>
      <c r="M632" s="671"/>
      <c r="N632" s="352"/>
      <c r="O632" s="451"/>
    </row>
    <row r="633" spans="1:15" s="16" customFormat="1" ht="11.1" customHeight="1">
      <c r="A633" s="332">
        <v>0</v>
      </c>
      <c r="B633" s="333" t="s">
        <v>645</v>
      </c>
      <c r="C633" s="233" t="s">
        <v>638</v>
      </c>
      <c r="D633" s="658">
        <v>1</v>
      </c>
      <c r="E633" s="657" t="s">
        <v>592</v>
      </c>
      <c r="F633" s="18"/>
      <c r="G633" s="19"/>
      <c r="H633" s="674"/>
      <c r="I633" s="309"/>
      <c r="J633" s="669">
        <v>1</v>
      </c>
      <c r="K633" s="347" t="s">
        <v>1019</v>
      </c>
      <c r="L633" s="354"/>
      <c r="M633" s="669"/>
      <c r="N633" s="347"/>
      <c r="O633" s="410"/>
    </row>
    <row r="634" spans="1:15" s="16" customFormat="1" ht="11.1" customHeight="1">
      <c r="A634" s="662">
        <v>0</v>
      </c>
      <c r="B634" s="12"/>
      <c r="C634" s="232"/>
      <c r="D634" s="660"/>
      <c r="E634" s="13"/>
      <c r="F634" s="14"/>
      <c r="G634" s="15"/>
      <c r="I634" s="308"/>
      <c r="J634" s="348"/>
      <c r="K634" s="349"/>
      <c r="L634" s="350"/>
      <c r="M634" s="672"/>
      <c r="N634" s="349"/>
      <c r="O634" s="450"/>
    </row>
    <row r="635" spans="1:15" s="16" customFormat="1" ht="11.1" customHeight="1">
      <c r="A635" s="661">
        <v>0</v>
      </c>
      <c r="B635" s="331" t="s">
        <v>1078</v>
      </c>
      <c r="C635" s="232" t="s">
        <v>656</v>
      </c>
      <c r="D635" s="660"/>
      <c r="E635" s="13"/>
      <c r="F635" s="14"/>
      <c r="G635" s="15"/>
      <c r="I635" s="308"/>
      <c r="J635" s="351"/>
      <c r="K635" s="352"/>
      <c r="L635" s="353"/>
      <c r="M635" s="671"/>
      <c r="N635" s="352"/>
      <c r="O635" s="451"/>
    </row>
    <row r="636" spans="1:15" s="16" customFormat="1" ht="11.1" customHeight="1">
      <c r="A636" s="332">
        <v>0</v>
      </c>
      <c r="B636" s="333" t="s">
        <v>644</v>
      </c>
      <c r="C636" s="233" t="s">
        <v>631</v>
      </c>
      <c r="D636" s="658">
        <v>1</v>
      </c>
      <c r="E636" s="657" t="s">
        <v>592</v>
      </c>
      <c r="F636" s="18"/>
      <c r="G636" s="19"/>
      <c r="H636" s="674"/>
      <c r="I636" s="309"/>
      <c r="J636" s="669">
        <v>1</v>
      </c>
      <c r="K636" s="347" t="s">
        <v>1019</v>
      </c>
      <c r="L636" s="354"/>
      <c r="M636" s="669"/>
      <c r="N636" s="347"/>
      <c r="O636" s="410"/>
    </row>
    <row r="637" spans="1:15" s="16" customFormat="1" ht="11.1" customHeight="1">
      <c r="A637" s="662">
        <v>0</v>
      </c>
      <c r="B637" s="12"/>
      <c r="C637" s="232"/>
      <c r="D637" s="660"/>
      <c r="E637" s="13"/>
      <c r="F637" s="14"/>
      <c r="G637" s="15"/>
      <c r="I637" s="308"/>
      <c r="J637" s="348"/>
      <c r="K637" s="349"/>
      <c r="L637" s="350"/>
      <c r="M637" s="672"/>
      <c r="N637" s="349"/>
      <c r="O637" s="450"/>
    </row>
    <row r="638" spans="1:15" s="16" customFormat="1" ht="11.1" customHeight="1">
      <c r="A638" s="661">
        <v>0</v>
      </c>
      <c r="B638" s="331" t="s">
        <v>1077</v>
      </c>
      <c r="C638" s="232" t="s">
        <v>639</v>
      </c>
      <c r="D638" s="660"/>
      <c r="E638" s="13"/>
      <c r="F638" s="14"/>
      <c r="G638" s="15"/>
      <c r="I638" s="308"/>
      <c r="J638" s="351"/>
      <c r="K638" s="352"/>
      <c r="L638" s="353"/>
      <c r="M638" s="671"/>
      <c r="N638" s="352"/>
      <c r="O638" s="451"/>
    </row>
    <row r="639" spans="1:15" s="16" customFormat="1" ht="11.1" customHeight="1">
      <c r="A639" s="332">
        <v>0</v>
      </c>
      <c r="B639" s="333" t="s">
        <v>645</v>
      </c>
      <c r="C639" s="233" t="s">
        <v>628</v>
      </c>
      <c r="D639" s="658">
        <v>1</v>
      </c>
      <c r="E639" s="657" t="s">
        <v>592</v>
      </c>
      <c r="F639" s="18"/>
      <c r="G639" s="19"/>
      <c r="H639" s="674"/>
      <c r="I639" s="309"/>
      <c r="J639" s="669">
        <v>1</v>
      </c>
      <c r="K639" s="347" t="s">
        <v>1019</v>
      </c>
      <c r="L639" s="354"/>
      <c r="M639" s="669"/>
      <c r="N639" s="347"/>
      <c r="O639" s="410"/>
    </row>
    <row r="640" spans="1:15" s="16" customFormat="1" ht="11.1" customHeight="1">
      <c r="A640" s="662">
        <v>0</v>
      </c>
      <c r="B640" s="12"/>
      <c r="C640" s="232"/>
      <c r="D640" s="660"/>
      <c r="E640" s="13"/>
      <c r="F640" s="14"/>
      <c r="G640" s="15"/>
      <c r="I640" s="308"/>
      <c r="J640" s="348"/>
      <c r="K640" s="349"/>
      <c r="L640" s="350"/>
      <c r="M640" s="672"/>
      <c r="N640" s="349"/>
      <c r="O640" s="450"/>
    </row>
    <row r="641" spans="1:15" s="16" customFormat="1" ht="11.1" customHeight="1">
      <c r="A641" s="661">
        <v>0</v>
      </c>
      <c r="B641" s="331" t="s">
        <v>1076</v>
      </c>
      <c r="C641" s="232" t="s">
        <v>656</v>
      </c>
      <c r="D641" s="660"/>
      <c r="E641" s="13"/>
      <c r="F641" s="14"/>
      <c r="G641" s="15"/>
      <c r="I641" s="308"/>
      <c r="J641" s="351"/>
      <c r="K641" s="352"/>
      <c r="L641" s="353"/>
      <c r="M641" s="671"/>
      <c r="N641" s="352"/>
      <c r="O641" s="451"/>
    </row>
    <row r="642" spans="1:15" s="16" customFormat="1" ht="11.1" customHeight="1">
      <c r="A642" s="332">
        <v>0</v>
      </c>
      <c r="B642" s="333" t="s">
        <v>644</v>
      </c>
      <c r="C642" s="233" t="s">
        <v>634</v>
      </c>
      <c r="D642" s="658">
        <v>1</v>
      </c>
      <c r="E642" s="657" t="s">
        <v>592</v>
      </c>
      <c r="F642" s="18"/>
      <c r="G642" s="19"/>
      <c r="H642" s="674"/>
      <c r="I642" s="309"/>
      <c r="J642" s="669">
        <v>1</v>
      </c>
      <c r="K642" s="347" t="s">
        <v>1019</v>
      </c>
      <c r="L642" s="354"/>
      <c r="M642" s="669"/>
      <c r="N642" s="347"/>
      <c r="O642" s="410"/>
    </row>
    <row r="643" spans="1:15" s="16" customFormat="1" ht="11.1" customHeight="1">
      <c r="A643" s="662">
        <v>0</v>
      </c>
      <c r="B643" s="12"/>
      <c r="C643" s="232"/>
      <c r="D643" s="660"/>
      <c r="E643" s="13"/>
      <c r="F643" s="14"/>
      <c r="G643" s="15"/>
      <c r="I643" s="308"/>
      <c r="J643" s="348"/>
      <c r="K643" s="349"/>
      <c r="L643" s="350"/>
      <c r="M643" s="672"/>
      <c r="N643" s="349"/>
      <c r="O643" s="450"/>
    </row>
    <row r="644" spans="1:15" s="16" customFormat="1" ht="11.1" customHeight="1">
      <c r="A644" s="661">
        <v>0</v>
      </c>
      <c r="B644" s="331"/>
      <c r="C644" s="232"/>
      <c r="D644" s="660"/>
      <c r="E644" s="13"/>
      <c r="F644" s="14"/>
      <c r="G644" s="15"/>
      <c r="I644" s="308"/>
      <c r="J644" s="351"/>
      <c r="K644" s="352"/>
      <c r="L644" s="353"/>
      <c r="M644" s="671"/>
      <c r="N644" s="352"/>
      <c r="O644" s="451"/>
    </row>
    <row r="645" spans="1:15" s="16" customFormat="1" ht="11.1" customHeight="1">
      <c r="A645" s="332">
        <v>0</v>
      </c>
      <c r="B645" s="333"/>
      <c r="C645" s="233"/>
      <c r="D645" s="658"/>
      <c r="E645" s="657"/>
      <c r="F645" s="18"/>
      <c r="G645" s="19"/>
      <c r="H645" s="20"/>
      <c r="I645" s="309"/>
      <c r="J645" s="670"/>
      <c r="K645" s="347">
        <v>0</v>
      </c>
      <c r="L645" s="354"/>
      <c r="M645" s="669"/>
      <c r="N645" s="347">
        <v>0</v>
      </c>
      <c r="O645" s="410"/>
    </row>
    <row r="646" spans="1:15" s="16" customFormat="1" ht="11.1" customHeight="1">
      <c r="A646" s="662">
        <v>0</v>
      </c>
      <c r="B646" s="12"/>
      <c r="C646" s="232"/>
      <c r="D646" s="660"/>
      <c r="E646" s="13"/>
      <c r="F646" s="14"/>
      <c r="G646" s="15"/>
      <c r="I646" s="308"/>
      <c r="J646" s="348"/>
      <c r="K646" s="349"/>
      <c r="L646" s="350"/>
      <c r="M646" s="672"/>
      <c r="N646" s="349"/>
      <c r="O646" s="450"/>
    </row>
    <row r="647" spans="1:15" s="16" customFormat="1" ht="11.1" customHeight="1">
      <c r="A647" s="661">
        <v>0</v>
      </c>
      <c r="B647" s="331" t="s">
        <v>1075</v>
      </c>
      <c r="C647" s="232" t="s">
        <v>650</v>
      </c>
      <c r="D647" s="660"/>
      <c r="E647" s="13"/>
      <c r="F647" s="14"/>
      <c r="G647" s="15"/>
      <c r="I647" s="308"/>
      <c r="J647" s="351"/>
      <c r="K647" s="352"/>
      <c r="L647" s="353"/>
      <c r="M647" s="671"/>
      <c r="N647" s="352"/>
      <c r="O647" s="451"/>
    </row>
    <row r="648" spans="1:15" s="16" customFormat="1" ht="11.1" customHeight="1">
      <c r="A648" s="332">
        <v>0</v>
      </c>
      <c r="B648" s="333" t="s">
        <v>645</v>
      </c>
      <c r="C648" s="233" t="s">
        <v>631</v>
      </c>
      <c r="D648" s="658">
        <v>2</v>
      </c>
      <c r="E648" s="657" t="s">
        <v>592</v>
      </c>
      <c r="F648" s="18"/>
      <c r="G648" s="19"/>
      <c r="H648" s="674"/>
      <c r="I648" s="309"/>
      <c r="J648" s="669">
        <v>2</v>
      </c>
      <c r="K648" s="347" t="s">
        <v>1019</v>
      </c>
      <c r="L648" s="418"/>
      <c r="M648" s="669"/>
      <c r="N648" s="347"/>
      <c r="O648" s="410"/>
    </row>
    <row r="649" spans="1:15" s="16" customFormat="1" ht="11.1" customHeight="1">
      <c r="A649" s="662">
        <v>0</v>
      </c>
      <c r="B649" s="12"/>
      <c r="C649" s="232"/>
      <c r="D649" s="660"/>
      <c r="E649" s="13"/>
      <c r="F649" s="14"/>
      <c r="G649" s="15"/>
      <c r="I649" s="308"/>
      <c r="J649" s="351"/>
      <c r="K649" s="352"/>
      <c r="L649" s="353"/>
      <c r="M649" s="671"/>
      <c r="N649" s="352"/>
      <c r="O649" s="451"/>
    </row>
    <row r="650" spans="1:15" s="16" customFormat="1" ht="11.1" customHeight="1">
      <c r="A650" s="661">
        <v>0</v>
      </c>
      <c r="B650" s="331" t="s">
        <v>1074</v>
      </c>
      <c r="C650" s="232" t="s">
        <v>621</v>
      </c>
      <c r="D650" s="660"/>
      <c r="E650" s="13"/>
      <c r="F650" s="14"/>
      <c r="G650" s="15"/>
      <c r="I650" s="308"/>
      <c r="J650" s="351"/>
      <c r="K650" s="352"/>
      <c r="L650" s="353"/>
      <c r="M650" s="671"/>
      <c r="N650" s="352"/>
      <c r="O650" s="451"/>
    </row>
    <row r="651" spans="1:15" s="16" customFormat="1" ht="11.1" customHeight="1">
      <c r="A651" s="332">
        <v>0</v>
      </c>
      <c r="B651" s="333" t="s">
        <v>645</v>
      </c>
      <c r="C651" s="233" t="s">
        <v>638</v>
      </c>
      <c r="D651" s="658">
        <v>1</v>
      </c>
      <c r="E651" s="657" t="s">
        <v>592</v>
      </c>
      <c r="F651" s="18"/>
      <c r="G651" s="19"/>
      <c r="H651" s="674"/>
      <c r="I651" s="309"/>
      <c r="J651" s="669">
        <v>1</v>
      </c>
      <c r="K651" s="347" t="s">
        <v>1019</v>
      </c>
      <c r="L651" s="354"/>
      <c r="M651" s="669"/>
      <c r="N651" s="347"/>
      <c r="O651" s="410"/>
    </row>
    <row r="652" spans="1:15" s="16" customFormat="1" ht="11.1" customHeight="1">
      <c r="A652" s="662">
        <v>0</v>
      </c>
      <c r="B652" s="12"/>
      <c r="C652" s="232"/>
      <c r="D652" s="660"/>
      <c r="E652" s="13"/>
      <c r="F652" s="14"/>
      <c r="G652" s="15"/>
      <c r="I652" s="308"/>
      <c r="J652" s="348"/>
      <c r="K652" s="349"/>
      <c r="L652" s="350"/>
      <c r="M652" s="672"/>
      <c r="N652" s="349"/>
      <c r="O652" s="450"/>
    </row>
    <row r="653" spans="1:15" s="16" customFormat="1" ht="11.1" customHeight="1">
      <c r="A653" s="661">
        <v>0</v>
      </c>
      <c r="B653" s="331" t="s">
        <v>1073</v>
      </c>
      <c r="C653" s="232" t="s">
        <v>656</v>
      </c>
      <c r="D653" s="660"/>
      <c r="E653" s="13"/>
      <c r="F653" s="14"/>
      <c r="G653" s="15"/>
      <c r="I653" s="308"/>
      <c r="J653" s="351"/>
      <c r="K653" s="352"/>
      <c r="L653" s="353"/>
      <c r="M653" s="671"/>
      <c r="N653" s="352"/>
      <c r="O653" s="451"/>
    </row>
    <row r="654" spans="1:15" s="16" customFormat="1" ht="11.1" customHeight="1">
      <c r="A654" s="332">
        <v>0</v>
      </c>
      <c r="B654" s="333" t="s">
        <v>644</v>
      </c>
      <c r="C654" s="233" t="s">
        <v>631</v>
      </c>
      <c r="D654" s="658">
        <v>1</v>
      </c>
      <c r="E654" s="657" t="s">
        <v>592</v>
      </c>
      <c r="F654" s="18"/>
      <c r="G654" s="19"/>
      <c r="H654" s="674"/>
      <c r="I654" s="309"/>
      <c r="J654" s="669">
        <v>1</v>
      </c>
      <c r="K654" s="347" t="s">
        <v>1019</v>
      </c>
      <c r="L654" s="354"/>
      <c r="M654" s="669"/>
      <c r="N654" s="347"/>
      <c r="O654" s="410"/>
    </row>
    <row r="655" spans="1:15" s="16" customFormat="1" ht="11.1" customHeight="1">
      <c r="A655" s="662">
        <v>0</v>
      </c>
      <c r="B655" s="12"/>
      <c r="C655" s="232"/>
      <c r="D655" s="660"/>
      <c r="E655" s="13"/>
      <c r="F655" s="14"/>
      <c r="G655" s="15"/>
      <c r="I655" s="308"/>
      <c r="J655" s="348"/>
      <c r="K655" s="349"/>
      <c r="L655" s="350"/>
      <c r="M655" s="672"/>
      <c r="N655" s="349"/>
      <c r="O655" s="450"/>
    </row>
    <row r="656" spans="1:15" s="16" customFormat="1" ht="11.1" customHeight="1">
      <c r="A656" s="661">
        <v>0</v>
      </c>
      <c r="B656" s="331" t="s">
        <v>1072</v>
      </c>
      <c r="C656" s="232" t="s">
        <v>1071</v>
      </c>
      <c r="D656" s="660"/>
      <c r="E656" s="13"/>
      <c r="F656" s="14"/>
      <c r="G656" s="15"/>
      <c r="I656" s="308"/>
      <c r="J656" s="351"/>
      <c r="K656" s="352"/>
      <c r="L656" s="353"/>
      <c r="M656" s="671"/>
      <c r="N656" s="352"/>
      <c r="O656" s="451"/>
    </row>
    <row r="657" spans="1:15" s="16" customFormat="1" ht="11.1" customHeight="1">
      <c r="A657" s="332">
        <v>0</v>
      </c>
      <c r="B657" s="333" t="s">
        <v>645</v>
      </c>
      <c r="C657" s="233" t="s">
        <v>628</v>
      </c>
      <c r="D657" s="658">
        <v>1</v>
      </c>
      <c r="E657" s="657" t="s">
        <v>592</v>
      </c>
      <c r="F657" s="18"/>
      <c r="G657" s="19"/>
      <c r="H657" s="674"/>
      <c r="I657" s="309"/>
      <c r="J657" s="669">
        <v>1</v>
      </c>
      <c r="K657" s="347" t="s">
        <v>1019</v>
      </c>
      <c r="L657" s="354"/>
      <c r="M657" s="669"/>
      <c r="N657" s="347"/>
      <c r="O657" s="410"/>
    </row>
    <row r="658" spans="1:15" s="16" customFormat="1" ht="11.1" customHeight="1">
      <c r="A658" s="662">
        <v>0</v>
      </c>
      <c r="B658" s="12"/>
      <c r="C658" s="232"/>
      <c r="D658" s="660"/>
      <c r="E658" s="13"/>
      <c r="F658" s="14"/>
      <c r="G658" s="15"/>
      <c r="I658" s="308"/>
      <c r="J658" s="348"/>
      <c r="K658" s="349"/>
      <c r="L658" s="350"/>
      <c r="M658" s="672"/>
      <c r="N658" s="349"/>
      <c r="O658" s="450"/>
    </row>
    <row r="659" spans="1:15" s="16" customFormat="1" ht="11.1" customHeight="1">
      <c r="A659" s="661">
        <v>0</v>
      </c>
      <c r="B659" s="331"/>
      <c r="C659" s="232"/>
      <c r="D659" s="660"/>
      <c r="E659" s="13"/>
      <c r="F659" s="14"/>
      <c r="G659" s="15"/>
      <c r="I659" s="308"/>
      <c r="J659" s="351"/>
      <c r="K659" s="352"/>
      <c r="L659" s="353"/>
      <c r="M659" s="671"/>
      <c r="N659" s="352"/>
      <c r="O659" s="451"/>
    </row>
    <row r="660" spans="1:15" s="16" customFormat="1" ht="11.1" customHeight="1">
      <c r="A660" s="332">
        <v>0</v>
      </c>
      <c r="B660" s="333"/>
      <c r="C660" s="233"/>
      <c r="D660" s="658"/>
      <c r="E660" s="657"/>
      <c r="F660" s="18"/>
      <c r="G660" s="19"/>
      <c r="H660" s="20"/>
      <c r="I660" s="309"/>
      <c r="J660" s="670"/>
      <c r="K660" s="347">
        <v>0</v>
      </c>
      <c r="L660" s="354"/>
      <c r="M660" s="669"/>
      <c r="N660" s="347">
        <v>0</v>
      </c>
      <c r="O660" s="410"/>
    </row>
    <row r="661" spans="1:15" s="16" customFormat="1" ht="11.1" customHeight="1">
      <c r="A661" s="662">
        <v>0</v>
      </c>
      <c r="B661" s="12"/>
      <c r="C661" s="232"/>
      <c r="D661" s="660"/>
      <c r="E661" s="13"/>
      <c r="F661" s="14"/>
      <c r="G661" s="15"/>
      <c r="I661" s="308"/>
      <c r="J661" s="348"/>
      <c r="K661" s="349"/>
      <c r="L661" s="350"/>
      <c r="M661" s="672"/>
      <c r="N661" s="349"/>
      <c r="O661" s="450"/>
    </row>
    <row r="662" spans="1:15" s="16" customFormat="1" ht="11.1" customHeight="1">
      <c r="A662" s="661">
        <v>0</v>
      </c>
      <c r="B662" s="331"/>
      <c r="C662" s="232"/>
      <c r="D662" s="660"/>
      <c r="E662" s="13"/>
      <c r="F662" s="14"/>
      <c r="G662" s="15"/>
      <c r="I662" s="308"/>
      <c r="J662" s="351"/>
      <c r="K662" s="352"/>
      <c r="L662" s="353"/>
      <c r="M662" s="671"/>
      <c r="N662" s="352"/>
      <c r="O662" s="451"/>
    </row>
    <row r="663" spans="1:15" s="16" customFormat="1" ht="11.1" customHeight="1">
      <c r="A663" s="332">
        <v>0</v>
      </c>
      <c r="B663" s="333" t="s">
        <v>594</v>
      </c>
      <c r="C663" s="233"/>
      <c r="D663" s="658"/>
      <c r="E663" s="657"/>
      <c r="F663" s="18"/>
      <c r="G663" s="19"/>
      <c r="H663" s="20"/>
      <c r="I663" s="309"/>
      <c r="J663" s="670"/>
      <c r="K663" s="347">
        <v>0</v>
      </c>
      <c r="L663" s="354"/>
      <c r="M663" s="669"/>
      <c r="N663" s="347">
        <v>0</v>
      </c>
      <c r="O663" s="410"/>
    </row>
    <row r="664" spans="1:15" s="16" customFormat="1" ht="11.1" customHeight="1">
      <c r="A664" s="662">
        <v>0</v>
      </c>
      <c r="B664" s="12"/>
      <c r="C664" s="232"/>
      <c r="D664" s="660"/>
      <c r="E664" s="13"/>
      <c r="F664" s="14"/>
      <c r="G664" s="15"/>
      <c r="I664" s="308"/>
      <c r="J664" s="348"/>
      <c r="K664" s="349"/>
      <c r="L664" s="350"/>
      <c r="M664" s="672"/>
      <c r="N664" s="349"/>
      <c r="O664" s="450"/>
    </row>
    <row r="665" spans="1:15" s="16" customFormat="1" ht="11.1" customHeight="1">
      <c r="A665" s="661">
        <v>0</v>
      </c>
      <c r="B665" s="331"/>
      <c r="C665" s="232" t="s">
        <v>665</v>
      </c>
      <c r="D665" s="660"/>
      <c r="E665" s="13"/>
      <c r="F665" s="14"/>
      <c r="G665" s="15"/>
      <c r="I665" s="308"/>
      <c r="J665" s="351"/>
      <c r="K665" s="352"/>
      <c r="L665" s="353"/>
      <c r="M665" s="671"/>
      <c r="N665" s="352"/>
      <c r="O665" s="451"/>
    </row>
    <row r="666" spans="1:15" s="16" customFormat="1" ht="11.1" customHeight="1">
      <c r="A666" s="527">
        <v>0</v>
      </c>
      <c r="B666" s="453" t="s">
        <v>664</v>
      </c>
      <c r="C666" s="454" t="s">
        <v>1036</v>
      </c>
      <c r="D666" s="668">
        <v>370</v>
      </c>
      <c r="E666" s="667" t="s">
        <v>1070</v>
      </c>
      <c r="F666" s="666"/>
      <c r="G666" s="665"/>
      <c r="H666" s="682"/>
      <c r="I666" s="460"/>
      <c r="J666" s="681">
        <v>12</v>
      </c>
      <c r="K666" s="462" t="s">
        <v>1070</v>
      </c>
      <c r="L666" s="463"/>
      <c r="M666" s="681">
        <v>358</v>
      </c>
      <c r="N666" s="462" t="s">
        <v>1070</v>
      </c>
      <c r="O666" s="465"/>
    </row>
    <row r="667" spans="1:15" s="16" customFormat="1" ht="11.1" customHeight="1">
      <c r="A667" s="466">
        <v>0</v>
      </c>
      <c r="B667" s="467"/>
      <c r="C667" s="468"/>
      <c r="D667" s="679"/>
      <c r="E667" s="678"/>
      <c r="F667" s="677"/>
      <c r="G667" s="676"/>
      <c r="H667" s="525"/>
      <c r="I667" s="474"/>
      <c r="J667" s="475"/>
      <c r="K667" s="476"/>
      <c r="L667" s="526"/>
      <c r="M667" s="675"/>
      <c r="N667" s="476"/>
      <c r="O667" s="479"/>
    </row>
    <row r="668" spans="1:15" s="16" customFormat="1" ht="11.1" customHeight="1">
      <c r="A668" s="661">
        <v>0</v>
      </c>
      <c r="B668" s="331"/>
      <c r="C668" s="232" t="s">
        <v>1069</v>
      </c>
      <c r="D668" s="660"/>
      <c r="E668" s="13"/>
      <c r="F668" s="14"/>
      <c r="G668" s="15"/>
      <c r="I668" s="308"/>
      <c r="J668" s="351"/>
      <c r="K668" s="352"/>
      <c r="L668" s="353"/>
      <c r="M668" s="671"/>
      <c r="N668" s="352"/>
      <c r="O668" s="451"/>
    </row>
    <row r="669" spans="1:15" s="16" customFormat="1" ht="11.1" customHeight="1">
      <c r="A669" s="332">
        <v>0</v>
      </c>
      <c r="B669" s="333" t="s">
        <v>1068</v>
      </c>
      <c r="C669" s="233" t="s">
        <v>1037</v>
      </c>
      <c r="D669" s="658">
        <v>91</v>
      </c>
      <c r="E669" s="657" t="s">
        <v>1020</v>
      </c>
      <c r="F669" s="18"/>
      <c r="G669" s="19"/>
      <c r="H669" s="674"/>
      <c r="I669" s="309"/>
      <c r="J669" s="670">
        <v>66</v>
      </c>
      <c r="K669" s="347" t="s">
        <v>1020</v>
      </c>
      <c r="L669" s="354"/>
      <c r="M669" s="670">
        <v>25</v>
      </c>
      <c r="N669" s="347" t="s">
        <v>1020</v>
      </c>
      <c r="O669" s="410"/>
    </row>
    <row r="670" spans="1:15" s="16" customFormat="1" ht="11.1" customHeight="1">
      <c r="A670" s="662">
        <v>0</v>
      </c>
      <c r="B670" s="12"/>
      <c r="C670" s="232"/>
      <c r="D670" s="660"/>
      <c r="E670" s="13"/>
      <c r="F670" s="14"/>
      <c r="G670" s="15"/>
      <c r="I670" s="308"/>
      <c r="J670" s="348"/>
      <c r="K670" s="349"/>
      <c r="L670" s="350"/>
      <c r="M670" s="672"/>
      <c r="N670" s="349"/>
      <c r="O670" s="450"/>
    </row>
    <row r="671" spans="1:15" s="16" customFormat="1" ht="11.1" customHeight="1">
      <c r="A671" s="661">
        <v>0</v>
      </c>
      <c r="B671" s="331"/>
      <c r="C671" s="232" t="s">
        <v>1052</v>
      </c>
      <c r="D671" s="660"/>
      <c r="E671" s="13"/>
      <c r="F671" s="14"/>
      <c r="G671" s="15"/>
      <c r="I671" s="308"/>
      <c r="J671" s="351"/>
      <c r="K671" s="352"/>
      <c r="L671" s="353"/>
      <c r="M671" s="671"/>
      <c r="N671" s="352"/>
      <c r="O671" s="451"/>
    </row>
    <row r="672" spans="1:15" s="16" customFormat="1" ht="11.1" customHeight="1">
      <c r="A672" s="332">
        <v>0</v>
      </c>
      <c r="B672" s="333" t="s">
        <v>1068</v>
      </c>
      <c r="C672" s="233" t="s">
        <v>1037</v>
      </c>
      <c r="D672" s="658">
        <v>197</v>
      </c>
      <c r="E672" s="657" t="s">
        <v>1020</v>
      </c>
      <c r="F672" s="18"/>
      <c r="G672" s="19"/>
      <c r="H672" s="674"/>
      <c r="I672" s="309"/>
      <c r="J672" s="670">
        <v>131</v>
      </c>
      <c r="K672" s="347" t="s">
        <v>1020</v>
      </c>
      <c r="L672" s="354"/>
      <c r="M672" s="670">
        <v>66</v>
      </c>
      <c r="N672" s="347" t="s">
        <v>1020</v>
      </c>
      <c r="O672" s="410"/>
    </row>
    <row r="673" spans="1:15" s="16" customFormat="1" ht="11.1" customHeight="1">
      <c r="A673" s="662">
        <v>0</v>
      </c>
      <c r="B673" s="12"/>
      <c r="C673" s="232"/>
      <c r="D673" s="660"/>
      <c r="E673" s="13"/>
      <c r="F673" s="14"/>
      <c r="G673" s="15"/>
      <c r="I673" s="308"/>
      <c r="J673" s="348"/>
      <c r="K673" s="349"/>
      <c r="L673" s="350"/>
      <c r="M673" s="672"/>
      <c r="N673" s="349"/>
      <c r="O673" s="450"/>
    </row>
    <row r="674" spans="1:15" s="16" customFormat="1" ht="11.1" customHeight="1">
      <c r="A674" s="661">
        <v>0</v>
      </c>
      <c r="B674" s="331"/>
      <c r="C674" s="232" t="s">
        <v>1051</v>
      </c>
      <c r="D674" s="660"/>
      <c r="E674" s="13"/>
      <c r="F674" s="14"/>
      <c r="G674" s="15"/>
      <c r="I674" s="308"/>
      <c r="J674" s="351"/>
      <c r="K674" s="352"/>
      <c r="L674" s="353"/>
      <c r="M674" s="671"/>
      <c r="N674" s="352"/>
      <c r="O674" s="451"/>
    </row>
    <row r="675" spans="1:15" s="16" customFormat="1" ht="11.1" customHeight="1">
      <c r="A675" s="332">
        <v>0</v>
      </c>
      <c r="B675" s="333" t="s">
        <v>1068</v>
      </c>
      <c r="C675" s="233" t="s">
        <v>1037</v>
      </c>
      <c r="D675" s="658">
        <v>640</v>
      </c>
      <c r="E675" s="657" t="s">
        <v>1020</v>
      </c>
      <c r="F675" s="18"/>
      <c r="G675" s="19"/>
      <c r="H675" s="674"/>
      <c r="I675" s="309"/>
      <c r="J675" s="670">
        <v>368</v>
      </c>
      <c r="K675" s="347" t="s">
        <v>1020</v>
      </c>
      <c r="L675" s="354"/>
      <c r="M675" s="670">
        <v>272</v>
      </c>
      <c r="N675" s="347" t="s">
        <v>1020</v>
      </c>
      <c r="O675" s="410"/>
    </row>
    <row r="676" spans="1:15" s="16" customFormat="1" ht="11.1" customHeight="1">
      <c r="A676" s="662">
        <v>0</v>
      </c>
      <c r="B676" s="12"/>
      <c r="C676" s="232"/>
      <c r="D676" s="660"/>
      <c r="E676" s="13"/>
      <c r="F676" s="14"/>
      <c r="G676" s="15"/>
      <c r="I676" s="308"/>
      <c r="J676" s="348"/>
      <c r="K676" s="349"/>
      <c r="L676" s="350"/>
      <c r="M676" s="672"/>
      <c r="N676" s="349"/>
      <c r="O676" s="450"/>
    </row>
    <row r="677" spans="1:15" s="16" customFormat="1" ht="11.1" customHeight="1">
      <c r="A677" s="661">
        <v>0</v>
      </c>
      <c r="B677" s="331"/>
      <c r="C677" s="232" t="s">
        <v>1050</v>
      </c>
      <c r="D677" s="660"/>
      <c r="E677" s="13"/>
      <c r="F677" s="14"/>
      <c r="G677" s="15"/>
      <c r="I677" s="308"/>
      <c r="J677" s="351"/>
      <c r="K677" s="352"/>
      <c r="L677" s="353"/>
      <c r="M677" s="671"/>
      <c r="N677" s="352"/>
      <c r="O677" s="451"/>
    </row>
    <row r="678" spans="1:15" s="16" customFormat="1" ht="11.1" customHeight="1">
      <c r="A678" s="332">
        <v>0</v>
      </c>
      <c r="B678" s="333" t="s">
        <v>1068</v>
      </c>
      <c r="C678" s="233" t="s">
        <v>1037</v>
      </c>
      <c r="D678" s="658">
        <v>108</v>
      </c>
      <c r="E678" s="657" t="s">
        <v>1020</v>
      </c>
      <c r="F678" s="18"/>
      <c r="G678" s="19"/>
      <c r="H678" s="674"/>
      <c r="I678" s="309"/>
      <c r="J678" s="670">
        <v>25</v>
      </c>
      <c r="K678" s="347" t="s">
        <v>1020</v>
      </c>
      <c r="L678" s="354"/>
      <c r="M678" s="670">
        <v>83</v>
      </c>
      <c r="N678" s="347" t="s">
        <v>1020</v>
      </c>
      <c r="O678" s="410"/>
    </row>
    <row r="679" spans="1:15" s="16" customFormat="1" ht="11.1" customHeight="1">
      <c r="A679" s="662">
        <v>0</v>
      </c>
      <c r="B679" s="12"/>
      <c r="C679" s="232"/>
      <c r="D679" s="660"/>
      <c r="E679" s="13"/>
      <c r="F679" s="14"/>
      <c r="G679" s="15"/>
      <c r="I679" s="308"/>
      <c r="J679" s="348"/>
      <c r="K679" s="349"/>
      <c r="L679" s="350"/>
      <c r="M679" s="672"/>
      <c r="N679" s="349"/>
      <c r="O679" s="450"/>
    </row>
    <row r="680" spans="1:15" s="16" customFormat="1" ht="11.1" customHeight="1">
      <c r="A680" s="661">
        <v>0</v>
      </c>
      <c r="B680" s="331"/>
      <c r="C680" s="232" t="s">
        <v>1049</v>
      </c>
      <c r="D680" s="660"/>
      <c r="E680" s="13"/>
      <c r="F680" s="14"/>
      <c r="G680" s="15"/>
      <c r="I680" s="308"/>
      <c r="J680" s="351"/>
      <c r="K680" s="352"/>
      <c r="L680" s="353"/>
      <c r="M680" s="671"/>
      <c r="N680" s="352"/>
      <c r="O680" s="451"/>
    </row>
    <row r="681" spans="1:15" s="16" customFormat="1" ht="11.1" customHeight="1">
      <c r="A681" s="332">
        <v>0</v>
      </c>
      <c r="B681" s="333" t="s">
        <v>1068</v>
      </c>
      <c r="C681" s="233" t="s">
        <v>1037</v>
      </c>
      <c r="D681" s="658">
        <v>26</v>
      </c>
      <c r="E681" s="657" t="s">
        <v>1020</v>
      </c>
      <c r="F681" s="18"/>
      <c r="G681" s="19"/>
      <c r="H681" s="674"/>
      <c r="I681" s="309"/>
      <c r="J681" s="670">
        <v>2</v>
      </c>
      <c r="K681" s="347" t="s">
        <v>1020</v>
      </c>
      <c r="L681" s="354"/>
      <c r="M681" s="670">
        <v>24</v>
      </c>
      <c r="N681" s="347" t="s">
        <v>1020</v>
      </c>
      <c r="O681" s="410"/>
    </row>
    <row r="682" spans="1:15" s="16" customFormat="1" ht="11.1" customHeight="1">
      <c r="A682" s="662">
        <v>0</v>
      </c>
      <c r="B682" s="12"/>
      <c r="C682" s="232"/>
      <c r="D682" s="660"/>
      <c r="E682" s="13"/>
      <c r="F682" s="14"/>
      <c r="G682" s="15"/>
      <c r="I682" s="308"/>
      <c r="J682" s="348"/>
      <c r="K682" s="349"/>
      <c r="L682" s="350"/>
      <c r="M682" s="672"/>
      <c r="N682" s="349"/>
      <c r="O682" s="450"/>
    </row>
    <row r="683" spans="1:15" s="16" customFormat="1" ht="11.1" customHeight="1">
      <c r="A683" s="661">
        <v>0</v>
      </c>
      <c r="B683" s="331"/>
      <c r="C683" s="232" t="s">
        <v>1048</v>
      </c>
      <c r="D683" s="660"/>
      <c r="E683" s="13"/>
      <c r="F683" s="14"/>
      <c r="G683" s="15"/>
      <c r="I683" s="308"/>
      <c r="J683" s="351"/>
      <c r="K683" s="352"/>
      <c r="L683" s="353"/>
      <c r="M683" s="671"/>
      <c r="N683" s="352"/>
      <c r="O683" s="451"/>
    </row>
    <row r="684" spans="1:15" s="16" customFormat="1" ht="11.1" customHeight="1">
      <c r="A684" s="332">
        <v>0</v>
      </c>
      <c r="B684" s="333" t="s">
        <v>1068</v>
      </c>
      <c r="C684" s="233" t="s">
        <v>1037</v>
      </c>
      <c r="D684" s="658">
        <v>19</v>
      </c>
      <c r="E684" s="657" t="s">
        <v>1020</v>
      </c>
      <c r="F684" s="18"/>
      <c r="G684" s="19"/>
      <c r="H684" s="674"/>
      <c r="I684" s="309"/>
      <c r="J684" s="670"/>
      <c r="K684" s="347"/>
      <c r="L684" s="354"/>
      <c r="M684" s="670">
        <v>19</v>
      </c>
      <c r="N684" s="347" t="s">
        <v>1020</v>
      </c>
      <c r="O684" s="410"/>
    </row>
    <row r="685" spans="1:15" s="16" customFormat="1" ht="11.1" customHeight="1">
      <c r="A685" s="662">
        <v>0</v>
      </c>
      <c r="B685" s="12"/>
      <c r="C685" s="232"/>
      <c r="D685" s="660"/>
      <c r="E685" s="13"/>
      <c r="F685" s="14"/>
      <c r="G685" s="15"/>
      <c r="I685" s="308"/>
      <c r="J685" s="348"/>
      <c r="K685" s="349"/>
      <c r="L685" s="350"/>
      <c r="M685" s="672"/>
      <c r="N685" s="349"/>
      <c r="O685" s="450"/>
    </row>
    <row r="686" spans="1:15" s="16" customFormat="1" ht="11.1" customHeight="1">
      <c r="A686" s="661">
        <v>0</v>
      </c>
      <c r="B686" s="331"/>
      <c r="C686" s="232" t="s">
        <v>1067</v>
      </c>
      <c r="D686" s="660"/>
      <c r="E686" s="13"/>
      <c r="F686" s="14"/>
      <c r="G686" s="15"/>
      <c r="I686" s="308"/>
      <c r="J686" s="351"/>
      <c r="K686" s="352"/>
      <c r="L686" s="353"/>
      <c r="M686" s="671"/>
      <c r="N686" s="352"/>
      <c r="O686" s="451"/>
    </row>
    <row r="687" spans="1:15" s="16" customFormat="1" ht="11.1" customHeight="1">
      <c r="A687" s="332">
        <v>0</v>
      </c>
      <c r="B687" s="333" t="s">
        <v>667</v>
      </c>
      <c r="C687" s="233" t="s">
        <v>1064</v>
      </c>
      <c r="D687" s="658">
        <v>3</v>
      </c>
      <c r="E687" s="657" t="s">
        <v>595</v>
      </c>
      <c r="F687" s="18"/>
      <c r="G687" s="19"/>
      <c r="H687" s="674"/>
      <c r="I687" s="309"/>
      <c r="J687" s="670">
        <v>3</v>
      </c>
      <c r="K687" s="347" t="s">
        <v>464</v>
      </c>
      <c r="L687" s="354"/>
      <c r="M687" s="669"/>
      <c r="N687" s="347"/>
      <c r="O687" s="410"/>
    </row>
    <row r="688" spans="1:15" s="16" customFormat="1" ht="11.1" customHeight="1">
      <c r="A688" s="662">
        <v>0</v>
      </c>
      <c r="B688" s="12"/>
      <c r="C688" s="232"/>
      <c r="D688" s="660"/>
      <c r="E688" s="13"/>
      <c r="F688" s="14"/>
      <c r="G688" s="15"/>
      <c r="I688" s="308"/>
      <c r="J688" s="348"/>
      <c r="K688" s="349"/>
      <c r="L688" s="350"/>
      <c r="M688" s="672"/>
      <c r="N688" s="349"/>
      <c r="O688" s="450"/>
    </row>
    <row r="689" spans="1:15" s="16" customFormat="1" ht="11.1" customHeight="1">
      <c r="A689" s="661">
        <v>0</v>
      </c>
      <c r="B689" s="331"/>
      <c r="C689" s="232" t="s">
        <v>1067</v>
      </c>
      <c r="D689" s="660"/>
      <c r="E689" s="13"/>
      <c r="F689" s="14"/>
      <c r="G689" s="15"/>
      <c r="I689" s="308"/>
      <c r="J689" s="351"/>
      <c r="K689" s="352"/>
      <c r="L689" s="353"/>
      <c r="M689" s="671"/>
      <c r="N689" s="352"/>
      <c r="O689" s="451"/>
    </row>
    <row r="690" spans="1:15" s="16" customFormat="1" ht="11.1" customHeight="1">
      <c r="A690" s="332">
        <v>0</v>
      </c>
      <c r="B690" s="333" t="s">
        <v>667</v>
      </c>
      <c r="C690" s="233" t="s">
        <v>1063</v>
      </c>
      <c r="D690" s="658">
        <v>1</v>
      </c>
      <c r="E690" s="657" t="s">
        <v>595</v>
      </c>
      <c r="F690" s="18"/>
      <c r="G690" s="19"/>
      <c r="H690" s="674"/>
      <c r="I690" s="309"/>
      <c r="J690" s="670"/>
      <c r="K690" s="347"/>
      <c r="L690" s="354"/>
      <c r="M690" s="669">
        <v>1</v>
      </c>
      <c r="N690" s="347" t="s">
        <v>464</v>
      </c>
      <c r="O690" s="410"/>
    </row>
    <row r="691" spans="1:15" s="16" customFormat="1" ht="11.1" customHeight="1">
      <c r="A691" s="662">
        <v>0</v>
      </c>
      <c r="B691" s="12"/>
      <c r="C691" s="232"/>
      <c r="D691" s="660"/>
      <c r="E691" s="13"/>
      <c r="F691" s="14"/>
      <c r="G691" s="15"/>
      <c r="I691" s="308"/>
      <c r="J691" s="348"/>
      <c r="K691" s="349"/>
      <c r="L691" s="350"/>
      <c r="M691" s="672"/>
      <c r="N691" s="349"/>
      <c r="O691" s="450"/>
    </row>
    <row r="692" spans="1:15" s="16" customFormat="1" ht="11.1" customHeight="1">
      <c r="A692" s="661">
        <v>0</v>
      </c>
      <c r="B692" s="331"/>
      <c r="C692" s="232" t="s">
        <v>1067</v>
      </c>
      <c r="D692" s="660"/>
      <c r="E692" s="13"/>
      <c r="F692" s="14"/>
      <c r="G692" s="15"/>
      <c r="I692" s="308"/>
      <c r="J692" s="351"/>
      <c r="K692" s="352"/>
      <c r="L692" s="353"/>
      <c r="M692" s="671"/>
      <c r="N692" s="352"/>
      <c r="O692" s="451"/>
    </row>
    <row r="693" spans="1:15" s="16" customFormat="1" ht="11.1" customHeight="1">
      <c r="A693" s="332">
        <v>0</v>
      </c>
      <c r="B693" s="333" t="s">
        <v>667</v>
      </c>
      <c r="C693" s="233" t="s">
        <v>1062</v>
      </c>
      <c r="D693" s="658">
        <v>7</v>
      </c>
      <c r="E693" s="657" t="s">
        <v>595</v>
      </c>
      <c r="F693" s="18"/>
      <c r="G693" s="19"/>
      <c r="H693" s="674"/>
      <c r="I693" s="309"/>
      <c r="J693" s="670">
        <v>6</v>
      </c>
      <c r="K693" s="347" t="s">
        <v>464</v>
      </c>
      <c r="L693" s="418"/>
      <c r="M693" s="669">
        <v>1</v>
      </c>
      <c r="N693" s="347" t="s">
        <v>464</v>
      </c>
      <c r="O693" s="410"/>
    </row>
    <row r="694" spans="1:15" s="16" customFormat="1" ht="11.1" customHeight="1">
      <c r="A694" s="662">
        <v>0</v>
      </c>
      <c r="B694" s="12"/>
      <c r="C694" s="232"/>
      <c r="D694" s="660"/>
      <c r="E694" s="13"/>
      <c r="F694" s="14"/>
      <c r="G694" s="15"/>
      <c r="I694" s="308"/>
      <c r="J694" s="351"/>
      <c r="K694" s="352"/>
      <c r="L694" s="353"/>
      <c r="M694" s="671"/>
      <c r="N694" s="352"/>
      <c r="O694" s="451"/>
    </row>
    <row r="695" spans="1:15" s="16" customFormat="1" ht="11.1" customHeight="1">
      <c r="A695" s="661">
        <v>0</v>
      </c>
      <c r="B695" s="331"/>
      <c r="C695" s="232" t="s">
        <v>1067</v>
      </c>
      <c r="D695" s="660"/>
      <c r="E695" s="13"/>
      <c r="F695" s="14"/>
      <c r="G695" s="15"/>
      <c r="I695" s="308"/>
      <c r="J695" s="351"/>
      <c r="K695" s="352"/>
      <c r="L695" s="353"/>
      <c r="M695" s="671"/>
      <c r="N695" s="352"/>
      <c r="O695" s="451"/>
    </row>
    <row r="696" spans="1:15" s="16" customFormat="1" ht="11.1" customHeight="1">
      <c r="A696" s="332">
        <v>0</v>
      </c>
      <c r="B696" s="333" t="s">
        <v>667</v>
      </c>
      <c r="C696" s="233" t="s">
        <v>1060</v>
      </c>
      <c r="D696" s="658">
        <v>21</v>
      </c>
      <c r="E696" s="657" t="s">
        <v>595</v>
      </c>
      <c r="F696" s="18"/>
      <c r="G696" s="19"/>
      <c r="H696" s="674"/>
      <c r="I696" s="309"/>
      <c r="J696" s="670">
        <v>6</v>
      </c>
      <c r="K696" s="347" t="s">
        <v>464</v>
      </c>
      <c r="L696" s="354"/>
      <c r="M696" s="669">
        <v>15</v>
      </c>
      <c r="N696" s="347" t="s">
        <v>464</v>
      </c>
      <c r="O696" s="410"/>
    </row>
    <row r="697" spans="1:15" s="16" customFormat="1" ht="11.1" customHeight="1">
      <c r="A697" s="662">
        <v>0</v>
      </c>
      <c r="B697" s="12"/>
      <c r="C697" s="232"/>
      <c r="D697" s="660"/>
      <c r="E697" s="13"/>
      <c r="F697" s="14"/>
      <c r="G697" s="15"/>
      <c r="I697" s="308"/>
      <c r="J697" s="348"/>
      <c r="K697" s="349"/>
      <c r="L697" s="350"/>
      <c r="M697" s="672"/>
      <c r="N697" s="349"/>
      <c r="O697" s="450"/>
    </row>
    <row r="698" spans="1:15" s="16" customFormat="1" ht="11.1" customHeight="1">
      <c r="A698" s="661">
        <v>0</v>
      </c>
      <c r="B698" s="331"/>
      <c r="C698" s="232" t="s">
        <v>1067</v>
      </c>
      <c r="D698" s="660"/>
      <c r="E698" s="13"/>
      <c r="F698" s="14"/>
      <c r="G698" s="15"/>
      <c r="I698" s="308"/>
      <c r="J698" s="351"/>
      <c r="K698" s="352"/>
      <c r="L698" s="353"/>
      <c r="M698" s="671"/>
      <c r="N698" s="352"/>
      <c r="O698" s="451"/>
    </row>
    <row r="699" spans="1:15" s="16" customFormat="1" ht="11.1" customHeight="1">
      <c r="A699" s="332">
        <v>0</v>
      </c>
      <c r="B699" s="333" t="s">
        <v>667</v>
      </c>
      <c r="C699" s="233" t="s">
        <v>669</v>
      </c>
      <c r="D699" s="658">
        <v>1</v>
      </c>
      <c r="E699" s="657" t="s">
        <v>595</v>
      </c>
      <c r="F699" s="18"/>
      <c r="G699" s="19"/>
      <c r="H699" s="674"/>
      <c r="I699" s="309"/>
      <c r="J699" s="670"/>
      <c r="K699" s="347"/>
      <c r="L699" s="354"/>
      <c r="M699" s="669">
        <v>1</v>
      </c>
      <c r="N699" s="347" t="s">
        <v>464</v>
      </c>
      <c r="O699" s="410"/>
    </row>
    <row r="700" spans="1:15" s="16" customFormat="1" ht="11.1" customHeight="1">
      <c r="A700" s="662">
        <v>0</v>
      </c>
      <c r="B700" s="12"/>
      <c r="C700" s="232"/>
      <c r="D700" s="660"/>
      <c r="E700" s="13"/>
      <c r="F700" s="14"/>
      <c r="G700" s="15"/>
      <c r="I700" s="308"/>
      <c r="J700" s="348"/>
      <c r="K700" s="349"/>
      <c r="L700" s="350"/>
      <c r="M700" s="672"/>
      <c r="N700" s="349"/>
      <c r="O700" s="450"/>
    </row>
    <row r="701" spans="1:15" s="16" customFormat="1" ht="11.1" customHeight="1">
      <c r="A701" s="661">
        <v>0</v>
      </c>
      <c r="B701" s="331"/>
      <c r="C701" s="232" t="s">
        <v>1067</v>
      </c>
      <c r="D701" s="660"/>
      <c r="E701" s="13"/>
      <c r="F701" s="14"/>
      <c r="G701" s="15"/>
      <c r="I701" s="308"/>
      <c r="J701" s="351"/>
      <c r="K701" s="352"/>
      <c r="L701" s="353"/>
      <c r="M701" s="671"/>
      <c r="N701" s="352"/>
      <c r="O701" s="451"/>
    </row>
    <row r="702" spans="1:15" s="16" customFormat="1" ht="11.1" customHeight="1">
      <c r="A702" s="332">
        <v>0</v>
      </c>
      <c r="B702" s="333" t="s">
        <v>667</v>
      </c>
      <c r="C702" s="233" t="s">
        <v>1066</v>
      </c>
      <c r="D702" s="658">
        <v>1</v>
      </c>
      <c r="E702" s="657" t="s">
        <v>595</v>
      </c>
      <c r="F702" s="18"/>
      <c r="G702" s="19"/>
      <c r="H702" s="674"/>
      <c r="I702" s="309"/>
      <c r="J702" s="670"/>
      <c r="K702" s="347"/>
      <c r="L702" s="354"/>
      <c r="M702" s="669">
        <v>1</v>
      </c>
      <c r="N702" s="347" t="s">
        <v>464</v>
      </c>
      <c r="O702" s="410"/>
    </row>
    <row r="703" spans="1:15" s="16" customFormat="1" ht="11.1" customHeight="1">
      <c r="A703" s="662">
        <v>0</v>
      </c>
      <c r="B703" s="12"/>
      <c r="C703" s="232"/>
      <c r="D703" s="660"/>
      <c r="E703" s="13"/>
      <c r="F703" s="14"/>
      <c r="G703" s="15"/>
      <c r="I703" s="308"/>
      <c r="J703" s="348"/>
      <c r="K703" s="349"/>
      <c r="L703" s="350"/>
      <c r="M703" s="672"/>
      <c r="N703" s="349"/>
      <c r="O703" s="450"/>
    </row>
    <row r="704" spans="1:15" s="16" customFormat="1" ht="11.1" customHeight="1">
      <c r="A704" s="661">
        <v>0</v>
      </c>
      <c r="B704" s="331"/>
      <c r="C704" s="232" t="s">
        <v>1061</v>
      </c>
      <c r="D704" s="660"/>
      <c r="E704" s="13"/>
      <c r="F704" s="14"/>
      <c r="G704" s="15"/>
      <c r="I704" s="308"/>
      <c r="J704" s="351"/>
      <c r="K704" s="352"/>
      <c r="L704" s="353"/>
      <c r="M704" s="671"/>
      <c r="N704" s="352"/>
      <c r="O704" s="451"/>
    </row>
    <row r="705" spans="1:15" s="16" customFormat="1" ht="11.1" customHeight="1">
      <c r="A705" s="332">
        <v>0</v>
      </c>
      <c r="B705" s="333" t="s">
        <v>668</v>
      </c>
      <c r="C705" s="233" t="s">
        <v>1065</v>
      </c>
      <c r="D705" s="658">
        <v>10</v>
      </c>
      <c r="E705" s="657" t="s">
        <v>595</v>
      </c>
      <c r="F705" s="18"/>
      <c r="G705" s="19"/>
      <c r="H705" s="674"/>
      <c r="I705" s="309"/>
      <c r="J705" s="670">
        <v>10</v>
      </c>
      <c r="K705" s="347" t="s">
        <v>464</v>
      </c>
      <c r="L705" s="354"/>
      <c r="M705" s="669"/>
      <c r="N705" s="347"/>
      <c r="O705" s="410"/>
    </row>
    <row r="706" spans="1:15" s="16" customFormat="1" ht="11.1" customHeight="1">
      <c r="A706" s="662">
        <v>0</v>
      </c>
      <c r="B706" s="12"/>
      <c r="C706" s="232"/>
      <c r="D706" s="660"/>
      <c r="E706" s="13"/>
      <c r="F706" s="14"/>
      <c r="G706" s="15"/>
      <c r="I706" s="308"/>
      <c r="J706" s="348"/>
      <c r="K706" s="349"/>
      <c r="L706" s="350"/>
      <c r="M706" s="672"/>
      <c r="N706" s="349"/>
      <c r="O706" s="450"/>
    </row>
    <row r="707" spans="1:15" s="16" customFormat="1" ht="11.1" customHeight="1">
      <c r="A707" s="661">
        <v>0</v>
      </c>
      <c r="B707" s="331"/>
      <c r="C707" s="232" t="s">
        <v>1061</v>
      </c>
      <c r="D707" s="660"/>
      <c r="E707" s="13"/>
      <c r="F707" s="14"/>
      <c r="G707" s="15"/>
      <c r="I707" s="308"/>
      <c r="J707" s="351"/>
      <c r="K707" s="352"/>
      <c r="L707" s="353"/>
      <c r="M707" s="671"/>
      <c r="N707" s="352"/>
      <c r="O707" s="451"/>
    </row>
    <row r="708" spans="1:15" s="16" customFormat="1" ht="11.1" customHeight="1">
      <c r="A708" s="332">
        <v>0</v>
      </c>
      <c r="B708" s="333" t="s">
        <v>668</v>
      </c>
      <c r="C708" s="233" t="s">
        <v>1064</v>
      </c>
      <c r="D708" s="658">
        <v>15</v>
      </c>
      <c r="E708" s="657" t="s">
        <v>595</v>
      </c>
      <c r="F708" s="18"/>
      <c r="G708" s="19"/>
      <c r="H708" s="674"/>
      <c r="I708" s="309"/>
      <c r="J708" s="670">
        <v>15</v>
      </c>
      <c r="K708" s="347" t="s">
        <v>464</v>
      </c>
      <c r="L708" s="354"/>
      <c r="M708" s="669"/>
      <c r="N708" s="347"/>
      <c r="O708" s="410"/>
    </row>
    <row r="709" spans="1:15" s="16" customFormat="1" ht="11.1" customHeight="1">
      <c r="A709" s="662">
        <v>0</v>
      </c>
      <c r="B709" s="12"/>
      <c r="C709" s="232"/>
      <c r="D709" s="660"/>
      <c r="E709" s="13"/>
      <c r="F709" s="14"/>
      <c r="G709" s="15"/>
      <c r="I709" s="308"/>
      <c r="J709" s="348"/>
      <c r="K709" s="349"/>
      <c r="L709" s="350"/>
      <c r="M709" s="672"/>
      <c r="N709" s="349"/>
      <c r="O709" s="450"/>
    </row>
    <row r="710" spans="1:15" s="16" customFormat="1" ht="11.1" customHeight="1">
      <c r="A710" s="661">
        <v>0</v>
      </c>
      <c r="B710" s="331"/>
      <c r="C710" s="232" t="s">
        <v>1061</v>
      </c>
      <c r="D710" s="660"/>
      <c r="E710" s="13"/>
      <c r="F710" s="14"/>
      <c r="G710" s="15"/>
      <c r="I710" s="308"/>
      <c r="J710" s="351"/>
      <c r="K710" s="352"/>
      <c r="L710" s="353"/>
      <c r="M710" s="671"/>
      <c r="N710" s="352"/>
      <c r="O710" s="451"/>
    </row>
    <row r="711" spans="1:15" s="16" customFormat="1" ht="11.1" customHeight="1">
      <c r="A711" s="527">
        <v>0</v>
      </c>
      <c r="B711" s="453" t="s">
        <v>668</v>
      </c>
      <c r="C711" s="454" t="s">
        <v>1063</v>
      </c>
      <c r="D711" s="668">
        <v>9</v>
      </c>
      <c r="E711" s="667" t="s">
        <v>595</v>
      </c>
      <c r="F711" s="666"/>
      <c r="G711" s="665"/>
      <c r="H711" s="682"/>
      <c r="I711" s="460"/>
      <c r="J711" s="681">
        <v>9</v>
      </c>
      <c r="K711" s="462" t="s">
        <v>464</v>
      </c>
      <c r="L711" s="463"/>
      <c r="M711" s="680"/>
      <c r="N711" s="462"/>
      <c r="O711" s="465"/>
    </row>
    <row r="712" spans="1:15" s="16" customFormat="1" ht="11.1" customHeight="1">
      <c r="A712" s="466">
        <v>0</v>
      </c>
      <c r="B712" s="467"/>
      <c r="C712" s="468"/>
      <c r="D712" s="679"/>
      <c r="E712" s="678"/>
      <c r="F712" s="677"/>
      <c r="G712" s="676"/>
      <c r="H712" s="525"/>
      <c r="I712" s="474"/>
      <c r="J712" s="475"/>
      <c r="K712" s="476"/>
      <c r="L712" s="526"/>
      <c r="M712" s="675"/>
      <c r="N712" s="476"/>
      <c r="O712" s="479"/>
    </row>
    <row r="713" spans="1:15" s="16" customFormat="1" ht="11.1" customHeight="1">
      <c r="A713" s="661">
        <v>0</v>
      </c>
      <c r="B713" s="331"/>
      <c r="C713" s="232" t="s">
        <v>1061</v>
      </c>
      <c r="D713" s="660"/>
      <c r="E713" s="13"/>
      <c r="F713" s="14"/>
      <c r="G713" s="15"/>
      <c r="I713" s="308"/>
      <c r="J713" s="351"/>
      <c r="K713" s="352"/>
      <c r="L713" s="353"/>
      <c r="M713" s="671"/>
      <c r="N713" s="352"/>
      <c r="O713" s="451"/>
    </row>
    <row r="714" spans="1:15" s="16" customFormat="1" ht="11.1" customHeight="1">
      <c r="A714" s="332">
        <v>0</v>
      </c>
      <c r="B714" s="333" t="s">
        <v>668</v>
      </c>
      <c r="C714" s="233" t="s">
        <v>1062</v>
      </c>
      <c r="D714" s="658">
        <v>5</v>
      </c>
      <c r="E714" s="657" t="s">
        <v>595</v>
      </c>
      <c r="F714" s="18"/>
      <c r="G714" s="19"/>
      <c r="H714" s="674"/>
      <c r="I714" s="309"/>
      <c r="J714" s="670">
        <v>5</v>
      </c>
      <c r="K714" s="347" t="s">
        <v>464</v>
      </c>
      <c r="L714" s="354"/>
      <c r="M714" s="669"/>
      <c r="N714" s="347"/>
      <c r="O714" s="410"/>
    </row>
    <row r="715" spans="1:15" s="16" customFormat="1" ht="11.1" customHeight="1">
      <c r="A715" s="662">
        <v>0</v>
      </c>
      <c r="B715" s="12"/>
      <c r="C715" s="232"/>
      <c r="D715" s="660"/>
      <c r="E715" s="13"/>
      <c r="F715" s="14"/>
      <c r="G715" s="15"/>
      <c r="I715" s="308"/>
      <c r="J715" s="348"/>
      <c r="K715" s="349"/>
      <c r="L715" s="350"/>
      <c r="M715" s="672"/>
      <c r="N715" s="349"/>
      <c r="O715" s="450"/>
    </row>
    <row r="716" spans="1:15" s="16" customFormat="1" ht="11.1" customHeight="1">
      <c r="A716" s="661">
        <v>0</v>
      </c>
      <c r="B716" s="331"/>
      <c r="C716" s="232" t="s">
        <v>1061</v>
      </c>
      <c r="D716" s="660"/>
      <c r="E716" s="13"/>
      <c r="F716" s="14"/>
      <c r="G716" s="15"/>
      <c r="I716" s="308"/>
      <c r="J716" s="351"/>
      <c r="K716" s="352"/>
      <c r="L716" s="353"/>
      <c r="M716" s="671"/>
      <c r="N716" s="352"/>
      <c r="O716" s="451"/>
    </row>
    <row r="717" spans="1:15" s="16" customFormat="1" ht="11.1" customHeight="1">
      <c r="A717" s="332">
        <v>0</v>
      </c>
      <c r="B717" s="333" t="s">
        <v>668</v>
      </c>
      <c r="C717" s="233" t="s">
        <v>1060</v>
      </c>
      <c r="D717" s="658">
        <v>2</v>
      </c>
      <c r="E717" s="657" t="s">
        <v>595</v>
      </c>
      <c r="F717" s="18"/>
      <c r="G717" s="19"/>
      <c r="H717" s="674"/>
      <c r="I717" s="309"/>
      <c r="J717" s="670">
        <v>2</v>
      </c>
      <c r="K717" s="347" t="s">
        <v>464</v>
      </c>
      <c r="L717" s="354"/>
      <c r="M717" s="669"/>
      <c r="N717" s="347"/>
      <c r="O717" s="410"/>
    </row>
    <row r="718" spans="1:15" s="16" customFormat="1" ht="11.1" customHeight="1">
      <c r="A718" s="662">
        <v>0</v>
      </c>
      <c r="B718" s="12"/>
      <c r="C718" s="232"/>
      <c r="D718" s="660"/>
      <c r="E718" s="13"/>
      <c r="F718" s="14"/>
      <c r="G718" s="15"/>
      <c r="I718" s="308"/>
      <c r="J718" s="348"/>
      <c r="K718" s="349"/>
      <c r="L718" s="350"/>
      <c r="M718" s="672"/>
      <c r="N718" s="349"/>
      <c r="O718" s="450"/>
    </row>
    <row r="719" spans="1:15" s="16" customFormat="1" ht="11.1" customHeight="1">
      <c r="A719" s="661">
        <v>0</v>
      </c>
      <c r="B719" s="331"/>
      <c r="C719" s="232" t="s">
        <v>1059</v>
      </c>
      <c r="D719" s="660"/>
      <c r="E719" s="13"/>
      <c r="F719" s="14"/>
      <c r="G719" s="15"/>
      <c r="I719" s="308"/>
      <c r="J719" s="351"/>
      <c r="K719" s="352"/>
      <c r="L719" s="353"/>
      <c r="M719" s="671"/>
      <c r="N719" s="352"/>
      <c r="O719" s="451"/>
    </row>
    <row r="720" spans="1:15" s="16" customFormat="1" ht="11.1" customHeight="1">
      <c r="A720" s="332">
        <v>0</v>
      </c>
      <c r="B720" s="333" t="s">
        <v>1058</v>
      </c>
      <c r="C720" s="233" t="s">
        <v>1052</v>
      </c>
      <c r="D720" s="658">
        <v>2</v>
      </c>
      <c r="E720" s="657" t="s">
        <v>595</v>
      </c>
      <c r="F720" s="18"/>
      <c r="G720" s="19"/>
      <c r="H720" s="674"/>
      <c r="I720" s="309"/>
      <c r="J720" s="670"/>
      <c r="K720" s="347"/>
      <c r="L720" s="354"/>
      <c r="M720" s="669">
        <v>2</v>
      </c>
      <c r="N720" s="347" t="s">
        <v>464</v>
      </c>
      <c r="O720" s="410"/>
    </row>
    <row r="721" spans="1:15" s="16" customFormat="1" ht="11.1" customHeight="1">
      <c r="A721" s="662">
        <v>0</v>
      </c>
      <c r="B721" s="12"/>
      <c r="C721" s="232"/>
      <c r="D721" s="660"/>
      <c r="E721" s="13"/>
      <c r="F721" s="14"/>
      <c r="G721" s="15"/>
      <c r="I721" s="308"/>
      <c r="J721" s="348"/>
      <c r="K721" s="349"/>
      <c r="L721" s="350"/>
      <c r="M721" s="672"/>
      <c r="N721" s="349"/>
      <c r="O721" s="450"/>
    </row>
    <row r="722" spans="1:15" s="16" customFormat="1" ht="11.1" customHeight="1">
      <c r="A722" s="661">
        <v>0</v>
      </c>
      <c r="B722" s="331"/>
      <c r="C722" s="232" t="s">
        <v>1059</v>
      </c>
      <c r="D722" s="660"/>
      <c r="E722" s="13"/>
      <c r="F722" s="14"/>
      <c r="G722" s="15"/>
      <c r="I722" s="308"/>
      <c r="J722" s="351"/>
      <c r="K722" s="352"/>
      <c r="L722" s="353"/>
      <c r="M722" s="671"/>
      <c r="N722" s="352"/>
      <c r="O722" s="451"/>
    </row>
    <row r="723" spans="1:15" s="16" customFormat="1" ht="11.1" customHeight="1">
      <c r="A723" s="332">
        <v>0</v>
      </c>
      <c r="B723" s="333" t="s">
        <v>1058</v>
      </c>
      <c r="C723" s="233" t="s">
        <v>1051</v>
      </c>
      <c r="D723" s="658">
        <v>22</v>
      </c>
      <c r="E723" s="657" t="s">
        <v>595</v>
      </c>
      <c r="F723" s="18"/>
      <c r="G723" s="19"/>
      <c r="H723" s="674"/>
      <c r="I723" s="309"/>
      <c r="J723" s="670">
        <v>2</v>
      </c>
      <c r="K723" s="347" t="s">
        <v>464</v>
      </c>
      <c r="L723" s="354"/>
      <c r="M723" s="669">
        <v>20</v>
      </c>
      <c r="N723" s="347" t="s">
        <v>464</v>
      </c>
      <c r="O723" s="410"/>
    </row>
    <row r="724" spans="1:15" s="16" customFormat="1" ht="11.1" customHeight="1">
      <c r="A724" s="662">
        <v>0</v>
      </c>
      <c r="B724" s="12"/>
      <c r="C724" s="232"/>
      <c r="D724" s="660"/>
      <c r="E724" s="13"/>
      <c r="F724" s="14"/>
      <c r="G724" s="15"/>
      <c r="I724" s="308"/>
      <c r="J724" s="348"/>
      <c r="K724" s="349"/>
      <c r="L724" s="350"/>
      <c r="M724" s="672"/>
      <c r="N724" s="349"/>
      <c r="O724" s="450"/>
    </row>
    <row r="725" spans="1:15" s="16" customFormat="1" ht="11.1" customHeight="1">
      <c r="A725" s="661">
        <v>0</v>
      </c>
      <c r="B725" s="331"/>
      <c r="C725" s="232" t="s">
        <v>1059</v>
      </c>
      <c r="D725" s="660"/>
      <c r="E725" s="13"/>
      <c r="F725" s="14"/>
      <c r="G725" s="15"/>
      <c r="I725" s="308"/>
      <c r="J725" s="351"/>
      <c r="K725" s="352"/>
      <c r="L725" s="353"/>
      <c r="M725" s="671"/>
      <c r="N725" s="352"/>
      <c r="O725" s="451"/>
    </row>
    <row r="726" spans="1:15" s="16" customFormat="1" ht="11.1" customHeight="1">
      <c r="A726" s="332">
        <v>0</v>
      </c>
      <c r="B726" s="333" t="s">
        <v>1058</v>
      </c>
      <c r="C726" s="233" t="s">
        <v>1050</v>
      </c>
      <c r="D726" s="658">
        <v>8</v>
      </c>
      <c r="E726" s="657" t="s">
        <v>595</v>
      </c>
      <c r="F726" s="18"/>
      <c r="G726" s="19"/>
      <c r="H726" s="674"/>
      <c r="I726" s="309"/>
      <c r="J726" s="670">
        <v>4</v>
      </c>
      <c r="K726" s="347" t="s">
        <v>464</v>
      </c>
      <c r="L726" s="354"/>
      <c r="M726" s="669">
        <v>4</v>
      </c>
      <c r="N726" s="347" t="s">
        <v>464</v>
      </c>
      <c r="O726" s="410"/>
    </row>
    <row r="727" spans="1:15" s="16" customFormat="1" ht="11.1" customHeight="1">
      <c r="A727" s="662">
        <v>0</v>
      </c>
      <c r="B727" s="12"/>
      <c r="C727" s="232"/>
      <c r="D727" s="660"/>
      <c r="E727" s="13"/>
      <c r="F727" s="14"/>
      <c r="G727" s="15"/>
      <c r="I727" s="308"/>
      <c r="J727" s="348"/>
      <c r="K727" s="349"/>
      <c r="L727" s="350"/>
      <c r="M727" s="672"/>
      <c r="N727" s="349"/>
      <c r="O727" s="450"/>
    </row>
    <row r="728" spans="1:15" s="16" customFormat="1" ht="11.1" customHeight="1">
      <c r="A728" s="661">
        <v>0</v>
      </c>
      <c r="B728" s="331"/>
      <c r="C728" s="232" t="s">
        <v>1059</v>
      </c>
      <c r="D728" s="660"/>
      <c r="E728" s="13"/>
      <c r="F728" s="14"/>
      <c r="G728" s="15"/>
      <c r="I728" s="308"/>
      <c r="J728" s="351"/>
      <c r="K728" s="352"/>
      <c r="L728" s="353"/>
      <c r="M728" s="671"/>
      <c r="N728" s="352"/>
      <c r="O728" s="451"/>
    </row>
    <row r="729" spans="1:15" s="16" customFormat="1" ht="11.1" customHeight="1">
      <c r="A729" s="332">
        <v>0</v>
      </c>
      <c r="B729" s="333" t="s">
        <v>1058</v>
      </c>
      <c r="C729" s="233" t="s">
        <v>1049</v>
      </c>
      <c r="D729" s="658">
        <v>1</v>
      </c>
      <c r="E729" s="657" t="s">
        <v>595</v>
      </c>
      <c r="F729" s="18"/>
      <c r="G729" s="19"/>
      <c r="H729" s="674"/>
      <c r="I729" s="309"/>
      <c r="J729" s="670"/>
      <c r="K729" s="347"/>
      <c r="L729" s="354"/>
      <c r="M729" s="669">
        <v>1</v>
      </c>
      <c r="N729" s="347" t="s">
        <v>464</v>
      </c>
      <c r="O729" s="410"/>
    </row>
    <row r="730" spans="1:15" s="16" customFormat="1" ht="11.1" customHeight="1">
      <c r="A730" s="662">
        <v>0</v>
      </c>
      <c r="B730" s="12"/>
      <c r="C730" s="232"/>
      <c r="D730" s="660"/>
      <c r="E730" s="13"/>
      <c r="F730" s="14"/>
      <c r="G730" s="15"/>
      <c r="I730" s="308"/>
      <c r="J730" s="348"/>
      <c r="K730" s="349"/>
      <c r="L730" s="350"/>
      <c r="M730" s="672"/>
      <c r="N730" s="349"/>
      <c r="O730" s="450"/>
    </row>
    <row r="731" spans="1:15" s="16" customFormat="1" ht="11.1" customHeight="1">
      <c r="A731" s="661">
        <v>0</v>
      </c>
      <c r="B731" s="331"/>
      <c r="C731" s="232" t="s">
        <v>1057</v>
      </c>
      <c r="D731" s="660"/>
      <c r="E731" s="13"/>
      <c r="F731" s="14"/>
      <c r="G731" s="15"/>
      <c r="I731" s="308"/>
      <c r="J731" s="351"/>
      <c r="K731" s="352"/>
      <c r="L731" s="353"/>
      <c r="M731" s="671"/>
      <c r="N731" s="352"/>
      <c r="O731" s="451"/>
    </row>
    <row r="732" spans="1:15" s="16" customFormat="1" ht="11.1" customHeight="1">
      <c r="A732" s="332">
        <v>0</v>
      </c>
      <c r="B732" s="333" t="s">
        <v>1056</v>
      </c>
      <c r="C732" s="233" t="s">
        <v>1052</v>
      </c>
      <c r="D732" s="658">
        <v>5</v>
      </c>
      <c r="E732" s="657" t="s">
        <v>595</v>
      </c>
      <c r="F732" s="18"/>
      <c r="G732" s="19"/>
      <c r="H732" s="674"/>
      <c r="I732" s="309"/>
      <c r="J732" s="670"/>
      <c r="K732" s="347"/>
      <c r="L732" s="354"/>
      <c r="M732" s="669">
        <v>5</v>
      </c>
      <c r="N732" s="347" t="s">
        <v>464</v>
      </c>
      <c r="O732" s="410"/>
    </row>
    <row r="733" spans="1:15" s="16" customFormat="1" ht="11.1" customHeight="1">
      <c r="A733" s="662">
        <v>0</v>
      </c>
      <c r="B733" s="12"/>
      <c r="C733" s="232"/>
      <c r="D733" s="660"/>
      <c r="E733" s="13"/>
      <c r="F733" s="14"/>
      <c r="G733" s="15"/>
      <c r="I733" s="308"/>
      <c r="J733" s="348"/>
      <c r="K733" s="349"/>
      <c r="L733" s="350"/>
      <c r="M733" s="672"/>
      <c r="N733" s="349"/>
      <c r="O733" s="450"/>
    </row>
    <row r="734" spans="1:15" s="16" customFormat="1" ht="11.1" customHeight="1">
      <c r="A734" s="661">
        <v>0</v>
      </c>
      <c r="B734" s="331"/>
      <c r="C734" s="232" t="s">
        <v>1057</v>
      </c>
      <c r="D734" s="660"/>
      <c r="E734" s="13"/>
      <c r="F734" s="14"/>
      <c r="G734" s="15"/>
      <c r="I734" s="308"/>
      <c r="J734" s="351"/>
      <c r="K734" s="352"/>
      <c r="L734" s="353"/>
      <c r="M734" s="671"/>
      <c r="N734" s="352"/>
      <c r="O734" s="451"/>
    </row>
    <row r="735" spans="1:15" s="16" customFormat="1" ht="11.1" customHeight="1">
      <c r="A735" s="332">
        <v>0</v>
      </c>
      <c r="B735" s="333" t="s">
        <v>1056</v>
      </c>
      <c r="C735" s="233" t="s">
        <v>666</v>
      </c>
      <c r="D735" s="658">
        <v>1</v>
      </c>
      <c r="E735" s="657" t="s">
        <v>595</v>
      </c>
      <c r="F735" s="18"/>
      <c r="G735" s="19"/>
      <c r="H735" s="674"/>
      <c r="I735" s="309"/>
      <c r="J735" s="670">
        <v>1</v>
      </c>
      <c r="K735" s="347" t="s">
        <v>464</v>
      </c>
      <c r="L735" s="354"/>
      <c r="M735" s="669"/>
      <c r="N735" s="347"/>
      <c r="O735" s="410"/>
    </row>
    <row r="736" spans="1:15" s="16" customFormat="1" ht="11.1" customHeight="1">
      <c r="A736" s="662">
        <v>0</v>
      </c>
      <c r="B736" s="12"/>
      <c r="C736" s="232"/>
      <c r="D736" s="660"/>
      <c r="E736" s="13"/>
      <c r="F736" s="14"/>
      <c r="G736" s="15"/>
      <c r="I736" s="308"/>
      <c r="J736" s="348"/>
      <c r="K736" s="349"/>
      <c r="L736" s="350"/>
      <c r="M736" s="672"/>
      <c r="N736" s="349"/>
      <c r="O736" s="450"/>
    </row>
    <row r="737" spans="1:15" s="16" customFormat="1" ht="11.1" customHeight="1">
      <c r="A737" s="661">
        <v>0</v>
      </c>
      <c r="B737" s="331"/>
      <c r="C737" s="232" t="s">
        <v>1055</v>
      </c>
      <c r="D737" s="660"/>
      <c r="E737" s="13"/>
      <c r="F737" s="14"/>
      <c r="G737" s="15"/>
      <c r="I737" s="308"/>
      <c r="J737" s="351"/>
      <c r="K737" s="352"/>
      <c r="L737" s="353"/>
      <c r="M737" s="671"/>
      <c r="N737" s="352"/>
      <c r="O737" s="451"/>
    </row>
    <row r="738" spans="1:15" s="16" customFormat="1" ht="11.1" customHeight="1">
      <c r="A738" s="332">
        <v>0</v>
      </c>
      <c r="B738" s="333" t="s">
        <v>1054</v>
      </c>
      <c r="C738" s="233" t="s">
        <v>1050</v>
      </c>
      <c r="D738" s="658">
        <v>4</v>
      </c>
      <c r="E738" s="657" t="s">
        <v>595</v>
      </c>
      <c r="F738" s="18"/>
      <c r="G738" s="19"/>
      <c r="H738" s="674"/>
      <c r="I738" s="309"/>
      <c r="J738" s="670"/>
      <c r="K738" s="347"/>
      <c r="L738" s="418"/>
      <c r="M738" s="669">
        <v>4</v>
      </c>
      <c r="N738" s="347" t="s">
        <v>464</v>
      </c>
      <c r="O738" s="410"/>
    </row>
    <row r="739" spans="1:15" s="16" customFormat="1" ht="11.1" customHeight="1">
      <c r="A739" s="662">
        <v>0</v>
      </c>
      <c r="B739" s="12"/>
      <c r="C739" s="232"/>
      <c r="D739" s="660"/>
      <c r="E739" s="13"/>
      <c r="F739" s="14"/>
      <c r="G739" s="15"/>
      <c r="I739" s="308"/>
      <c r="J739" s="351"/>
      <c r="K739" s="352"/>
      <c r="L739" s="353"/>
      <c r="M739" s="671"/>
      <c r="N739" s="352"/>
      <c r="O739" s="451"/>
    </row>
    <row r="740" spans="1:15" s="16" customFormat="1" ht="11.1" customHeight="1">
      <c r="A740" s="661">
        <v>0</v>
      </c>
      <c r="B740" s="331"/>
      <c r="C740" s="232" t="s">
        <v>1055</v>
      </c>
      <c r="D740" s="660"/>
      <c r="E740" s="13"/>
      <c r="F740" s="14"/>
      <c r="G740" s="15"/>
      <c r="I740" s="308"/>
      <c r="J740" s="351"/>
      <c r="K740" s="352"/>
      <c r="L740" s="353"/>
      <c r="M740" s="671"/>
      <c r="N740" s="352"/>
      <c r="O740" s="451"/>
    </row>
    <row r="741" spans="1:15" s="16" customFormat="1" ht="11.1" customHeight="1">
      <c r="A741" s="332">
        <v>0</v>
      </c>
      <c r="B741" s="333" t="s">
        <v>1054</v>
      </c>
      <c r="C741" s="233" t="s">
        <v>1053</v>
      </c>
      <c r="D741" s="658">
        <v>2</v>
      </c>
      <c r="E741" s="657" t="s">
        <v>595</v>
      </c>
      <c r="F741" s="18"/>
      <c r="G741" s="19"/>
      <c r="H741" s="674"/>
      <c r="I741" s="309"/>
      <c r="J741" s="670"/>
      <c r="K741" s="347"/>
      <c r="L741" s="354"/>
      <c r="M741" s="669">
        <v>2</v>
      </c>
      <c r="N741" s="347" t="s">
        <v>464</v>
      </c>
      <c r="O741" s="410"/>
    </row>
    <row r="742" spans="1:15" s="16" customFormat="1" ht="11.1" customHeight="1">
      <c r="A742" s="662">
        <v>0</v>
      </c>
      <c r="B742" s="12"/>
      <c r="C742" s="232"/>
      <c r="D742" s="660"/>
      <c r="E742" s="13"/>
      <c r="F742" s="14"/>
      <c r="G742" s="15"/>
      <c r="I742" s="308"/>
      <c r="J742" s="348"/>
      <c r="K742" s="349"/>
      <c r="L742" s="350"/>
      <c r="M742" s="672"/>
      <c r="N742" s="349"/>
      <c r="O742" s="450"/>
    </row>
    <row r="743" spans="1:15" s="16" customFormat="1" ht="11.1" customHeight="1">
      <c r="A743" s="661">
        <v>0</v>
      </c>
      <c r="B743" s="331"/>
      <c r="C743" s="232" t="s">
        <v>1047</v>
      </c>
      <c r="D743" s="660"/>
      <c r="E743" s="13"/>
      <c r="F743" s="14"/>
      <c r="G743" s="15"/>
      <c r="I743" s="308"/>
      <c r="J743" s="351"/>
      <c r="K743" s="352"/>
      <c r="L743" s="353"/>
      <c r="M743" s="671"/>
      <c r="N743" s="352"/>
      <c r="O743" s="451"/>
    </row>
    <row r="744" spans="1:15" s="16" customFormat="1" ht="11.1" customHeight="1">
      <c r="A744" s="332">
        <v>0</v>
      </c>
      <c r="B744" s="333" t="s">
        <v>1046</v>
      </c>
      <c r="C744" s="233" t="s">
        <v>1052</v>
      </c>
      <c r="D744" s="658">
        <v>5</v>
      </c>
      <c r="E744" s="657" t="s">
        <v>595</v>
      </c>
      <c r="F744" s="18"/>
      <c r="G744" s="19"/>
      <c r="H744" s="674"/>
      <c r="I744" s="309"/>
      <c r="J744" s="670"/>
      <c r="K744" s="347"/>
      <c r="L744" s="354"/>
      <c r="M744" s="669">
        <v>5</v>
      </c>
      <c r="N744" s="347" t="s">
        <v>464</v>
      </c>
      <c r="O744" s="410"/>
    </row>
    <row r="745" spans="1:15" s="16" customFormat="1" ht="11.1" customHeight="1">
      <c r="A745" s="662">
        <v>0</v>
      </c>
      <c r="B745" s="12"/>
      <c r="C745" s="232"/>
      <c r="D745" s="660"/>
      <c r="E745" s="13"/>
      <c r="F745" s="14"/>
      <c r="G745" s="15"/>
      <c r="I745" s="308"/>
      <c r="J745" s="348"/>
      <c r="K745" s="349"/>
      <c r="L745" s="350"/>
      <c r="M745" s="672"/>
      <c r="N745" s="349"/>
      <c r="O745" s="450"/>
    </row>
    <row r="746" spans="1:15" s="16" customFormat="1" ht="11.1" customHeight="1">
      <c r="A746" s="661">
        <v>0</v>
      </c>
      <c r="B746" s="331"/>
      <c r="C746" s="232" t="s">
        <v>1047</v>
      </c>
      <c r="D746" s="660"/>
      <c r="E746" s="13"/>
      <c r="F746" s="14"/>
      <c r="G746" s="15"/>
      <c r="I746" s="308"/>
      <c r="J746" s="351"/>
      <c r="K746" s="352"/>
      <c r="L746" s="353"/>
      <c r="M746" s="671"/>
      <c r="N746" s="352"/>
      <c r="O746" s="451"/>
    </row>
    <row r="747" spans="1:15" s="16" customFormat="1" ht="11.1" customHeight="1">
      <c r="A747" s="332">
        <v>0</v>
      </c>
      <c r="B747" s="333" t="s">
        <v>1046</v>
      </c>
      <c r="C747" s="233" t="s">
        <v>1051</v>
      </c>
      <c r="D747" s="658">
        <v>25</v>
      </c>
      <c r="E747" s="657" t="s">
        <v>595</v>
      </c>
      <c r="F747" s="18"/>
      <c r="G747" s="19"/>
      <c r="H747" s="674"/>
      <c r="I747" s="309"/>
      <c r="J747" s="670"/>
      <c r="K747" s="347"/>
      <c r="L747" s="354"/>
      <c r="M747" s="669">
        <v>25</v>
      </c>
      <c r="N747" s="347" t="s">
        <v>464</v>
      </c>
      <c r="O747" s="410"/>
    </row>
    <row r="748" spans="1:15" s="16" customFormat="1" ht="11.1" customHeight="1">
      <c r="A748" s="662">
        <v>0</v>
      </c>
      <c r="B748" s="12"/>
      <c r="C748" s="232"/>
      <c r="D748" s="660"/>
      <c r="E748" s="13"/>
      <c r="F748" s="14"/>
      <c r="G748" s="15"/>
      <c r="I748" s="308"/>
      <c r="J748" s="348"/>
      <c r="K748" s="349"/>
      <c r="L748" s="350"/>
      <c r="M748" s="672"/>
      <c r="N748" s="349"/>
      <c r="O748" s="450"/>
    </row>
    <row r="749" spans="1:15" s="16" customFormat="1" ht="11.1" customHeight="1">
      <c r="A749" s="661">
        <v>0</v>
      </c>
      <c r="B749" s="331"/>
      <c r="C749" s="232" t="s">
        <v>1047</v>
      </c>
      <c r="D749" s="660"/>
      <c r="E749" s="13"/>
      <c r="F749" s="14"/>
      <c r="G749" s="15"/>
      <c r="I749" s="308"/>
      <c r="J749" s="351"/>
      <c r="K749" s="352"/>
      <c r="L749" s="353"/>
      <c r="M749" s="671"/>
      <c r="N749" s="352"/>
      <c r="O749" s="451"/>
    </row>
    <row r="750" spans="1:15" s="16" customFormat="1" ht="11.1" customHeight="1">
      <c r="A750" s="332">
        <v>0</v>
      </c>
      <c r="B750" s="333" t="s">
        <v>1046</v>
      </c>
      <c r="C750" s="233" t="s">
        <v>1050</v>
      </c>
      <c r="D750" s="658">
        <v>5</v>
      </c>
      <c r="E750" s="657" t="s">
        <v>595</v>
      </c>
      <c r="F750" s="18"/>
      <c r="G750" s="19"/>
      <c r="H750" s="674"/>
      <c r="I750" s="309"/>
      <c r="J750" s="670"/>
      <c r="K750" s="347"/>
      <c r="L750" s="354"/>
      <c r="M750" s="669">
        <v>5</v>
      </c>
      <c r="N750" s="347" t="s">
        <v>464</v>
      </c>
      <c r="O750" s="410"/>
    </row>
    <row r="751" spans="1:15" s="16" customFormat="1" ht="11.1" customHeight="1">
      <c r="A751" s="662">
        <v>0</v>
      </c>
      <c r="B751" s="12"/>
      <c r="C751" s="232"/>
      <c r="D751" s="660"/>
      <c r="E751" s="13"/>
      <c r="F751" s="14"/>
      <c r="G751" s="15"/>
      <c r="I751" s="308"/>
      <c r="J751" s="348"/>
      <c r="K751" s="349"/>
      <c r="L751" s="350"/>
      <c r="M751" s="672"/>
      <c r="N751" s="349"/>
      <c r="O751" s="450"/>
    </row>
    <row r="752" spans="1:15" s="16" customFormat="1" ht="11.1" customHeight="1">
      <c r="A752" s="661">
        <v>0</v>
      </c>
      <c r="B752" s="331"/>
      <c r="C752" s="232" t="s">
        <v>1047</v>
      </c>
      <c r="D752" s="660"/>
      <c r="E752" s="13"/>
      <c r="F752" s="14"/>
      <c r="G752" s="15"/>
      <c r="I752" s="308"/>
      <c r="J752" s="351"/>
      <c r="K752" s="352"/>
      <c r="L752" s="353"/>
      <c r="M752" s="671"/>
      <c r="N752" s="352"/>
      <c r="O752" s="451"/>
    </row>
    <row r="753" spans="1:15" s="16" customFormat="1" ht="11.1" customHeight="1">
      <c r="A753" s="332">
        <v>0</v>
      </c>
      <c r="B753" s="333" t="s">
        <v>1046</v>
      </c>
      <c r="C753" s="233" t="s">
        <v>1049</v>
      </c>
      <c r="D753" s="658">
        <v>1</v>
      </c>
      <c r="E753" s="657" t="s">
        <v>595</v>
      </c>
      <c r="F753" s="18"/>
      <c r="G753" s="19"/>
      <c r="H753" s="674"/>
      <c r="I753" s="309"/>
      <c r="J753" s="670"/>
      <c r="K753" s="347"/>
      <c r="L753" s="354"/>
      <c r="M753" s="669">
        <v>1</v>
      </c>
      <c r="N753" s="347" t="s">
        <v>464</v>
      </c>
      <c r="O753" s="410"/>
    </row>
    <row r="754" spans="1:15" s="16" customFormat="1" ht="11.1" customHeight="1">
      <c r="A754" s="662">
        <v>0</v>
      </c>
      <c r="B754" s="12"/>
      <c r="C754" s="232"/>
      <c r="D754" s="660"/>
      <c r="E754" s="13"/>
      <c r="F754" s="14"/>
      <c r="G754" s="15"/>
      <c r="I754" s="308"/>
      <c r="J754" s="348"/>
      <c r="K754" s="349"/>
      <c r="L754" s="350"/>
      <c r="M754" s="672"/>
      <c r="N754" s="349"/>
      <c r="O754" s="450"/>
    </row>
    <row r="755" spans="1:15" s="16" customFormat="1" ht="11.1" customHeight="1">
      <c r="A755" s="661">
        <v>0</v>
      </c>
      <c r="B755" s="331"/>
      <c r="C755" s="232" t="s">
        <v>1047</v>
      </c>
      <c r="D755" s="660"/>
      <c r="E755" s="13"/>
      <c r="F755" s="14"/>
      <c r="G755" s="15"/>
      <c r="I755" s="308"/>
      <c r="J755" s="351"/>
      <c r="K755" s="352"/>
      <c r="L755" s="353"/>
      <c r="M755" s="671"/>
      <c r="N755" s="352"/>
      <c r="O755" s="451"/>
    </row>
    <row r="756" spans="1:15" s="16" customFormat="1" ht="11.1" customHeight="1">
      <c r="A756" s="527">
        <v>0</v>
      </c>
      <c r="B756" s="453" t="s">
        <v>1046</v>
      </c>
      <c r="C756" s="454" t="s">
        <v>1048</v>
      </c>
      <c r="D756" s="668">
        <v>1</v>
      </c>
      <c r="E756" s="667" t="s">
        <v>595</v>
      </c>
      <c r="F756" s="666"/>
      <c r="G756" s="665"/>
      <c r="H756" s="682"/>
      <c r="I756" s="460"/>
      <c r="J756" s="681"/>
      <c r="K756" s="462"/>
      <c r="L756" s="463"/>
      <c r="M756" s="680">
        <v>1</v>
      </c>
      <c r="N756" s="462" t="s">
        <v>464</v>
      </c>
      <c r="O756" s="465"/>
    </row>
    <row r="757" spans="1:15" s="16" customFormat="1" ht="11.1" customHeight="1">
      <c r="A757" s="466">
        <v>0</v>
      </c>
      <c r="B757" s="467"/>
      <c r="C757" s="468"/>
      <c r="D757" s="679"/>
      <c r="E757" s="678"/>
      <c r="F757" s="677"/>
      <c r="G757" s="676"/>
      <c r="H757" s="525"/>
      <c r="I757" s="474"/>
      <c r="J757" s="475"/>
      <c r="K757" s="476"/>
      <c r="L757" s="526"/>
      <c r="M757" s="675"/>
      <c r="N757" s="476"/>
      <c r="O757" s="479"/>
    </row>
    <row r="758" spans="1:15" s="16" customFormat="1" ht="11.1" customHeight="1">
      <c r="A758" s="661">
        <v>0</v>
      </c>
      <c r="B758" s="331"/>
      <c r="C758" s="232" t="s">
        <v>1047</v>
      </c>
      <c r="D758" s="660"/>
      <c r="E758" s="13"/>
      <c r="F758" s="14"/>
      <c r="G758" s="15"/>
      <c r="I758" s="308"/>
      <c r="J758" s="351"/>
      <c r="K758" s="352"/>
      <c r="L758" s="353"/>
      <c r="M758" s="671"/>
      <c r="N758" s="352"/>
      <c r="O758" s="451"/>
    </row>
    <row r="759" spans="1:15" s="16" customFormat="1" ht="11.1" customHeight="1">
      <c r="A759" s="332">
        <v>0</v>
      </c>
      <c r="B759" s="333" t="s">
        <v>1046</v>
      </c>
      <c r="C759" s="233" t="s">
        <v>1045</v>
      </c>
      <c r="D759" s="658">
        <v>2</v>
      </c>
      <c r="E759" s="657" t="s">
        <v>595</v>
      </c>
      <c r="F759" s="18"/>
      <c r="G759" s="19"/>
      <c r="H759" s="674"/>
      <c r="I759" s="309"/>
      <c r="J759" s="670"/>
      <c r="K759" s="347"/>
      <c r="L759" s="354"/>
      <c r="M759" s="669">
        <v>2</v>
      </c>
      <c r="N759" s="347" t="s">
        <v>464</v>
      </c>
      <c r="O759" s="410"/>
    </row>
    <row r="760" spans="1:15" s="16" customFormat="1" ht="11.1" customHeight="1">
      <c r="A760" s="662">
        <v>0</v>
      </c>
      <c r="B760" s="12"/>
      <c r="C760" s="232"/>
      <c r="D760" s="660"/>
      <c r="E760" s="13"/>
      <c r="F760" s="14"/>
      <c r="G760" s="15"/>
      <c r="I760" s="308"/>
      <c r="J760" s="348"/>
      <c r="K760" s="349"/>
      <c r="L760" s="350"/>
      <c r="M760" s="672"/>
      <c r="N760" s="349"/>
      <c r="O760" s="450"/>
    </row>
    <row r="761" spans="1:15" s="16" customFormat="1" ht="11.1" customHeight="1">
      <c r="A761" s="661">
        <v>0</v>
      </c>
      <c r="B761" s="331"/>
      <c r="C761" s="232"/>
      <c r="D761" s="660"/>
      <c r="E761" s="13"/>
      <c r="F761" s="14"/>
      <c r="G761" s="15"/>
      <c r="I761" s="308"/>
      <c r="J761" s="351"/>
      <c r="K761" s="352"/>
      <c r="L761" s="353"/>
      <c r="M761" s="671"/>
      <c r="N761" s="352"/>
      <c r="O761" s="451"/>
    </row>
    <row r="762" spans="1:15" s="16" customFormat="1" ht="11.1" customHeight="1">
      <c r="A762" s="332">
        <v>0</v>
      </c>
      <c r="B762" s="333" t="s">
        <v>1040</v>
      </c>
      <c r="C762" s="233" t="s">
        <v>1044</v>
      </c>
      <c r="D762" s="658">
        <v>9</v>
      </c>
      <c r="E762" s="657" t="s">
        <v>595</v>
      </c>
      <c r="F762" s="18"/>
      <c r="G762" s="19"/>
      <c r="H762" s="674"/>
      <c r="I762" s="309"/>
      <c r="J762" s="670">
        <v>9</v>
      </c>
      <c r="K762" s="347" t="s">
        <v>464</v>
      </c>
      <c r="L762" s="354"/>
      <c r="M762" s="669"/>
      <c r="N762" s="347"/>
      <c r="O762" s="410"/>
    </row>
    <row r="763" spans="1:15" s="16" customFormat="1" ht="11.1" customHeight="1">
      <c r="A763" s="662">
        <v>0</v>
      </c>
      <c r="B763" s="12"/>
      <c r="C763" s="232"/>
      <c r="D763" s="660"/>
      <c r="E763" s="13"/>
      <c r="F763" s="14"/>
      <c r="G763" s="15"/>
      <c r="I763" s="308"/>
      <c r="J763" s="348"/>
      <c r="K763" s="349"/>
      <c r="L763" s="350"/>
      <c r="M763" s="672"/>
      <c r="N763" s="349"/>
      <c r="O763" s="450"/>
    </row>
    <row r="764" spans="1:15" s="16" customFormat="1" ht="11.1" customHeight="1">
      <c r="A764" s="661">
        <v>0</v>
      </c>
      <c r="B764" s="331"/>
      <c r="C764" s="232"/>
      <c r="D764" s="660"/>
      <c r="E764" s="13"/>
      <c r="F764" s="14"/>
      <c r="G764" s="15"/>
      <c r="I764" s="308"/>
      <c r="J764" s="351"/>
      <c r="K764" s="352"/>
      <c r="L764" s="353"/>
      <c r="M764" s="671"/>
      <c r="N764" s="352"/>
      <c r="O764" s="451"/>
    </row>
    <row r="765" spans="1:15" s="16" customFormat="1" ht="11.1" customHeight="1">
      <c r="A765" s="332">
        <v>0</v>
      </c>
      <c r="B765" s="333" t="s">
        <v>1040</v>
      </c>
      <c r="C765" s="233" t="s">
        <v>1043</v>
      </c>
      <c r="D765" s="658">
        <v>26</v>
      </c>
      <c r="E765" s="657" t="s">
        <v>595</v>
      </c>
      <c r="F765" s="18"/>
      <c r="G765" s="19"/>
      <c r="H765" s="674"/>
      <c r="I765" s="309"/>
      <c r="J765" s="670">
        <v>26</v>
      </c>
      <c r="K765" s="347" t="s">
        <v>464</v>
      </c>
      <c r="L765" s="354"/>
      <c r="M765" s="669"/>
      <c r="N765" s="347"/>
      <c r="O765" s="410"/>
    </row>
    <row r="766" spans="1:15" s="16" customFormat="1" ht="11.1" customHeight="1">
      <c r="A766" s="662">
        <v>0</v>
      </c>
      <c r="B766" s="12"/>
      <c r="C766" s="232"/>
      <c r="D766" s="660"/>
      <c r="E766" s="13"/>
      <c r="F766" s="14"/>
      <c r="G766" s="15"/>
      <c r="I766" s="308"/>
      <c r="J766" s="348"/>
      <c r="K766" s="349"/>
      <c r="L766" s="350"/>
      <c r="M766" s="672"/>
      <c r="N766" s="349"/>
      <c r="O766" s="450"/>
    </row>
    <row r="767" spans="1:15" s="16" customFormat="1" ht="11.1" customHeight="1">
      <c r="A767" s="661">
        <v>0</v>
      </c>
      <c r="B767" s="331"/>
      <c r="C767" s="232"/>
      <c r="D767" s="660"/>
      <c r="E767" s="13"/>
      <c r="F767" s="14"/>
      <c r="G767" s="15"/>
      <c r="I767" s="308"/>
      <c r="J767" s="351"/>
      <c r="K767" s="352"/>
      <c r="L767" s="353"/>
      <c r="M767" s="671"/>
      <c r="N767" s="352"/>
      <c r="O767" s="451"/>
    </row>
    <row r="768" spans="1:15" s="16" customFormat="1" ht="11.1" customHeight="1">
      <c r="A768" s="332">
        <v>0</v>
      </c>
      <c r="B768" s="333" t="s">
        <v>1040</v>
      </c>
      <c r="C768" s="233" t="s">
        <v>1042</v>
      </c>
      <c r="D768" s="658">
        <v>25</v>
      </c>
      <c r="E768" s="657" t="s">
        <v>595</v>
      </c>
      <c r="F768" s="18"/>
      <c r="G768" s="19"/>
      <c r="H768" s="674"/>
      <c r="I768" s="309"/>
      <c r="J768" s="670">
        <v>25</v>
      </c>
      <c r="K768" s="347" t="s">
        <v>464</v>
      </c>
      <c r="L768" s="354"/>
      <c r="M768" s="669"/>
      <c r="N768" s="347"/>
      <c r="O768" s="410"/>
    </row>
    <row r="769" spans="1:15" s="16" customFormat="1" ht="11.1" customHeight="1">
      <c r="A769" s="662">
        <v>0</v>
      </c>
      <c r="B769" s="12"/>
      <c r="C769" s="232"/>
      <c r="D769" s="660"/>
      <c r="E769" s="13"/>
      <c r="F769" s="14"/>
      <c r="G769" s="15"/>
      <c r="I769" s="308"/>
      <c r="J769" s="348"/>
      <c r="K769" s="349"/>
      <c r="L769" s="350"/>
      <c r="M769" s="672"/>
      <c r="N769" s="349"/>
      <c r="O769" s="450"/>
    </row>
    <row r="770" spans="1:15" s="16" customFormat="1" ht="11.1" customHeight="1">
      <c r="A770" s="661">
        <v>0</v>
      </c>
      <c r="B770" s="331"/>
      <c r="C770" s="232"/>
      <c r="D770" s="660"/>
      <c r="E770" s="13"/>
      <c r="F770" s="14"/>
      <c r="G770" s="15"/>
      <c r="I770" s="308"/>
      <c r="J770" s="351"/>
      <c r="K770" s="352"/>
      <c r="L770" s="353"/>
      <c r="M770" s="671"/>
      <c r="N770" s="352"/>
      <c r="O770" s="451"/>
    </row>
    <row r="771" spans="1:15" s="16" customFormat="1" ht="11.1" customHeight="1">
      <c r="A771" s="332">
        <v>0</v>
      </c>
      <c r="B771" s="333" t="s">
        <v>1040</v>
      </c>
      <c r="C771" s="233" t="s">
        <v>1041</v>
      </c>
      <c r="D771" s="658">
        <v>6</v>
      </c>
      <c r="E771" s="657" t="s">
        <v>595</v>
      </c>
      <c r="F771" s="18"/>
      <c r="G771" s="19"/>
      <c r="H771" s="674"/>
      <c r="I771" s="309"/>
      <c r="J771" s="670">
        <v>6</v>
      </c>
      <c r="K771" s="347" t="s">
        <v>464</v>
      </c>
      <c r="L771" s="354"/>
      <c r="M771" s="669"/>
      <c r="N771" s="347"/>
      <c r="O771" s="410"/>
    </row>
    <row r="772" spans="1:15" s="16" customFormat="1" ht="11.1" customHeight="1">
      <c r="A772" s="662">
        <v>0</v>
      </c>
      <c r="B772" s="12"/>
      <c r="C772" s="232"/>
      <c r="D772" s="660"/>
      <c r="E772" s="13"/>
      <c r="F772" s="14"/>
      <c r="G772" s="15"/>
      <c r="I772" s="308"/>
      <c r="J772" s="348"/>
      <c r="K772" s="349"/>
      <c r="L772" s="350"/>
      <c r="M772" s="672"/>
      <c r="N772" s="349"/>
      <c r="O772" s="450"/>
    </row>
    <row r="773" spans="1:15" s="16" customFormat="1" ht="11.1" customHeight="1">
      <c r="A773" s="661">
        <v>0</v>
      </c>
      <c r="B773" s="331"/>
      <c r="C773" s="232"/>
      <c r="D773" s="660"/>
      <c r="E773" s="13"/>
      <c r="F773" s="14"/>
      <c r="G773" s="15"/>
      <c r="I773" s="308"/>
      <c r="J773" s="351"/>
      <c r="K773" s="352"/>
      <c r="L773" s="353"/>
      <c r="M773" s="671"/>
      <c r="N773" s="352"/>
      <c r="O773" s="451"/>
    </row>
    <row r="774" spans="1:15" s="16" customFormat="1" ht="11.1" customHeight="1">
      <c r="A774" s="332">
        <v>0</v>
      </c>
      <c r="B774" s="333" t="s">
        <v>1040</v>
      </c>
      <c r="C774" s="233" t="s">
        <v>1039</v>
      </c>
      <c r="D774" s="658">
        <v>1</v>
      </c>
      <c r="E774" s="657" t="s">
        <v>595</v>
      </c>
      <c r="F774" s="18"/>
      <c r="G774" s="19"/>
      <c r="H774" s="674"/>
      <c r="I774" s="309"/>
      <c r="J774" s="670">
        <v>1</v>
      </c>
      <c r="K774" s="347" t="s">
        <v>464</v>
      </c>
      <c r="L774" s="354"/>
      <c r="M774" s="669"/>
      <c r="N774" s="347"/>
      <c r="O774" s="410"/>
    </row>
    <row r="775" spans="1:15" s="16" customFormat="1" ht="11.1" customHeight="1">
      <c r="A775" s="662">
        <v>0</v>
      </c>
      <c r="B775" s="12"/>
      <c r="C775" s="232"/>
      <c r="D775" s="660"/>
      <c r="E775" s="13"/>
      <c r="F775" s="14"/>
      <c r="G775" s="15"/>
      <c r="I775" s="308"/>
      <c r="J775" s="348"/>
      <c r="K775" s="349"/>
      <c r="L775" s="350"/>
      <c r="M775" s="672"/>
      <c r="N775" s="349"/>
      <c r="O775" s="450"/>
    </row>
    <row r="776" spans="1:15" s="16" customFormat="1" ht="11.1" customHeight="1">
      <c r="A776" s="661">
        <v>0</v>
      </c>
      <c r="B776" s="331"/>
      <c r="C776" s="232" t="s">
        <v>1038</v>
      </c>
      <c r="D776" s="660"/>
      <c r="E776" s="13"/>
      <c r="F776" s="14"/>
      <c r="G776" s="15"/>
      <c r="I776" s="308"/>
      <c r="J776" s="351"/>
      <c r="K776" s="352"/>
      <c r="L776" s="353"/>
      <c r="M776" s="671"/>
      <c r="N776" s="352"/>
      <c r="O776" s="451"/>
    </row>
    <row r="777" spans="1:15" s="16" customFormat="1" ht="11.1" customHeight="1">
      <c r="A777" s="332">
        <v>0</v>
      </c>
      <c r="B777" s="333" t="s">
        <v>1033</v>
      </c>
      <c r="C777" s="233" t="s">
        <v>1037</v>
      </c>
      <c r="D777" s="658">
        <v>1</v>
      </c>
      <c r="E777" s="657" t="s">
        <v>35</v>
      </c>
      <c r="F777" s="18"/>
      <c r="G777" s="19"/>
      <c r="H777" s="674"/>
      <c r="I777" s="309"/>
      <c r="J777" s="670">
        <v>1</v>
      </c>
      <c r="K777" s="347" t="s">
        <v>42</v>
      </c>
      <c r="L777" s="354"/>
      <c r="M777" s="669"/>
      <c r="N777" s="347"/>
      <c r="O777" s="410"/>
    </row>
    <row r="778" spans="1:15" s="16" customFormat="1" ht="11.1" customHeight="1">
      <c r="A778" s="662">
        <v>0</v>
      </c>
      <c r="B778" s="12"/>
      <c r="C778" s="232"/>
      <c r="D778" s="660"/>
      <c r="E778" s="13"/>
      <c r="F778" s="14"/>
      <c r="G778" s="15"/>
      <c r="I778" s="308"/>
      <c r="J778" s="348"/>
      <c r="K778" s="349"/>
      <c r="L778" s="350"/>
      <c r="M778" s="672"/>
      <c r="N778" s="349"/>
      <c r="O778" s="450"/>
    </row>
    <row r="779" spans="1:15" s="16" customFormat="1" ht="11.1" customHeight="1">
      <c r="A779" s="661">
        <v>0</v>
      </c>
      <c r="B779" s="331"/>
      <c r="C779" s="232" t="s">
        <v>1034</v>
      </c>
      <c r="D779" s="660"/>
      <c r="E779" s="13"/>
      <c r="F779" s="14"/>
      <c r="G779" s="15"/>
      <c r="I779" s="308"/>
      <c r="J779" s="351"/>
      <c r="K779" s="352"/>
      <c r="L779" s="353"/>
      <c r="M779" s="671"/>
      <c r="N779" s="352"/>
      <c r="O779" s="451"/>
    </row>
    <row r="780" spans="1:15" s="16" customFormat="1" ht="11.1" customHeight="1">
      <c r="A780" s="332">
        <v>0</v>
      </c>
      <c r="B780" s="333" t="s">
        <v>1033</v>
      </c>
      <c r="C780" s="233" t="s">
        <v>1037</v>
      </c>
      <c r="D780" s="658">
        <v>1</v>
      </c>
      <c r="E780" s="657" t="s">
        <v>35</v>
      </c>
      <c r="F780" s="18"/>
      <c r="G780" s="19"/>
      <c r="H780" s="674"/>
      <c r="I780" s="309"/>
      <c r="J780" s="670">
        <v>1</v>
      </c>
      <c r="K780" s="347" t="s">
        <v>42</v>
      </c>
      <c r="L780" s="354"/>
      <c r="M780" s="669">
        <v>1</v>
      </c>
      <c r="N780" s="347" t="s">
        <v>42</v>
      </c>
      <c r="O780" s="410"/>
    </row>
    <row r="781" spans="1:15" s="16" customFormat="1" ht="11.1" customHeight="1">
      <c r="A781" s="662">
        <v>0</v>
      </c>
      <c r="B781" s="12"/>
      <c r="C781" s="232"/>
      <c r="D781" s="660"/>
      <c r="E781" s="13"/>
      <c r="F781" s="14"/>
      <c r="G781" s="15"/>
      <c r="I781" s="308"/>
      <c r="J781" s="348"/>
      <c r="K781" s="349"/>
      <c r="L781" s="350"/>
      <c r="M781" s="672"/>
      <c r="N781" s="349"/>
      <c r="O781" s="450"/>
    </row>
    <row r="782" spans="1:15" s="16" customFormat="1" ht="11.1" customHeight="1">
      <c r="A782" s="661">
        <v>0</v>
      </c>
      <c r="B782" s="331"/>
      <c r="C782" s="232" t="s">
        <v>1034</v>
      </c>
      <c r="D782" s="660"/>
      <c r="E782" s="13"/>
      <c r="F782" s="14"/>
      <c r="G782" s="15"/>
      <c r="I782" s="308"/>
      <c r="J782" s="351"/>
      <c r="K782" s="352"/>
      <c r="L782" s="353"/>
      <c r="M782" s="671"/>
      <c r="N782" s="352"/>
      <c r="O782" s="451"/>
    </row>
    <row r="783" spans="1:15" s="16" customFormat="1" ht="11.1" customHeight="1">
      <c r="A783" s="332">
        <v>0</v>
      </c>
      <c r="B783" s="333" t="s">
        <v>1033</v>
      </c>
      <c r="C783" s="233" t="s">
        <v>1036</v>
      </c>
      <c r="D783" s="658">
        <v>1</v>
      </c>
      <c r="E783" s="657" t="s">
        <v>35</v>
      </c>
      <c r="F783" s="18"/>
      <c r="G783" s="19"/>
      <c r="H783" s="674"/>
      <c r="I783" s="309"/>
      <c r="J783" s="670"/>
      <c r="K783" s="347"/>
      <c r="L783" s="418"/>
      <c r="M783" s="669">
        <v>1</v>
      </c>
      <c r="N783" s="347" t="s">
        <v>42</v>
      </c>
      <c r="O783" s="410"/>
    </row>
    <row r="784" spans="1:15" s="16" customFormat="1" ht="11.1" customHeight="1">
      <c r="A784" s="662">
        <v>0</v>
      </c>
      <c r="B784" s="12"/>
      <c r="C784" s="232"/>
      <c r="D784" s="660"/>
      <c r="E784" s="13"/>
      <c r="F784" s="14"/>
      <c r="G784" s="15"/>
      <c r="I784" s="308"/>
      <c r="J784" s="351"/>
      <c r="K784" s="352"/>
      <c r="L784" s="353"/>
      <c r="M784" s="671"/>
      <c r="N784" s="352"/>
      <c r="O784" s="451"/>
    </row>
    <row r="785" spans="1:15" s="16" customFormat="1" ht="11.1" customHeight="1">
      <c r="A785" s="661">
        <v>0</v>
      </c>
      <c r="B785" s="331"/>
      <c r="C785" s="232" t="s">
        <v>1034</v>
      </c>
      <c r="D785" s="660"/>
      <c r="E785" s="13"/>
      <c r="F785" s="14"/>
      <c r="G785" s="15"/>
      <c r="I785" s="308"/>
      <c r="J785" s="351"/>
      <c r="K785" s="352"/>
      <c r="L785" s="353"/>
      <c r="M785" s="671"/>
      <c r="N785" s="352"/>
      <c r="O785" s="451"/>
    </row>
    <row r="786" spans="1:15" s="16" customFormat="1" ht="11.1" customHeight="1">
      <c r="A786" s="332">
        <v>0</v>
      </c>
      <c r="B786" s="333" t="s">
        <v>1033</v>
      </c>
      <c r="C786" s="233" t="s">
        <v>1035</v>
      </c>
      <c r="D786" s="658">
        <v>1</v>
      </c>
      <c r="E786" s="657" t="s">
        <v>35</v>
      </c>
      <c r="F786" s="18"/>
      <c r="G786" s="19"/>
      <c r="H786" s="674"/>
      <c r="I786" s="309"/>
      <c r="J786" s="670"/>
      <c r="K786" s="347"/>
      <c r="L786" s="354"/>
      <c r="M786" s="669">
        <v>1</v>
      </c>
      <c r="N786" s="347" t="s">
        <v>42</v>
      </c>
      <c r="O786" s="410"/>
    </row>
    <row r="787" spans="1:15" s="16" customFormat="1" ht="11.1" customHeight="1">
      <c r="A787" s="662">
        <v>0</v>
      </c>
      <c r="B787" s="12"/>
      <c r="C787" s="232"/>
      <c r="D787" s="660"/>
      <c r="E787" s="13"/>
      <c r="F787" s="14"/>
      <c r="G787" s="15"/>
      <c r="I787" s="308"/>
      <c r="J787" s="348"/>
      <c r="K787" s="349"/>
      <c r="L787" s="350"/>
      <c r="M787" s="672"/>
      <c r="N787" s="349"/>
      <c r="O787" s="450"/>
    </row>
    <row r="788" spans="1:15" s="16" customFormat="1" ht="11.1" customHeight="1">
      <c r="A788" s="661">
        <v>0</v>
      </c>
      <c r="B788" s="331"/>
      <c r="C788" s="232" t="s">
        <v>1034</v>
      </c>
      <c r="D788" s="660"/>
      <c r="E788" s="13"/>
      <c r="F788" s="14"/>
      <c r="G788" s="15"/>
      <c r="I788" s="308"/>
      <c r="J788" s="351"/>
      <c r="K788" s="352"/>
      <c r="L788" s="353"/>
      <c r="M788" s="671"/>
      <c r="N788" s="352"/>
      <c r="O788" s="451"/>
    </row>
    <row r="789" spans="1:15" s="16" customFormat="1" ht="11.1" customHeight="1">
      <c r="A789" s="332">
        <v>0</v>
      </c>
      <c r="B789" s="333" t="s">
        <v>1033</v>
      </c>
      <c r="C789" s="233" t="s">
        <v>1032</v>
      </c>
      <c r="D789" s="658">
        <v>1</v>
      </c>
      <c r="E789" s="657" t="s">
        <v>35</v>
      </c>
      <c r="F789" s="18"/>
      <c r="G789" s="19"/>
      <c r="H789" s="674"/>
      <c r="I789" s="309"/>
      <c r="J789" s="670"/>
      <c r="K789" s="347"/>
      <c r="L789" s="354"/>
      <c r="M789" s="669">
        <v>1</v>
      </c>
      <c r="N789" s="347" t="s">
        <v>42</v>
      </c>
      <c r="O789" s="410"/>
    </row>
    <row r="790" spans="1:15" s="16" customFormat="1" ht="11.1" customHeight="1">
      <c r="A790" s="662">
        <v>0</v>
      </c>
      <c r="B790" s="12"/>
      <c r="C790" s="232"/>
      <c r="D790" s="660"/>
      <c r="E790" s="13"/>
      <c r="F790" s="14"/>
      <c r="G790" s="15"/>
      <c r="I790" s="308"/>
      <c r="J790" s="348"/>
      <c r="K790" s="349"/>
      <c r="L790" s="350"/>
      <c r="M790" s="672"/>
      <c r="N790" s="349"/>
      <c r="O790" s="450"/>
    </row>
    <row r="791" spans="1:15" s="16" customFormat="1" ht="11.1" customHeight="1">
      <c r="A791" s="661">
        <v>0</v>
      </c>
      <c r="B791" s="331"/>
      <c r="C791" s="232"/>
      <c r="D791" s="660"/>
      <c r="E791" s="13"/>
      <c r="F791" s="14"/>
      <c r="G791" s="15"/>
      <c r="I791" s="308"/>
      <c r="J791" s="351"/>
      <c r="K791" s="352"/>
      <c r="L791" s="353"/>
      <c r="M791" s="671"/>
      <c r="N791" s="352"/>
      <c r="O791" s="451"/>
    </row>
    <row r="792" spans="1:15" s="16" customFormat="1" ht="11.1" customHeight="1">
      <c r="A792" s="332">
        <v>0</v>
      </c>
      <c r="B792" s="333" t="s">
        <v>1029</v>
      </c>
      <c r="C792" s="233" t="s">
        <v>1031</v>
      </c>
      <c r="D792" s="658">
        <v>3</v>
      </c>
      <c r="E792" s="657" t="s">
        <v>595</v>
      </c>
      <c r="F792" s="18"/>
      <c r="G792" s="19"/>
      <c r="H792" s="674"/>
      <c r="I792" s="309"/>
      <c r="J792" s="670"/>
      <c r="K792" s="347"/>
      <c r="L792" s="354"/>
      <c r="M792" s="669">
        <v>3</v>
      </c>
      <c r="N792" s="347" t="s">
        <v>464</v>
      </c>
      <c r="O792" s="410"/>
    </row>
    <row r="793" spans="1:15" s="16" customFormat="1" ht="11.1" customHeight="1">
      <c r="A793" s="662">
        <v>0</v>
      </c>
      <c r="B793" s="12"/>
      <c r="C793" s="232"/>
      <c r="D793" s="660"/>
      <c r="E793" s="13"/>
      <c r="F793" s="14"/>
      <c r="G793" s="15"/>
      <c r="I793" s="308"/>
      <c r="J793" s="348"/>
      <c r="K793" s="349"/>
      <c r="L793" s="350"/>
      <c r="M793" s="672"/>
      <c r="N793" s="349"/>
      <c r="O793" s="450"/>
    </row>
    <row r="794" spans="1:15" s="16" customFormat="1" ht="11.1" customHeight="1">
      <c r="A794" s="661">
        <v>0</v>
      </c>
      <c r="B794" s="331"/>
      <c r="C794" s="232"/>
      <c r="D794" s="660"/>
      <c r="E794" s="13"/>
      <c r="F794" s="14"/>
      <c r="G794" s="15"/>
      <c r="I794" s="308"/>
      <c r="J794" s="351"/>
      <c r="K794" s="352"/>
      <c r="L794" s="353"/>
      <c r="M794" s="671"/>
      <c r="N794" s="352"/>
      <c r="O794" s="451"/>
    </row>
    <row r="795" spans="1:15" s="16" customFormat="1" ht="11.1" customHeight="1">
      <c r="A795" s="332">
        <v>0</v>
      </c>
      <c r="B795" s="333" t="s">
        <v>1029</v>
      </c>
      <c r="C795" s="233" t="s">
        <v>1030</v>
      </c>
      <c r="D795" s="658">
        <v>4</v>
      </c>
      <c r="E795" s="657" t="s">
        <v>595</v>
      </c>
      <c r="F795" s="18"/>
      <c r="G795" s="19"/>
      <c r="H795" s="674"/>
      <c r="I795" s="309"/>
      <c r="J795" s="670">
        <v>1</v>
      </c>
      <c r="K795" s="347" t="s">
        <v>464</v>
      </c>
      <c r="L795" s="354"/>
      <c r="M795" s="669">
        <v>3</v>
      </c>
      <c r="N795" s="347" t="s">
        <v>464</v>
      </c>
      <c r="O795" s="410"/>
    </row>
    <row r="796" spans="1:15" s="16" customFormat="1" ht="11.1" customHeight="1">
      <c r="A796" s="662">
        <v>0</v>
      </c>
      <c r="B796" s="12"/>
      <c r="C796" s="232"/>
      <c r="D796" s="660"/>
      <c r="E796" s="13"/>
      <c r="F796" s="14"/>
      <c r="G796" s="15"/>
      <c r="I796" s="308"/>
      <c r="J796" s="348"/>
      <c r="K796" s="349"/>
      <c r="L796" s="350"/>
      <c r="M796" s="672"/>
      <c r="N796" s="349"/>
      <c r="O796" s="450"/>
    </row>
    <row r="797" spans="1:15" s="16" customFormat="1" ht="11.1" customHeight="1">
      <c r="A797" s="661">
        <v>0</v>
      </c>
      <c r="B797" s="331"/>
      <c r="C797" s="232"/>
      <c r="D797" s="660"/>
      <c r="E797" s="13"/>
      <c r="F797" s="14"/>
      <c r="G797" s="15"/>
      <c r="I797" s="308"/>
      <c r="J797" s="351"/>
      <c r="K797" s="352"/>
      <c r="L797" s="353"/>
      <c r="M797" s="671"/>
      <c r="N797" s="352"/>
      <c r="O797" s="451"/>
    </row>
    <row r="798" spans="1:15" s="16" customFormat="1" ht="11.1" customHeight="1">
      <c r="A798" s="332">
        <v>0</v>
      </c>
      <c r="B798" s="333" t="s">
        <v>1029</v>
      </c>
      <c r="C798" s="233" t="s">
        <v>1028</v>
      </c>
      <c r="D798" s="658">
        <v>3</v>
      </c>
      <c r="E798" s="657" t="s">
        <v>595</v>
      </c>
      <c r="F798" s="18"/>
      <c r="G798" s="19"/>
      <c r="H798" s="674"/>
      <c r="I798" s="309"/>
      <c r="J798" s="670">
        <v>1</v>
      </c>
      <c r="K798" s="347" t="s">
        <v>464</v>
      </c>
      <c r="L798" s="354"/>
      <c r="M798" s="669">
        <v>2</v>
      </c>
      <c r="N798" s="347" t="s">
        <v>464</v>
      </c>
      <c r="O798" s="410"/>
    </row>
    <row r="799" spans="1:15" s="16" customFormat="1" ht="11.1" customHeight="1">
      <c r="A799" s="662">
        <v>0</v>
      </c>
      <c r="B799" s="12"/>
      <c r="C799" s="232"/>
      <c r="D799" s="660"/>
      <c r="E799" s="13"/>
      <c r="F799" s="14"/>
      <c r="G799" s="15"/>
      <c r="I799" s="308"/>
      <c r="J799" s="348"/>
      <c r="K799" s="349"/>
      <c r="L799" s="350"/>
      <c r="M799" s="672"/>
      <c r="N799" s="349"/>
      <c r="O799" s="450"/>
    </row>
    <row r="800" spans="1:15" s="16" customFormat="1" ht="11.1" customHeight="1">
      <c r="A800" s="661">
        <v>0</v>
      </c>
      <c r="B800" s="331"/>
      <c r="C800" s="232"/>
      <c r="D800" s="660"/>
      <c r="E800" s="13"/>
      <c r="F800" s="14"/>
      <c r="G800" s="15"/>
      <c r="I800" s="308"/>
      <c r="J800" s="351"/>
      <c r="K800" s="352"/>
      <c r="L800" s="353"/>
      <c r="M800" s="671"/>
      <c r="N800" s="352"/>
      <c r="O800" s="451"/>
    </row>
    <row r="801" spans="1:15" s="16" customFormat="1" ht="11.1" customHeight="1">
      <c r="A801" s="527">
        <v>0</v>
      </c>
      <c r="B801" s="453" t="s">
        <v>1026</v>
      </c>
      <c r="C801" s="454" t="s">
        <v>1027</v>
      </c>
      <c r="D801" s="668">
        <v>2</v>
      </c>
      <c r="E801" s="667" t="s">
        <v>595</v>
      </c>
      <c r="F801" s="666"/>
      <c r="G801" s="665"/>
      <c r="H801" s="682"/>
      <c r="I801" s="460"/>
      <c r="J801" s="681"/>
      <c r="K801" s="462"/>
      <c r="L801" s="463"/>
      <c r="M801" s="680">
        <v>2</v>
      </c>
      <c r="N801" s="462" t="s">
        <v>464</v>
      </c>
      <c r="O801" s="465"/>
    </row>
    <row r="802" spans="1:15" s="16" customFormat="1" ht="11.1" customHeight="1">
      <c r="A802" s="466">
        <v>0</v>
      </c>
      <c r="B802" s="467"/>
      <c r="C802" s="468"/>
      <c r="D802" s="679"/>
      <c r="E802" s="678"/>
      <c r="F802" s="677"/>
      <c r="G802" s="676"/>
      <c r="H802" s="525"/>
      <c r="I802" s="474"/>
      <c r="J802" s="475"/>
      <c r="K802" s="476"/>
      <c r="L802" s="526"/>
      <c r="M802" s="675"/>
      <c r="N802" s="476"/>
      <c r="O802" s="479"/>
    </row>
    <row r="803" spans="1:15" s="16" customFormat="1" ht="11.1" customHeight="1">
      <c r="A803" s="661">
        <v>0</v>
      </c>
      <c r="B803" s="331"/>
      <c r="C803" s="232"/>
      <c r="D803" s="660"/>
      <c r="E803" s="13"/>
      <c r="F803" s="14"/>
      <c r="G803" s="15"/>
      <c r="I803" s="308"/>
      <c r="J803" s="351"/>
      <c r="K803" s="352"/>
      <c r="L803" s="353"/>
      <c r="M803" s="671"/>
      <c r="N803" s="352"/>
      <c r="O803" s="451"/>
    </row>
    <row r="804" spans="1:15" s="16" customFormat="1" ht="11.1" customHeight="1">
      <c r="A804" s="332">
        <v>0</v>
      </c>
      <c r="B804" s="333" t="s">
        <v>1026</v>
      </c>
      <c r="C804" s="233" t="s">
        <v>1025</v>
      </c>
      <c r="D804" s="658">
        <v>2</v>
      </c>
      <c r="E804" s="657" t="s">
        <v>595</v>
      </c>
      <c r="F804" s="18"/>
      <c r="G804" s="19"/>
      <c r="H804" s="674"/>
      <c r="I804" s="309"/>
      <c r="J804" s="670"/>
      <c r="K804" s="347"/>
      <c r="L804" s="354"/>
      <c r="M804" s="669">
        <v>2</v>
      </c>
      <c r="N804" s="347" t="s">
        <v>464</v>
      </c>
      <c r="O804" s="410"/>
    </row>
    <row r="805" spans="1:15" ht="11.1" customHeight="1">
      <c r="A805" s="662"/>
      <c r="B805" s="12"/>
      <c r="C805" s="232" t="s">
        <v>1024</v>
      </c>
      <c r="D805" s="660"/>
      <c r="E805" s="13"/>
      <c r="F805" s="14"/>
      <c r="G805" s="15"/>
      <c r="H805" s="16"/>
      <c r="I805" s="308"/>
      <c r="J805" s="348"/>
      <c r="K805" s="349"/>
      <c r="L805" s="424"/>
      <c r="M805" s="368"/>
      <c r="N805" s="349"/>
      <c r="O805" s="489"/>
    </row>
    <row r="806" spans="1:15" ht="11.1" customHeight="1">
      <c r="A806" s="661"/>
      <c r="B806" s="331" t="s">
        <v>889</v>
      </c>
      <c r="C806" s="232" t="s">
        <v>891</v>
      </c>
      <c r="D806" s="660"/>
      <c r="E806" s="13"/>
      <c r="F806" s="14"/>
      <c r="G806" s="15"/>
      <c r="H806" s="16"/>
      <c r="I806" s="308"/>
      <c r="J806" s="351"/>
      <c r="K806" s="352"/>
      <c r="L806" s="353"/>
      <c r="M806" s="673"/>
      <c r="N806" s="352"/>
      <c r="O806" s="451"/>
    </row>
    <row r="807" spans="1:15" ht="11.1" customHeight="1">
      <c r="A807" s="332"/>
      <c r="B807" s="333"/>
      <c r="C807" s="233" t="s">
        <v>886</v>
      </c>
      <c r="D807" s="658">
        <v>6</v>
      </c>
      <c r="E807" s="657" t="s">
        <v>840</v>
      </c>
      <c r="F807" s="18"/>
      <c r="G807" s="19"/>
      <c r="H807" s="20"/>
      <c r="I807" s="309"/>
      <c r="J807" s="375">
        <v>0.54</v>
      </c>
      <c r="K807" s="347"/>
      <c r="L807" s="354"/>
      <c r="M807" s="376">
        <v>0.46</v>
      </c>
      <c r="N807" s="347">
        <v>0</v>
      </c>
      <c r="O807" s="410"/>
    </row>
    <row r="808" spans="1:15" ht="11.1" customHeight="1">
      <c r="A808" s="662"/>
      <c r="B808" s="12"/>
      <c r="C808" s="232" t="s">
        <v>1024</v>
      </c>
      <c r="D808" s="660"/>
      <c r="E808" s="13"/>
      <c r="F808" s="14"/>
      <c r="G808" s="15"/>
      <c r="H808" s="16"/>
      <c r="I808" s="308"/>
      <c r="J808" s="348"/>
      <c r="K808" s="349"/>
      <c r="L808" s="424"/>
      <c r="M808" s="368"/>
      <c r="N808" s="349"/>
      <c r="O808" s="489"/>
    </row>
    <row r="809" spans="1:15" ht="11.1" customHeight="1">
      <c r="A809" s="661"/>
      <c r="B809" s="331" t="s">
        <v>892</v>
      </c>
      <c r="C809" s="232" t="s">
        <v>891</v>
      </c>
      <c r="D809" s="660"/>
      <c r="E809" s="13"/>
      <c r="F809" s="14"/>
      <c r="G809" s="15"/>
      <c r="H809" s="16"/>
      <c r="I809" s="308"/>
      <c r="J809" s="351"/>
      <c r="K809" s="352"/>
      <c r="L809" s="353"/>
      <c r="M809" s="673"/>
      <c r="N809" s="352"/>
      <c r="O809" s="451"/>
    </row>
    <row r="810" spans="1:15" ht="11.1" customHeight="1">
      <c r="A810" s="332"/>
      <c r="B810" s="333"/>
      <c r="C810" s="233" t="s">
        <v>887</v>
      </c>
      <c r="D810" s="658">
        <v>12</v>
      </c>
      <c r="E810" s="346" t="s">
        <v>888</v>
      </c>
      <c r="F810" s="18"/>
      <c r="G810" s="19"/>
      <c r="H810" s="20"/>
      <c r="I810" s="309"/>
      <c r="J810" s="375">
        <v>0.54</v>
      </c>
      <c r="K810" s="347"/>
      <c r="L810" s="354"/>
      <c r="M810" s="376">
        <v>0.46</v>
      </c>
      <c r="N810" s="347">
        <v>0</v>
      </c>
      <c r="O810" s="410"/>
    </row>
    <row r="811" spans="1:15" s="16" customFormat="1" ht="11.1" customHeight="1">
      <c r="A811" s="662">
        <v>0</v>
      </c>
      <c r="B811" s="12">
        <v>0</v>
      </c>
      <c r="C811" s="232">
        <v>0</v>
      </c>
      <c r="D811" s="660"/>
      <c r="E811" s="13"/>
      <c r="F811" s="14"/>
      <c r="G811" s="15"/>
      <c r="I811" s="308"/>
      <c r="J811" s="348"/>
      <c r="K811" s="349"/>
      <c r="L811" s="350"/>
      <c r="M811" s="672"/>
      <c r="N811" s="349"/>
      <c r="O811" s="450"/>
    </row>
    <row r="812" spans="1:15" s="16" customFormat="1" ht="11.1" customHeight="1">
      <c r="A812" s="661">
        <v>0</v>
      </c>
      <c r="B812" s="331">
        <v>0</v>
      </c>
      <c r="C812" s="232">
        <v>0</v>
      </c>
      <c r="D812" s="660"/>
      <c r="E812" s="13"/>
      <c r="F812" s="14"/>
      <c r="G812" s="15"/>
      <c r="I812" s="308"/>
      <c r="J812" s="351"/>
      <c r="K812" s="352"/>
      <c r="L812" s="353"/>
      <c r="M812" s="671"/>
      <c r="N812" s="352"/>
      <c r="O812" s="451"/>
    </row>
    <row r="813" spans="1:15" s="16" customFormat="1" ht="11.1" customHeight="1">
      <c r="A813" s="332">
        <v>0</v>
      </c>
      <c r="B813" s="17"/>
      <c r="C813" s="233">
        <v>0</v>
      </c>
      <c r="D813" s="658"/>
      <c r="E813" s="657">
        <v>0</v>
      </c>
      <c r="F813" s="18"/>
      <c r="G813" s="341"/>
      <c r="H813" s="20"/>
      <c r="I813" s="309"/>
      <c r="J813" s="670"/>
      <c r="K813" s="347">
        <v>0</v>
      </c>
      <c r="L813" s="354"/>
      <c r="M813" s="669"/>
      <c r="N813" s="347">
        <v>0</v>
      </c>
      <c r="O813" s="480"/>
    </row>
    <row r="814" spans="1:15" s="16" customFormat="1" ht="11.1" customHeight="1">
      <c r="A814" s="662">
        <v>0</v>
      </c>
      <c r="B814" s="12">
        <v>0</v>
      </c>
      <c r="C814" s="232">
        <v>0</v>
      </c>
      <c r="D814" s="660"/>
      <c r="E814" s="13"/>
      <c r="F814" s="14"/>
      <c r="G814" s="15"/>
      <c r="I814" s="308"/>
      <c r="J814" s="348"/>
      <c r="K814" s="349"/>
      <c r="L814" s="350"/>
      <c r="M814" s="672"/>
      <c r="N814" s="349"/>
      <c r="O814" s="450"/>
    </row>
    <row r="815" spans="1:15" s="16" customFormat="1" ht="11.1" customHeight="1">
      <c r="A815" s="661">
        <v>0</v>
      </c>
      <c r="B815" s="331">
        <v>0</v>
      </c>
      <c r="C815" s="232">
        <v>0</v>
      </c>
      <c r="D815" s="660"/>
      <c r="E815" s="13"/>
      <c r="F815" s="14"/>
      <c r="G815" s="15"/>
      <c r="I815" s="308"/>
      <c r="J815" s="351"/>
      <c r="K815" s="352"/>
      <c r="L815" s="353"/>
      <c r="M815" s="671"/>
      <c r="N815" s="352"/>
      <c r="O815" s="451"/>
    </row>
    <row r="816" spans="1:15" s="16" customFormat="1" ht="11.1" customHeight="1">
      <c r="A816" s="332">
        <v>0</v>
      </c>
      <c r="B816" s="333">
        <v>0</v>
      </c>
      <c r="C816" s="233">
        <v>0</v>
      </c>
      <c r="D816" s="658"/>
      <c r="E816" s="657">
        <v>0</v>
      </c>
      <c r="F816" s="18"/>
      <c r="G816" s="19"/>
      <c r="H816" s="20"/>
      <c r="I816" s="309"/>
      <c r="J816" s="670"/>
      <c r="K816" s="347">
        <v>0</v>
      </c>
      <c r="L816" s="354"/>
      <c r="M816" s="669"/>
      <c r="N816" s="347">
        <v>0</v>
      </c>
      <c r="O816" s="410"/>
    </row>
    <row r="817" spans="1:15" s="16" customFormat="1" ht="11.1" customHeight="1">
      <c r="A817" s="662">
        <v>0</v>
      </c>
      <c r="B817" s="12">
        <v>0</v>
      </c>
      <c r="C817" s="232">
        <v>0</v>
      </c>
      <c r="D817" s="660"/>
      <c r="E817" s="13"/>
      <c r="F817" s="14"/>
      <c r="G817" s="15"/>
      <c r="I817" s="308"/>
      <c r="J817" s="348"/>
      <c r="K817" s="349"/>
      <c r="L817" s="350"/>
      <c r="M817" s="672"/>
      <c r="N817" s="349"/>
      <c r="O817" s="450"/>
    </row>
    <row r="818" spans="1:15" s="16" customFormat="1" ht="11.1" customHeight="1">
      <c r="A818" s="661">
        <v>0</v>
      </c>
      <c r="B818" s="331">
        <v>0</v>
      </c>
      <c r="C818" s="232">
        <v>0</v>
      </c>
      <c r="D818" s="660"/>
      <c r="E818" s="13"/>
      <c r="F818" s="14"/>
      <c r="G818" s="15"/>
      <c r="I818" s="308"/>
      <c r="J818" s="351"/>
      <c r="K818" s="352"/>
      <c r="L818" s="353"/>
      <c r="M818" s="671"/>
      <c r="N818" s="352"/>
      <c r="O818" s="451"/>
    </row>
    <row r="819" spans="1:15" s="16" customFormat="1" ht="11.1" customHeight="1">
      <c r="A819" s="332">
        <v>0</v>
      </c>
      <c r="B819" s="333">
        <v>0</v>
      </c>
      <c r="C819" s="233">
        <v>0</v>
      </c>
      <c r="D819" s="658"/>
      <c r="E819" s="657">
        <v>0</v>
      </c>
      <c r="F819" s="18"/>
      <c r="G819" s="19"/>
      <c r="H819" s="20"/>
      <c r="I819" s="309"/>
      <c r="J819" s="670"/>
      <c r="K819" s="347">
        <v>0</v>
      </c>
      <c r="L819" s="410"/>
      <c r="M819" s="669"/>
      <c r="N819" s="347">
        <v>0</v>
      </c>
      <c r="O819" s="410"/>
    </row>
    <row r="820" spans="1:15" s="16" customFormat="1" ht="11.1" customHeight="1">
      <c r="A820" s="662">
        <v>0</v>
      </c>
      <c r="B820" s="12">
        <v>0</v>
      </c>
      <c r="C820" s="232">
        <v>0</v>
      </c>
      <c r="D820" s="660"/>
      <c r="E820" s="13"/>
      <c r="F820" s="14"/>
      <c r="G820" s="15"/>
      <c r="I820" s="308"/>
      <c r="J820" s="300"/>
      <c r="K820" s="22"/>
      <c r="L820" s="2"/>
      <c r="M820" s="659"/>
      <c r="N820" s="22"/>
      <c r="O820" s="506"/>
    </row>
    <row r="821" spans="1:15" s="16" customFormat="1" ht="11.1" customHeight="1">
      <c r="A821" s="661">
        <v>0</v>
      </c>
      <c r="B821" s="331">
        <v>0</v>
      </c>
      <c r="C821" s="232">
        <v>0</v>
      </c>
      <c r="D821" s="660"/>
      <c r="E821" s="13"/>
      <c r="F821" s="14"/>
      <c r="G821" s="15"/>
      <c r="I821" s="308"/>
      <c r="J821" s="300"/>
      <c r="K821" s="22"/>
      <c r="L821" s="2"/>
      <c r="M821" s="659"/>
      <c r="N821" s="22"/>
      <c r="O821" s="506"/>
    </row>
    <row r="822" spans="1:15" s="16" customFormat="1" ht="11.1" customHeight="1">
      <c r="A822" s="332">
        <v>0</v>
      </c>
      <c r="B822" s="333">
        <v>0</v>
      </c>
      <c r="C822" s="233">
        <v>0</v>
      </c>
      <c r="D822" s="658"/>
      <c r="E822" s="657">
        <v>0</v>
      </c>
      <c r="F822" s="18"/>
      <c r="G822" s="19"/>
      <c r="H822" s="20"/>
      <c r="I822" s="309"/>
      <c r="J822" s="302"/>
      <c r="K822" s="21">
        <v>0</v>
      </c>
      <c r="L822" s="299"/>
      <c r="M822" s="235">
        <v>0</v>
      </c>
      <c r="N822" s="21">
        <v>0</v>
      </c>
      <c r="O822" s="507"/>
    </row>
    <row r="823" spans="1:15" s="16" customFormat="1" ht="11.1" customHeight="1">
      <c r="A823" s="662">
        <v>0</v>
      </c>
      <c r="B823" s="12">
        <v>0</v>
      </c>
      <c r="C823" s="232">
        <v>0</v>
      </c>
      <c r="D823" s="660"/>
      <c r="E823" s="13"/>
      <c r="F823" s="14"/>
      <c r="G823" s="15"/>
      <c r="I823" s="308"/>
      <c r="J823" s="300"/>
      <c r="K823" s="22"/>
      <c r="L823" s="2"/>
      <c r="M823" s="659"/>
      <c r="N823" s="22"/>
      <c r="O823" s="506"/>
    </row>
    <row r="824" spans="1:15" s="16" customFormat="1" ht="11.1" customHeight="1">
      <c r="A824" s="661">
        <v>0</v>
      </c>
      <c r="B824" s="331">
        <v>0</v>
      </c>
      <c r="C824" s="232">
        <v>0</v>
      </c>
      <c r="D824" s="660"/>
      <c r="E824" s="13"/>
      <c r="F824" s="14"/>
      <c r="G824" s="15"/>
      <c r="I824" s="308"/>
      <c r="J824" s="300"/>
      <c r="K824" s="22"/>
      <c r="L824" s="2"/>
      <c r="M824" s="659"/>
      <c r="N824" s="22"/>
      <c r="O824" s="506"/>
    </row>
    <row r="825" spans="1:15" s="16" customFormat="1" ht="11.1" customHeight="1">
      <c r="A825" s="332">
        <v>0</v>
      </c>
      <c r="B825" s="333">
        <v>0</v>
      </c>
      <c r="C825" s="233">
        <v>0</v>
      </c>
      <c r="D825" s="658"/>
      <c r="E825" s="657">
        <v>0</v>
      </c>
      <c r="F825" s="18"/>
      <c r="G825" s="19"/>
      <c r="H825" s="20"/>
      <c r="I825" s="309"/>
      <c r="J825" s="302"/>
      <c r="K825" s="21">
        <v>0</v>
      </c>
      <c r="L825" s="299"/>
      <c r="M825" s="235">
        <v>0</v>
      </c>
      <c r="N825" s="21">
        <v>0</v>
      </c>
      <c r="O825" s="507"/>
    </row>
    <row r="826" spans="1:15" s="16" customFormat="1" ht="11.1" customHeight="1">
      <c r="A826" s="662">
        <v>0</v>
      </c>
      <c r="B826" s="12">
        <v>0</v>
      </c>
      <c r="C826" s="232">
        <v>0</v>
      </c>
      <c r="D826" s="660"/>
      <c r="E826" s="13"/>
      <c r="F826" s="14"/>
      <c r="G826" s="15"/>
      <c r="I826" s="308"/>
      <c r="J826" s="300"/>
      <c r="K826" s="22"/>
      <c r="L826" s="2"/>
      <c r="M826" s="659"/>
      <c r="N826" s="22"/>
      <c r="O826" s="506"/>
    </row>
    <row r="827" spans="1:15" s="16" customFormat="1" ht="11.1" customHeight="1">
      <c r="A827" s="661">
        <v>0</v>
      </c>
      <c r="B827" s="331">
        <v>0</v>
      </c>
      <c r="C827" s="232">
        <v>0</v>
      </c>
      <c r="D827" s="660"/>
      <c r="E827" s="13"/>
      <c r="F827" s="14"/>
      <c r="G827" s="15"/>
      <c r="I827" s="308"/>
      <c r="J827" s="300"/>
      <c r="K827" s="22"/>
      <c r="L827" s="2"/>
      <c r="M827" s="659"/>
      <c r="N827" s="22"/>
      <c r="O827" s="506"/>
    </row>
    <row r="828" spans="1:15" s="16" customFormat="1" ht="11.1" customHeight="1">
      <c r="A828" s="332">
        <v>0</v>
      </c>
      <c r="B828" s="333">
        <v>0</v>
      </c>
      <c r="C828" s="233">
        <v>0</v>
      </c>
      <c r="D828" s="658"/>
      <c r="E828" s="657">
        <v>0</v>
      </c>
      <c r="F828" s="18"/>
      <c r="G828" s="19"/>
      <c r="H828" s="20"/>
      <c r="I828" s="309"/>
      <c r="J828" s="302"/>
      <c r="K828" s="21">
        <v>0</v>
      </c>
      <c r="L828" s="447"/>
      <c r="M828" s="235">
        <v>0</v>
      </c>
      <c r="N828" s="21">
        <v>0</v>
      </c>
      <c r="O828" s="507"/>
    </row>
    <row r="829" spans="1:15" s="16" customFormat="1" ht="11.1" customHeight="1">
      <c r="A829" s="662">
        <v>0</v>
      </c>
      <c r="B829" s="12">
        <v>0</v>
      </c>
      <c r="C829" s="232">
        <v>0</v>
      </c>
      <c r="D829" s="660"/>
      <c r="E829" s="13"/>
      <c r="F829" s="14"/>
      <c r="G829" s="15"/>
      <c r="I829" s="308"/>
      <c r="J829" s="300"/>
      <c r="K829" s="22"/>
      <c r="L829" s="2"/>
      <c r="M829" s="659"/>
      <c r="N829" s="22"/>
      <c r="O829" s="506"/>
    </row>
    <row r="830" spans="1:15" s="16" customFormat="1" ht="11.1" customHeight="1">
      <c r="A830" s="661">
        <v>0</v>
      </c>
      <c r="B830" s="331">
        <v>0</v>
      </c>
      <c r="C830" s="232">
        <v>0</v>
      </c>
      <c r="D830" s="660"/>
      <c r="E830" s="13"/>
      <c r="F830" s="14"/>
      <c r="G830" s="15"/>
      <c r="I830" s="308"/>
      <c r="J830" s="300"/>
      <c r="K830" s="22"/>
      <c r="L830" s="2"/>
      <c r="M830" s="659"/>
      <c r="N830" s="22"/>
      <c r="O830" s="506"/>
    </row>
    <row r="831" spans="1:15" s="16" customFormat="1" ht="11.1" customHeight="1">
      <c r="A831" s="332">
        <v>0</v>
      </c>
      <c r="B831" s="333">
        <v>0</v>
      </c>
      <c r="C831" s="233">
        <v>0</v>
      </c>
      <c r="D831" s="658"/>
      <c r="E831" s="657">
        <v>0</v>
      </c>
      <c r="F831" s="18"/>
      <c r="G831" s="19"/>
      <c r="H831" s="20"/>
      <c r="I831" s="309"/>
      <c r="J831" s="302"/>
      <c r="K831" s="21">
        <v>0</v>
      </c>
      <c r="L831" s="299"/>
      <c r="M831" s="235">
        <v>0</v>
      </c>
      <c r="N831" s="21">
        <v>0</v>
      </c>
      <c r="O831" s="507"/>
    </row>
    <row r="832" spans="1:15" s="16" customFormat="1" ht="11.1" customHeight="1">
      <c r="A832" s="662">
        <v>0</v>
      </c>
      <c r="B832" s="12">
        <v>0</v>
      </c>
      <c r="C832" s="232">
        <v>0</v>
      </c>
      <c r="D832" s="660"/>
      <c r="E832" s="13"/>
      <c r="F832" s="14"/>
      <c r="G832" s="15"/>
      <c r="I832" s="308"/>
      <c r="J832" s="300"/>
      <c r="K832" s="22"/>
      <c r="L832" s="2"/>
      <c r="M832" s="659"/>
      <c r="N832" s="22"/>
      <c r="O832" s="506"/>
    </row>
    <row r="833" spans="1:15" s="16" customFormat="1" ht="11.1" customHeight="1">
      <c r="A833" s="661">
        <v>0</v>
      </c>
      <c r="B833" s="331">
        <v>0</v>
      </c>
      <c r="C833" s="232">
        <v>0</v>
      </c>
      <c r="D833" s="660"/>
      <c r="E833" s="13"/>
      <c r="F833" s="14"/>
      <c r="G833" s="15"/>
      <c r="I833" s="308"/>
      <c r="J833" s="300"/>
      <c r="K833" s="22"/>
      <c r="L833" s="2"/>
      <c r="M833" s="659"/>
      <c r="N833" s="22"/>
      <c r="O833" s="506"/>
    </row>
    <row r="834" spans="1:15" s="16" customFormat="1" ht="11.1" customHeight="1">
      <c r="A834" s="332">
        <v>0</v>
      </c>
      <c r="B834" s="333">
        <v>0</v>
      </c>
      <c r="C834" s="233">
        <v>0</v>
      </c>
      <c r="D834" s="658"/>
      <c r="E834" s="657">
        <v>0</v>
      </c>
      <c r="F834" s="18">
        <v>0</v>
      </c>
      <c r="G834" s="19">
        <v>0</v>
      </c>
      <c r="H834" s="20">
        <v>0</v>
      </c>
      <c r="I834" s="309"/>
      <c r="J834" s="302"/>
      <c r="K834" s="21">
        <v>0</v>
      </c>
      <c r="L834" s="299"/>
      <c r="M834" s="235">
        <v>0</v>
      </c>
      <c r="N834" s="21">
        <v>0</v>
      </c>
      <c r="O834" s="507"/>
    </row>
    <row r="835" spans="1:15" s="16" customFormat="1" ht="11.1" customHeight="1">
      <c r="A835" s="662">
        <v>0</v>
      </c>
      <c r="B835" s="12">
        <v>0</v>
      </c>
      <c r="C835" s="232">
        <v>0</v>
      </c>
      <c r="D835" s="660"/>
      <c r="E835" s="13"/>
      <c r="F835" s="14"/>
      <c r="G835" s="15"/>
      <c r="I835" s="308"/>
      <c r="J835" s="300"/>
      <c r="K835" s="22"/>
      <c r="L835" s="2"/>
      <c r="M835" s="659"/>
      <c r="N835" s="22"/>
      <c r="O835" s="506"/>
    </row>
    <row r="836" spans="1:15" s="16" customFormat="1" ht="11.1" customHeight="1">
      <c r="A836" s="661">
        <v>0</v>
      </c>
      <c r="B836" s="331">
        <v>0</v>
      </c>
      <c r="C836" s="232">
        <v>0</v>
      </c>
      <c r="D836" s="660"/>
      <c r="E836" s="13"/>
      <c r="F836" s="14"/>
      <c r="G836" s="15"/>
      <c r="I836" s="308"/>
      <c r="J836" s="300"/>
      <c r="K836" s="22"/>
      <c r="L836" s="2"/>
      <c r="M836" s="659"/>
      <c r="N836" s="22"/>
      <c r="O836" s="506"/>
    </row>
    <row r="837" spans="1:15" s="16" customFormat="1" ht="11.1" customHeight="1">
      <c r="A837" s="332">
        <v>0</v>
      </c>
      <c r="B837" s="333">
        <v>0</v>
      </c>
      <c r="C837" s="233">
        <v>0</v>
      </c>
      <c r="D837" s="658"/>
      <c r="E837" s="657">
        <v>0</v>
      </c>
      <c r="F837" s="18">
        <v>0</v>
      </c>
      <c r="G837" s="19">
        <v>0</v>
      </c>
      <c r="H837" s="20">
        <v>0</v>
      </c>
      <c r="I837" s="309"/>
      <c r="J837" s="302"/>
      <c r="K837" s="21">
        <v>0</v>
      </c>
      <c r="L837" s="299"/>
      <c r="M837" s="235">
        <v>0</v>
      </c>
      <c r="N837" s="21">
        <v>0</v>
      </c>
      <c r="O837" s="507"/>
    </row>
    <row r="838" spans="1:15" s="16" customFormat="1" ht="11.1" customHeight="1">
      <c r="A838" s="662">
        <v>0</v>
      </c>
      <c r="B838" s="12">
        <v>0</v>
      </c>
      <c r="C838" s="232">
        <v>0</v>
      </c>
      <c r="D838" s="660"/>
      <c r="E838" s="13"/>
      <c r="F838" s="14"/>
      <c r="G838" s="15"/>
      <c r="I838" s="308"/>
      <c r="J838" s="300"/>
      <c r="K838" s="22"/>
      <c r="L838" s="2"/>
      <c r="M838" s="659"/>
      <c r="N838" s="22"/>
      <c r="O838" s="506"/>
    </row>
    <row r="839" spans="1:15" s="16" customFormat="1" ht="11.1" customHeight="1">
      <c r="A839" s="661">
        <v>0</v>
      </c>
      <c r="B839" s="331">
        <v>0</v>
      </c>
      <c r="C839" s="232">
        <v>0</v>
      </c>
      <c r="D839" s="660"/>
      <c r="E839" s="13"/>
      <c r="F839" s="14"/>
      <c r="G839" s="15"/>
      <c r="I839" s="308"/>
      <c r="J839" s="300"/>
      <c r="K839" s="22"/>
      <c r="L839" s="2"/>
      <c r="M839" s="659"/>
      <c r="N839" s="22"/>
      <c r="O839" s="506"/>
    </row>
    <row r="840" spans="1:15" s="16" customFormat="1" ht="11.1" customHeight="1">
      <c r="A840" s="332">
        <v>0</v>
      </c>
      <c r="B840" s="333">
        <v>0</v>
      </c>
      <c r="C840" s="233">
        <v>0</v>
      </c>
      <c r="D840" s="658"/>
      <c r="E840" s="657">
        <v>0</v>
      </c>
      <c r="F840" s="18">
        <v>0</v>
      </c>
      <c r="G840" s="19">
        <v>0</v>
      </c>
      <c r="H840" s="20">
        <v>0</v>
      </c>
      <c r="I840" s="309"/>
      <c r="J840" s="302"/>
      <c r="K840" s="21">
        <v>0</v>
      </c>
      <c r="L840" s="299"/>
      <c r="M840" s="235">
        <v>0</v>
      </c>
      <c r="N840" s="21">
        <v>0</v>
      </c>
      <c r="O840" s="507"/>
    </row>
    <row r="841" spans="1:15" s="16" customFormat="1" ht="11.1" customHeight="1">
      <c r="A841" s="662">
        <v>0</v>
      </c>
      <c r="B841" s="12">
        <v>0</v>
      </c>
      <c r="C841" s="232">
        <v>0</v>
      </c>
      <c r="D841" s="660"/>
      <c r="E841" s="13"/>
      <c r="F841" s="14"/>
      <c r="G841" s="15"/>
      <c r="I841" s="308"/>
      <c r="J841" s="300"/>
      <c r="K841" s="22"/>
      <c r="L841" s="2"/>
      <c r="M841" s="659"/>
      <c r="N841" s="22"/>
      <c r="O841" s="506"/>
    </row>
    <row r="842" spans="1:15" s="16" customFormat="1" ht="11.1" customHeight="1">
      <c r="A842" s="661">
        <v>0</v>
      </c>
      <c r="B842" s="331">
        <v>0</v>
      </c>
      <c r="C842" s="232">
        <v>0</v>
      </c>
      <c r="D842" s="660"/>
      <c r="E842" s="13"/>
      <c r="F842" s="14"/>
      <c r="G842" s="15"/>
      <c r="I842" s="308"/>
      <c r="J842" s="300"/>
      <c r="K842" s="22"/>
      <c r="L842" s="2"/>
      <c r="M842" s="659"/>
      <c r="N842" s="22"/>
      <c r="O842" s="506"/>
    </row>
    <row r="843" spans="1:15" s="16" customFormat="1" ht="11.1" customHeight="1">
      <c r="A843" s="332">
        <v>0</v>
      </c>
      <c r="B843" s="333">
        <v>0</v>
      </c>
      <c r="C843" s="233">
        <v>0</v>
      </c>
      <c r="D843" s="658"/>
      <c r="E843" s="657">
        <v>0</v>
      </c>
      <c r="F843" s="18">
        <v>0</v>
      </c>
      <c r="G843" s="19">
        <v>0</v>
      </c>
      <c r="H843" s="20">
        <v>0</v>
      </c>
      <c r="I843" s="309"/>
      <c r="J843" s="302"/>
      <c r="K843" s="21">
        <v>0</v>
      </c>
      <c r="L843" s="299"/>
      <c r="M843" s="235">
        <v>0</v>
      </c>
      <c r="N843" s="21">
        <v>0</v>
      </c>
      <c r="O843" s="507"/>
    </row>
    <row r="844" spans="1:15" s="16" customFormat="1" ht="11.1" customHeight="1">
      <c r="A844" s="662">
        <v>0</v>
      </c>
      <c r="B844" s="12">
        <v>0</v>
      </c>
      <c r="C844" s="232">
        <v>0</v>
      </c>
      <c r="D844" s="660"/>
      <c r="E844" s="13"/>
      <c r="F844" s="14"/>
      <c r="G844" s="15"/>
      <c r="I844" s="308"/>
      <c r="J844" s="300"/>
      <c r="K844" s="22"/>
      <c r="L844" s="2"/>
      <c r="M844" s="659"/>
      <c r="N844" s="22"/>
      <c r="O844" s="506"/>
    </row>
    <row r="845" spans="1:15" s="16" customFormat="1" ht="11.1" customHeight="1">
      <c r="A845" s="661">
        <v>0</v>
      </c>
      <c r="B845" s="331">
        <v>0</v>
      </c>
      <c r="C845" s="232">
        <v>0</v>
      </c>
      <c r="D845" s="660"/>
      <c r="E845" s="13"/>
      <c r="F845" s="14"/>
      <c r="G845" s="15"/>
      <c r="I845" s="308"/>
      <c r="J845" s="300"/>
      <c r="K845" s="22"/>
      <c r="L845" s="2"/>
      <c r="M845" s="659"/>
      <c r="N845" s="22"/>
      <c r="O845" s="506"/>
    </row>
    <row r="846" spans="1:15" s="16" customFormat="1" ht="11.1" customHeight="1">
      <c r="A846" s="527">
        <v>0</v>
      </c>
      <c r="B846" s="453">
        <v>0</v>
      </c>
      <c r="C846" s="454">
        <v>0</v>
      </c>
      <c r="D846" s="668"/>
      <c r="E846" s="667">
        <v>0</v>
      </c>
      <c r="F846" s="666">
        <v>0</v>
      </c>
      <c r="G846" s="665">
        <v>0</v>
      </c>
      <c r="H846" s="459">
        <v>0</v>
      </c>
      <c r="I846" s="460"/>
      <c r="J846" s="664"/>
      <c r="K846" s="509">
        <v>0</v>
      </c>
      <c r="L846" s="510"/>
      <c r="M846" s="663">
        <v>0</v>
      </c>
      <c r="N846" s="509">
        <v>0</v>
      </c>
      <c r="O846" s="511"/>
    </row>
    <row r="847" spans="1:15" s="16" customFormat="1" ht="11.1" customHeight="1">
      <c r="A847" s="662">
        <v>0</v>
      </c>
      <c r="B847" s="12">
        <v>0</v>
      </c>
      <c r="C847" s="232">
        <v>0</v>
      </c>
      <c r="D847" s="660"/>
      <c r="E847" s="13"/>
      <c r="F847" s="14"/>
      <c r="G847" s="15"/>
      <c r="I847" s="308"/>
      <c r="J847" s="300"/>
      <c r="K847" s="22"/>
      <c r="L847" s="2"/>
      <c r="M847" s="659"/>
      <c r="N847" s="22"/>
      <c r="O847" s="301"/>
    </row>
    <row r="848" spans="1:15" s="16" customFormat="1" ht="11.1" customHeight="1">
      <c r="A848" s="661">
        <v>0</v>
      </c>
      <c r="B848" s="331">
        <v>0</v>
      </c>
      <c r="C848" s="232">
        <v>0</v>
      </c>
      <c r="D848" s="660"/>
      <c r="E848" s="13"/>
      <c r="F848" s="14"/>
      <c r="G848" s="15"/>
      <c r="I848" s="308"/>
      <c r="J848" s="300"/>
      <c r="K848" s="22"/>
      <c r="L848" s="2"/>
      <c r="M848" s="659"/>
      <c r="N848" s="22"/>
      <c r="O848" s="301"/>
    </row>
    <row r="849" spans="1:15" s="16" customFormat="1" ht="11.1" customHeight="1">
      <c r="A849" s="332">
        <v>0</v>
      </c>
      <c r="B849" s="333">
        <v>0</v>
      </c>
      <c r="C849" s="233">
        <v>0</v>
      </c>
      <c r="D849" s="658"/>
      <c r="E849" s="657">
        <v>0</v>
      </c>
      <c r="F849" s="18">
        <v>0</v>
      </c>
      <c r="G849" s="19">
        <v>0</v>
      </c>
      <c r="H849" s="20">
        <v>0</v>
      </c>
      <c r="I849" s="309"/>
      <c r="J849" s="302"/>
      <c r="K849" s="21">
        <v>0</v>
      </c>
      <c r="L849" s="299"/>
      <c r="M849" s="235">
        <v>0</v>
      </c>
      <c r="N849" s="21">
        <v>0</v>
      </c>
      <c r="O849" s="303"/>
    </row>
    <row r="850" spans="1:15" s="16" customFormat="1" ht="11.1" customHeight="1">
      <c r="A850" s="662">
        <v>0</v>
      </c>
      <c r="B850" s="12">
        <v>0</v>
      </c>
      <c r="C850" s="232">
        <v>0</v>
      </c>
      <c r="D850" s="660"/>
      <c r="E850" s="13"/>
      <c r="F850" s="14"/>
      <c r="G850" s="15"/>
      <c r="I850" s="308"/>
      <c r="J850" s="300"/>
      <c r="K850" s="22"/>
      <c r="L850" s="2"/>
      <c r="M850" s="659"/>
      <c r="N850" s="22"/>
      <c r="O850" s="301"/>
    </row>
    <row r="851" spans="1:15" s="16" customFormat="1" ht="11.1" customHeight="1">
      <c r="A851" s="661">
        <v>0</v>
      </c>
      <c r="B851" s="331">
        <v>0</v>
      </c>
      <c r="C851" s="232">
        <v>0</v>
      </c>
      <c r="D851" s="660"/>
      <c r="E851" s="13"/>
      <c r="F851" s="14"/>
      <c r="G851" s="15"/>
      <c r="I851" s="308"/>
      <c r="J851" s="300"/>
      <c r="K851" s="22"/>
      <c r="L851" s="2"/>
      <c r="M851" s="659"/>
      <c r="N851" s="22"/>
      <c r="O851" s="301"/>
    </row>
    <row r="852" spans="1:15" s="16" customFormat="1" ht="11.1" customHeight="1">
      <c r="A852" s="332">
        <v>0</v>
      </c>
      <c r="B852" s="333">
        <v>0</v>
      </c>
      <c r="C852" s="233">
        <v>0</v>
      </c>
      <c r="D852" s="658"/>
      <c r="E852" s="657">
        <v>0</v>
      </c>
      <c r="F852" s="18">
        <v>0</v>
      </c>
      <c r="G852" s="19">
        <v>0</v>
      </c>
      <c r="H852" s="20">
        <v>0</v>
      </c>
      <c r="I852" s="309"/>
      <c r="J852" s="302"/>
      <c r="K852" s="21">
        <v>0</v>
      </c>
      <c r="L852" s="299"/>
      <c r="M852" s="235">
        <v>0</v>
      </c>
      <c r="N852" s="21">
        <v>0</v>
      </c>
      <c r="O852" s="303"/>
    </row>
    <row r="853" spans="1:15" s="16" customFormat="1" ht="11.1" customHeight="1">
      <c r="A853" s="662">
        <v>0</v>
      </c>
      <c r="B853" s="12">
        <v>0</v>
      </c>
      <c r="C853" s="232">
        <v>0</v>
      </c>
      <c r="D853" s="660"/>
      <c r="E853" s="13"/>
      <c r="F853" s="14"/>
      <c r="G853" s="15"/>
      <c r="I853" s="308"/>
      <c r="J853" s="300"/>
      <c r="K853" s="22"/>
      <c r="L853" s="2"/>
      <c r="M853" s="659"/>
      <c r="N853" s="22"/>
      <c r="O853" s="301"/>
    </row>
    <row r="854" spans="1:15" s="16" customFormat="1" ht="11.1" customHeight="1">
      <c r="A854" s="661">
        <v>0</v>
      </c>
      <c r="B854" s="331">
        <v>0</v>
      </c>
      <c r="C854" s="232">
        <v>0</v>
      </c>
      <c r="D854" s="660"/>
      <c r="E854" s="13"/>
      <c r="F854" s="14"/>
      <c r="G854" s="15"/>
      <c r="I854" s="308"/>
      <c r="J854" s="300"/>
      <c r="K854" s="22"/>
      <c r="L854" s="2"/>
      <c r="M854" s="659"/>
      <c r="N854" s="22"/>
      <c r="O854" s="301"/>
    </row>
    <row r="855" spans="1:15" s="16" customFormat="1" ht="11.1" customHeight="1">
      <c r="A855" s="332">
        <v>0</v>
      </c>
      <c r="B855" s="333">
        <v>0</v>
      </c>
      <c r="C855" s="233">
        <v>0</v>
      </c>
      <c r="D855" s="658"/>
      <c r="E855" s="657">
        <v>0</v>
      </c>
      <c r="F855" s="18">
        <v>0</v>
      </c>
      <c r="G855" s="19">
        <v>0</v>
      </c>
      <c r="H855" s="20">
        <v>0</v>
      </c>
      <c r="I855" s="309"/>
      <c r="J855" s="302"/>
      <c r="K855" s="21">
        <v>0</v>
      </c>
      <c r="L855" s="299"/>
      <c r="M855" s="235">
        <v>0</v>
      </c>
      <c r="N855" s="21">
        <v>0</v>
      </c>
      <c r="O855" s="303"/>
    </row>
  </sheetData>
  <mergeCells count="8">
    <mergeCell ref="A2:O2"/>
    <mergeCell ref="D4:I5"/>
    <mergeCell ref="J4:L5"/>
    <mergeCell ref="M4:O5"/>
    <mergeCell ref="A4:A6"/>
    <mergeCell ref="B4:B6"/>
    <mergeCell ref="C4:C6"/>
    <mergeCell ref="H6:I6"/>
  </mergeCells>
  <phoneticPr fontId="15"/>
  <printOptions horizontalCentered="1" verticalCentered="1"/>
  <pageMargins left="0" right="0" top="0.59055118110236227" bottom="0" header="0" footer="0"/>
  <headerFooter alignWithMargins="0">
    <oddHeader>&amp;R&amp;10
NO.&amp;P</oddHeader>
  </headerFooter>
  <rowBreaks count="18" manualBreakCount="18">
    <brk id="48" max="14" man="1"/>
    <brk id="90" max="14" man="1"/>
    <brk id="132" max="14" man="1"/>
    <brk id="174" max="14" man="1"/>
    <brk id="216" max="14" man="1"/>
    <brk id="261" max="14" man="1"/>
    <brk id="306" max="14" man="1"/>
    <brk id="351" max="14" man="1"/>
    <brk id="396" max="14" man="1"/>
    <brk id="441" max="14" man="1"/>
    <brk id="486" max="14" man="1"/>
    <brk id="531" max="14" man="1"/>
    <brk id="576" max="14" man="1"/>
    <brk id="621" max="14" man="1"/>
    <brk id="666" max="14" man="1"/>
    <brk id="711" max="14" man="1"/>
    <brk id="756" max="14" man="1"/>
    <brk id="801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indexed="42"/>
    <pageSetUpPr fitToPage="1"/>
  </sheetPr>
  <dimension ref="A1:S1268"/>
  <sheetViews>
    <sheetView showZeros="0" view="pageBreakPreview" topLeftCell="A58" zoomScale="80" zoomScaleNormal="100" zoomScaleSheetLayoutView="80" workbookViewId="0">
      <selection activeCell="C15" sqref="C15"/>
    </sheetView>
  </sheetViews>
  <sheetFormatPr defaultColWidth="8.796875" defaultRowHeight="17.25"/>
  <cols>
    <col min="1" max="1" width="3.69921875" style="23" customWidth="1"/>
    <col min="2" max="2" width="20.69921875" style="23" customWidth="1"/>
    <col min="3" max="3" width="19.69921875" style="234" customWidth="1"/>
    <col min="4" max="4" width="4.69921875" style="24" customWidth="1"/>
    <col min="5" max="5" width="3.19921875" style="23" customWidth="1"/>
    <col min="6" max="6" width="6.69921875" style="23" customWidth="1"/>
    <col min="7" max="7" width="8.69921875" style="23" customWidth="1"/>
    <col min="8" max="8" width="9.69921875" style="23" customWidth="1"/>
    <col min="9" max="9" width="4.296875" style="23" customWidth="1"/>
    <col min="10" max="10" width="4.69921875" style="367" customWidth="1"/>
    <col min="11" max="11" width="3.19921875" style="35" customWidth="1"/>
    <col min="12" max="12" width="8.69921875" style="23" customWidth="1"/>
    <col min="13" max="13" width="4.69921875" style="367" customWidth="1"/>
    <col min="14" max="14" width="3.19921875" style="23" customWidth="1"/>
    <col min="15" max="15" width="8.69921875" style="23" customWidth="1"/>
    <col min="16" max="19" width="5.59765625" style="23" customWidth="1"/>
    <col min="20" max="16384" width="8.796875" style="23"/>
  </cols>
  <sheetData>
    <row r="1" spans="1:19" s="3" customFormat="1" ht="13.5">
      <c r="A1" s="1"/>
      <c r="B1" s="2"/>
      <c r="C1" s="231"/>
      <c r="D1" s="4"/>
      <c r="E1" s="5"/>
      <c r="F1" s="6"/>
      <c r="G1" s="7"/>
      <c r="H1" s="8"/>
      <c r="I1" s="9"/>
      <c r="J1" s="365"/>
      <c r="K1" s="5"/>
      <c r="M1" s="365"/>
      <c r="N1" s="8"/>
      <c r="O1" s="5"/>
    </row>
    <row r="2" spans="1:19" s="10" customFormat="1" ht="30" customHeight="1">
      <c r="A2" s="632" t="s">
        <v>1013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4"/>
    </row>
    <row r="3" spans="1:19" s="10" customFormat="1" ht="13.5" customHeight="1">
      <c r="A3" s="264"/>
      <c r="B3" s="25" t="s">
        <v>1006</v>
      </c>
      <c r="C3" s="265"/>
      <c r="D3" s="265"/>
      <c r="E3" s="265"/>
      <c r="F3" s="265"/>
      <c r="G3" s="265"/>
      <c r="H3" s="265"/>
      <c r="I3" s="265"/>
      <c r="J3" s="448"/>
      <c r="K3" s="265"/>
      <c r="L3" s="265"/>
      <c r="M3" s="448"/>
      <c r="N3" s="265"/>
      <c r="O3" s="266"/>
    </row>
    <row r="4" spans="1:19" s="10" customFormat="1" ht="15.95" customHeight="1">
      <c r="A4" s="645" t="s">
        <v>6</v>
      </c>
      <c r="B4" s="648" t="s">
        <v>32</v>
      </c>
      <c r="C4" s="651" t="s">
        <v>7</v>
      </c>
      <c r="D4" s="635" t="s">
        <v>1014</v>
      </c>
      <c r="E4" s="636"/>
      <c r="F4" s="636"/>
      <c r="G4" s="636"/>
      <c r="H4" s="636"/>
      <c r="I4" s="637"/>
      <c r="J4" s="635" t="s">
        <v>1015</v>
      </c>
      <c r="K4" s="636"/>
      <c r="L4" s="641"/>
      <c r="M4" s="643" t="s">
        <v>1016</v>
      </c>
      <c r="N4" s="636"/>
      <c r="O4" s="637"/>
    </row>
    <row r="5" spans="1:19" s="10" customFormat="1" ht="15.95" customHeight="1">
      <c r="A5" s="646"/>
      <c r="B5" s="649"/>
      <c r="C5" s="652"/>
      <c r="D5" s="638"/>
      <c r="E5" s="639"/>
      <c r="F5" s="639"/>
      <c r="G5" s="639"/>
      <c r="H5" s="639"/>
      <c r="I5" s="640"/>
      <c r="J5" s="638"/>
      <c r="K5" s="639"/>
      <c r="L5" s="642"/>
      <c r="M5" s="644"/>
      <c r="N5" s="639"/>
      <c r="O5" s="640"/>
      <c r="P5" s="10" t="s">
        <v>993</v>
      </c>
      <c r="R5" s="10" t="s">
        <v>994</v>
      </c>
    </row>
    <row r="6" spans="1:19" s="3" customFormat="1" ht="15.95" customHeight="1">
      <c r="A6" s="647"/>
      <c r="B6" s="650"/>
      <c r="C6" s="653"/>
      <c r="D6" s="439" t="s">
        <v>4</v>
      </c>
      <c r="E6" s="440" t="s">
        <v>5</v>
      </c>
      <c r="F6" s="441"/>
      <c r="G6" s="442"/>
      <c r="H6" s="654"/>
      <c r="I6" s="655"/>
      <c r="J6" s="443" t="s">
        <v>4</v>
      </c>
      <c r="K6" s="440" t="s">
        <v>5</v>
      </c>
      <c r="L6" s="444"/>
      <c r="M6" s="445" t="s">
        <v>4</v>
      </c>
      <c r="N6" s="440" t="s">
        <v>5</v>
      </c>
      <c r="O6" s="449"/>
      <c r="P6" s="231" t="s">
        <v>996</v>
      </c>
      <c r="Q6" s="231" t="s">
        <v>995</v>
      </c>
      <c r="R6" s="231" t="s">
        <v>996</v>
      </c>
      <c r="S6" s="231" t="s">
        <v>995</v>
      </c>
    </row>
    <row r="7" spans="1:19" s="16" customFormat="1" ht="11.1" customHeight="1">
      <c r="A7" s="11">
        <v>0</v>
      </c>
      <c r="B7" s="12">
        <v>0</v>
      </c>
      <c r="C7" s="232">
        <v>0</v>
      </c>
      <c r="D7" s="359"/>
      <c r="E7" s="356"/>
      <c r="F7" s="345"/>
      <c r="G7" s="357"/>
      <c r="I7" s="308"/>
      <c r="J7" s="348"/>
      <c r="K7" s="349"/>
      <c r="L7" s="350"/>
      <c r="M7" s="368"/>
      <c r="N7" s="349"/>
      <c r="O7" s="450"/>
    </row>
    <row r="8" spans="1:19" s="16" customFormat="1" ht="11.1" customHeight="1">
      <c r="A8" s="237"/>
      <c r="B8" s="331">
        <v>0</v>
      </c>
      <c r="C8" s="232">
        <v>0</v>
      </c>
      <c r="D8" s="359"/>
      <c r="E8" s="356"/>
      <c r="F8" s="345"/>
      <c r="G8" s="357"/>
      <c r="I8" s="308"/>
      <c r="J8" s="351"/>
      <c r="K8" s="352"/>
      <c r="L8" s="353"/>
      <c r="M8" s="369"/>
      <c r="N8" s="352"/>
      <c r="O8" s="451"/>
    </row>
    <row r="9" spans="1:19" s="16" customFormat="1" ht="11.1" customHeight="1">
      <c r="A9" s="336">
        <v>3</v>
      </c>
      <c r="B9" s="333" t="s">
        <v>670</v>
      </c>
      <c r="C9" s="233">
        <v>0</v>
      </c>
      <c r="D9" s="360">
        <v>0</v>
      </c>
      <c r="E9" s="346">
        <v>0</v>
      </c>
      <c r="F9" s="340"/>
      <c r="G9" s="341"/>
      <c r="H9" s="20"/>
      <c r="I9" s="309"/>
      <c r="J9" s="364"/>
      <c r="K9" s="347">
        <v>0</v>
      </c>
      <c r="L9" s="354"/>
      <c r="M9" s="370"/>
      <c r="N9" s="347">
        <v>0</v>
      </c>
      <c r="O9" s="410"/>
    </row>
    <row r="10" spans="1:19" s="16" customFormat="1" ht="11.1" customHeight="1">
      <c r="A10" s="11"/>
      <c r="B10" s="12"/>
      <c r="C10" s="232" t="s">
        <v>672</v>
      </c>
      <c r="D10" s="359"/>
      <c r="E10" s="356"/>
      <c r="F10" s="345"/>
      <c r="G10" s="357"/>
      <c r="I10" s="308"/>
      <c r="J10" s="348"/>
      <c r="K10" s="349"/>
      <c r="L10" s="350"/>
      <c r="M10" s="368"/>
      <c r="N10" s="349"/>
      <c r="O10" s="450"/>
      <c r="Q10" s="430"/>
      <c r="R10" s="430"/>
      <c r="S10" s="430"/>
    </row>
    <row r="11" spans="1:19" s="16" customFormat="1" ht="11.1" customHeight="1">
      <c r="A11" s="330"/>
      <c r="B11" s="331" t="s">
        <v>671</v>
      </c>
      <c r="C11" s="232" t="s">
        <v>673</v>
      </c>
      <c r="D11" s="359"/>
      <c r="E11" s="356"/>
      <c r="F11" s="345"/>
      <c r="G11" s="357"/>
      <c r="I11" s="308"/>
      <c r="J11" s="351"/>
      <c r="K11" s="352"/>
      <c r="L11" s="353"/>
      <c r="M11" s="369"/>
      <c r="N11" s="352"/>
      <c r="O11" s="451"/>
      <c r="Q11" s="431"/>
      <c r="R11" s="431"/>
      <c r="S11" s="431"/>
    </row>
    <row r="12" spans="1:19" s="16" customFormat="1" ht="11.1" customHeight="1">
      <c r="A12" s="332"/>
      <c r="B12" s="333"/>
      <c r="C12" s="233" t="s">
        <v>674</v>
      </c>
      <c r="D12" s="361">
        <v>14</v>
      </c>
      <c r="E12" s="346" t="s">
        <v>531</v>
      </c>
      <c r="F12" s="340"/>
      <c r="G12" s="341"/>
      <c r="H12" s="20"/>
      <c r="I12" s="309"/>
      <c r="J12" s="364">
        <v>8</v>
      </c>
      <c r="K12" s="347" t="s">
        <v>1017</v>
      </c>
      <c r="L12" s="354"/>
      <c r="M12" s="370">
        <v>6</v>
      </c>
      <c r="N12" s="347" t="s">
        <v>1017</v>
      </c>
      <c r="O12" s="410"/>
      <c r="P12" s="16">
        <v>1.56</v>
      </c>
      <c r="Q12" s="432">
        <v>21.84</v>
      </c>
      <c r="R12" s="432"/>
      <c r="S12" s="432">
        <v>0</v>
      </c>
    </row>
    <row r="13" spans="1:19" s="16" customFormat="1" ht="11.1" customHeight="1">
      <c r="A13" s="11"/>
      <c r="B13" s="12"/>
      <c r="C13" s="232"/>
      <c r="D13" s="359"/>
      <c r="E13" s="356"/>
      <c r="F13" s="345"/>
      <c r="G13" s="357"/>
      <c r="I13" s="308"/>
      <c r="J13" s="348"/>
      <c r="K13" s="349"/>
      <c r="L13" s="350"/>
      <c r="M13" s="368"/>
      <c r="N13" s="349"/>
      <c r="O13" s="450"/>
      <c r="Q13" s="430"/>
      <c r="R13" s="430"/>
      <c r="S13" s="430"/>
    </row>
    <row r="14" spans="1:19" s="16" customFormat="1" ht="11.1" customHeight="1">
      <c r="A14" s="330"/>
      <c r="B14" s="331" t="s">
        <v>675</v>
      </c>
      <c r="C14" s="232"/>
      <c r="D14" s="359"/>
      <c r="E14" s="356"/>
      <c r="F14" s="345"/>
      <c r="G14" s="357"/>
      <c r="I14" s="308"/>
      <c r="J14" s="351"/>
      <c r="K14" s="352"/>
      <c r="L14" s="353"/>
      <c r="M14" s="369"/>
      <c r="N14" s="352"/>
      <c r="O14" s="451"/>
      <c r="Q14" s="431"/>
      <c r="R14" s="431"/>
      <c r="S14" s="431"/>
    </row>
    <row r="15" spans="1:19" s="16" customFormat="1" ht="11.1" customHeight="1">
      <c r="A15" s="332"/>
      <c r="B15" s="333"/>
      <c r="C15" s="233" t="s">
        <v>676</v>
      </c>
      <c r="D15" s="361">
        <v>3</v>
      </c>
      <c r="E15" s="346" t="s">
        <v>531</v>
      </c>
      <c r="F15" s="340"/>
      <c r="G15" s="341"/>
      <c r="H15" s="20"/>
      <c r="I15" s="309"/>
      <c r="J15" s="364">
        <v>2</v>
      </c>
      <c r="K15" s="347" t="s">
        <v>1017</v>
      </c>
      <c r="L15" s="354"/>
      <c r="M15" s="370">
        <v>1</v>
      </c>
      <c r="N15" s="347" t="s">
        <v>1017</v>
      </c>
      <c r="O15" s="410"/>
      <c r="P15" s="16">
        <v>1.56</v>
      </c>
      <c r="Q15" s="432">
        <v>4.68</v>
      </c>
      <c r="R15" s="432"/>
      <c r="S15" s="432">
        <v>0</v>
      </c>
    </row>
    <row r="16" spans="1:19" s="16" customFormat="1" ht="11.1" customHeight="1">
      <c r="A16" s="11"/>
      <c r="B16" s="12"/>
      <c r="C16" s="232"/>
      <c r="D16" s="359"/>
      <c r="E16" s="356"/>
      <c r="F16" s="345"/>
      <c r="G16" s="357"/>
      <c r="I16" s="308"/>
      <c r="J16" s="348"/>
      <c r="K16" s="349"/>
      <c r="L16" s="350"/>
      <c r="M16" s="368"/>
      <c r="N16" s="349"/>
      <c r="O16" s="450"/>
      <c r="Q16" s="430"/>
      <c r="R16" s="430"/>
      <c r="S16" s="430"/>
    </row>
    <row r="17" spans="1:19" s="16" customFormat="1" ht="11.1" customHeight="1">
      <c r="A17" s="330"/>
      <c r="B17" s="331" t="s">
        <v>677</v>
      </c>
      <c r="C17" s="232" t="s">
        <v>678</v>
      </c>
      <c r="D17" s="359"/>
      <c r="E17" s="356"/>
      <c r="F17" s="345"/>
      <c r="G17" s="357"/>
      <c r="I17" s="308"/>
      <c r="J17" s="351"/>
      <c r="K17" s="352"/>
      <c r="L17" s="353"/>
      <c r="M17" s="369"/>
      <c r="N17" s="352"/>
      <c r="O17" s="451"/>
      <c r="Q17" s="431"/>
      <c r="R17" s="431"/>
      <c r="S17" s="431"/>
    </row>
    <row r="18" spans="1:19" s="16" customFormat="1" ht="11.1" customHeight="1">
      <c r="A18" s="332"/>
      <c r="B18" s="333"/>
      <c r="C18" s="233" t="s">
        <v>679</v>
      </c>
      <c r="D18" s="361">
        <v>7</v>
      </c>
      <c r="E18" s="346" t="s">
        <v>531</v>
      </c>
      <c r="F18" s="340"/>
      <c r="G18" s="341"/>
      <c r="H18" s="20"/>
      <c r="I18" s="309"/>
      <c r="J18" s="364">
        <v>4</v>
      </c>
      <c r="K18" s="347" t="s">
        <v>1017</v>
      </c>
      <c r="L18" s="354"/>
      <c r="M18" s="370">
        <v>3</v>
      </c>
      <c r="N18" s="347" t="s">
        <v>1017</v>
      </c>
      <c r="O18" s="410"/>
      <c r="P18" s="16">
        <v>0.98</v>
      </c>
      <c r="Q18" s="432">
        <v>6.8599999999999994</v>
      </c>
      <c r="R18" s="432"/>
      <c r="S18" s="432">
        <v>0</v>
      </c>
    </row>
    <row r="19" spans="1:19" s="16" customFormat="1" ht="11.1" customHeight="1">
      <c r="A19" s="11"/>
      <c r="B19" s="12"/>
      <c r="C19" s="232"/>
      <c r="D19" s="359"/>
      <c r="E19" s="356"/>
      <c r="F19" s="345"/>
      <c r="G19" s="357"/>
      <c r="I19" s="308"/>
      <c r="J19" s="348"/>
      <c r="K19" s="349"/>
      <c r="L19" s="350"/>
      <c r="M19" s="368"/>
      <c r="N19" s="349"/>
      <c r="O19" s="450"/>
      <c r="Q19" s="430"/>
      <c r="R19" s="430"/>
      <c r="S19" s="430"/>
    </row>
    <row r="20" spans="1:19" s="16" customFormat="1" ht="11.1" customHeight="1">
      <c r="A20" s="330"/>
      <c r="B20" s="331" t="s">
        <v>680</v>
      </c>
      <c r="C20" s="232"/>
      <c r="D20" s="359"/>
      <c r="E20" s="356"/>
      <c r="F20" s="345"/>
      <c r="G20" s="357"/>
      <c r="I20" s="308"/>
      <c r="J20" s="351"/>
      <c r="K20" s="352"/>
      <c r="L20" s="353"/>
      <c r="M20" s="369"/>
      <c r="N20" s="352"/>
      <c r="O20" s="451"/>
      <c r="Q20" s="431"/>
      <c r="R20" s="431"/>
      <c r="S20" s="431"/>
    </row>
    <row r="21" spans="1:19" s="16" customFormat="1" ht="11.1" customHeight="1">
      <c r="A21" s="332"/>
      <c r="B21" s="333"/>
      <c r="C21" s="233"/>
      <c r="D21" s="361">
        <v>17</v>
      </c>
      <c r="E21" s="346" t="s">
        <v>595</v>
      </c>
      <c r="F21" s="340"/>
      <c r="G21" s="341"/>
      <c r="H21" s="20"/>
      <c r="I21" s="309"/>
      <c r="J21" s="364">
        <v>10</v>
      </c>
      <c r="K21" s="347" t="s">
        <v>464</v>
      </c>
      <c r="L21" s="354"/>
      <c r="M21" s="370">
        <v>7</v>
      </c>
      <c r="N21" s="347" t="s">
        <v>464</v>
      </c>
      <c r="O21" s="410"/>
      <c r="Q21" s="432">
        <v>0</v>
      </c>
      <c r="R21" s="432"/>
      <c r="S21" s="432">
        <v>0</v>
      </c>
    </row>
    <row r="22" spans="1:19" s="16" customFormat="1" ht="11.1" customHeight="1">
      <c r="A22" s="11"/>
      <c r="B22" s="12"/>
      <c r="C22" s="232"/>
      <c r="D22" s="359"/>
      <c r="E22" s="356"/>
      <c r="F22" s="345"/>
      <c r="G22" s="357"/>
      <c r="I22" s="308"/>
      <c r="J22" s="348"/>
      <c r="K22" s="349"/>
      <c r="L22" s="350"/>
      <c r="M22" s="368"/>
      <c r="N22" s="349"/>
      <c r="O22" s="450"/>
      <c r="Q22" s="430"/>
      <c r="R22" s="430"/>
      <c r="S22" s="430"/>
    </row>
    <row r="23" spans="1:19" s="16" customFormat="1" ht="11.1" customHeight="1">
      <c r="A23" s="330"/>
      <c r="B23" s="331" t="s">
        <v>681</v>
      </c>
      <c r="C23" s="232" t="s">
        <v>682</v>
      </c>
      <c r="D23" s="359"/>
      <c r="E23" s="356"/>
      <c r="F23" s="345"/>
      <c r="G23" s="357"/>
      <c r="I23" s="308"/>
      <c r="J23" s="351"/>
      <c r="K23" s="352"/>
      <c r="L23" s="353"/>
      <c r="M23" s="369"/>
      <c r="N23" s="352"/>
      <c r="O23" s="451"/>
      <c r="Q23" s="431"/>
      <c r="R23" s="431"/>
      <c r="S23" s="431"/>
    </row>
    <row r="24" spans="1:19" s="16" customFormat="1" ht="11.1" customHeight="1">
      <c r="A24" s="332"/>
      <c r="B24" s="333"/>
      <c r="C24" s="233"/>
      <c r="D24" s="361">
        <v>3</v>
      </c>
      <c r="E24" s="346" t="s">
        <v>531</v>
      </c>
      <c r="F24" s="340"/>
      <c r="G24" s="341"/>
      <c r="H24" s="20"/>
      <c r="I24" s="309"/>
      <c r="J24" s="364">
        <v>2</v>
      </c>
      <c r="K24" s="347" t="s">
        <v>1017</v>
      </c>
      <c r="L24" s="354"/>
      <c r="M24" s="370">
        <v>1</v>
      </c>
      <c r="N24" s="347" t="s">
        <v>1017</v>
      </c>
      <c r="O24" s="410"/>
      <c r="P24" s="16">
        <v>1.56</v>
      </c>
      <c r="Q24" s="432">
        <v>4.68</v>
      </c>
      <c r="R24" s="432"/>
      <c r="S24" s="432">
        <v>0</v>
      </c>
    </row>
    <row r="25" spans="1:19" s="16" customFormat="1" ht="11.1" customHeight="1">
      <c r="A25" s="11"/>
      <c r="B25" s="12"/>
      <c r="C25" s="232"/>
      <c r="D25" s="359"/>
      <c r="E25" s="356"/>
      <c r="F25" s="345"/>
      <c r="G25" s="357"/>
      <c r="I25" s="308"/>
      <c r="J25" s="348"/>
      <c r="K25" s="349"/>
      <c r="L25" s="350"/>
      <c r="M25" s="368"/>
      <c r="N25" s="349"/>
      <c r="O25" s="450"/>
      <c r="Q25" s="430"/>
      <c r="R25" s="430"/>
      <c r="S25" s="430"/>
    </row>
    <row r="26" spans="1:19" s="16" customFormat="1" ht="11.1" customHeight="1">
      <c r="A26" s="330"/>
      <c r="B26" s="331" t="s">
        <v>683</v>
      </c>
      <c r="C26" s="232" t="s">
        <v>931</v>
      </c>
      <c r="D26" s="359"/>
      <c r="E26" s="356"/>
      <c r="F26" s="345"/>
      <c r="G26" s="357"/>
      <c r="I26" s="308"/>
      <c r="J26" s="351"/>
      <c r="K26" s="352"/>
      <c r="L26" s="353"/>
      <c r="M26" s="369"/>
      <c r="N26" s="352"/>
      <c r="O26" s="451"/>
      <c r="Q26" s="431"/>
      <c r="R26" s="431"/>
      <c r="S26" s="431"/>
    </row>
    <row r="27" spans="1:19" s="16" customFormat="1" ht="11.1" customHeight="1">
      <c r="A27" s="332"/>
      <c r="B27" s="333"/>
      <c r="C27" s="233"/>
      <c r="D27" s="361">
        <v>14</v>
      </c>
      <c r="E27" s="346" t="s">
        <v>595</v>
      </c>
      <c r="F27" s="340"/>
      <c r="G27" s="341"/>
      <c r="H27" s="20"/>
      <c r="I27" s="309"/>
      <c r="J27" s="364">
        <v>8</v>
      </c>
      <c r="K27" s="347" t="s">
        <v>464</v>
      </c>
      <c r="L27" s="354"/>
      <c r="M27" s="370">
        <v>6</v>
      </c>
      <c r="N27" s="347" t="s">
        <v>464</v>
      </c>
      <c r="O27" s="410"/>
      <c r="P27" s="16">
        <v>0.13</v>
      </c>
      <c r="Q27" s="432">
        <v>1.82</v>
      </c>
      <c r="R27" s="432"/>
      <c r="S27" s="432">
        <v>0</v>
      </c>
    </row>
    <row r="28" spans="1:19" s="16" customFormat="1" ht="11.1" customHeight="1">
      <c r="A28" s="11"/>
      <c r="B28" s="12"/>
      <c r="C28" s="232"/>
      <c r="D28" s="359"/>
      <c r="E28" s="356"/>
      <c r="F28" s="345"/>
      <c r="G28" s="357"/>
      <c r="I28" s="308"/>
      <c r="J28" s="348"/>
      <c r="K28" s="349"/>
      <c r="L28" s="350"/>
      <c r="M28" s="368"/>
      <c r="N28" s="349"/>
      <c r="O28" s="450"/>
      <c r="Q28" s="430"/>
      <c r="R28" s="430"/>
      <c r="S28" s="430"/>
    </row>
    <row r="29" spans="1:19" s="16" customFormat="1" ht="11.1" customHeight="1">
      <c r="A29" s="330"/>
      <c r="B29" s="331" t="s">
        <v>683</v>
      </c>
      <c r="C29" s="232" t="s">
        <v>932</v>
      </c>
      <c r="D29" s="359"/>
      <c r="E29" s="356"/>
      <c r="F29" s="345"/>
      <c r="G29" s="357"/>
      <c r="I29" s="308"/>
      <c r="J29" s="351"/>
      <c r="K29" s="352"/>
      <c r="L29" s="353"/>
      <c r="M29" s="369"/>
      <c r="N29" s="352"/>
      <c r="O29" s="451"/>
      <c r="Q29" s="431"/>
      <c r="R29" s="431"/>
      <c r="S29" s="431"/>
    </row>
    <row r="30" spans="1:19" s="16" customFormat="1" ht="11.1" customHeight="1">
      <c r="A30" s="332"/>
      <c r="B30" s="333"/>
      <c r="C30" s="233"/>
      <c r="D30" s="361">
        <v>3</v>
      </c>
      <c r="E30" s="346" t="s">
        <v>595</v>
      </c>
      <c r="F30" s="340"/>
      <c r="G30" s="341"/>
      <c r="H30" s="20"/>
      <c r="I30" s="309"/>
      <c r="J30" s="364">
        <v>2</v>
      </c>
      <c r="K30" s="347" t="s">
        <v>464</v>
      </c>
      <c r="L30" s="354"/>
      <c r="M30" s="370">
        <v>1</v>
      </c>
      <c r="N30" s="347" t="s">
        <v>464</v>
      </c>
      <c r="O30" s="410"/>
      <c r="P30" s="16">
        <v>0.13</v>
      </c>
      <c r="Q30" s="432">
        <v>0.39</v>
      </c>
      <c r="R30" s="432"/>
      <c r="S30" s="432">
        <v>0</v>
      </c>
    </row>
    <row r="31" spans="1:19" s="16" customFormat="1" ht="11.1" customHeight="1">
      <c r="A31" s="11"/>
      <c r="B31" s="12"/>
      <c r="C31" s="232"/>
      <c r="D31" s="359"/>
      <c r="E31" s="356"/>
      <c r="F31" s="345"/>
      <c r="G31" s="357"/>
      <c r="I31" s="308"/>
      <c r="J31" s="348"/>
      <c r="K31" s="349"/>
      <c r="L31" s="350"/>
      <c r="M31" s="368"/>
      <c r="N31" s="349"/>
      <c r="O31" s="450"/>
      <c r="Q31" s="430"/>
      <c r="R31" s="430"/>
      <c r="S31" s="430"/>
    </row>
    <row r="32" spans="1:19" s="16" customFormat="1" ht="11.1" customHeight="1">
      <c r="A32" s="330"/>
      <c r="B32" s="331" t="s">
        <v>683</v>
      </c>
      <c r="C32" s="232" t="s">
        <v>684</v>
      </c>
      <c r="D32" s="359"/>
      <c r="E32" s="356"/>
      <c r="F32" s="345"/>
      <c r="G32" s="357"/>
      <c r="I32" s="308"/>
      <c r="J32" s="351"/>
      <c r="K32" s="352"/>
      <c r="L32" s="353"/>
      <c r="M32" s="369"/>
      <c r="N32" s="352"/>
      <c r="O32" s="451"/>
      <c r="Q32" s="431"/>
      <c r="R32" s="431"/>
      <c r="S32" s="431"/>
    </row>
    <row r="33" spans="1:19" s="16" customFormat="1" ht="11.1" customHeight="1">
      <c r="A33" s="332"/>
      <c r="B33" s="333"/>
      <c r="C33" s="233"/>
      <c r="D33" s="361">
        <v>3</v>
      </c>
      <c r="E33" s="346" t="s">
        <v>595</v>
      </c>
      <c r="F33" s="340"/>
      <c r="G33" s="341"/>
      <c r="H33" s="20"/>
      <c r="I33" s="309"/>
      <c r="J33" s="364">
        <v>2</v>
      </c>
      <c r="K33" s="347" t="s">
        <v>464</v>
      </c>
      <c r="L33" s="354"/>
      <c r="M33" s="370">
        <v>1</v>
      </c>
      <c r="N33" s="347" t="s">
        <v>464</v>
      </c>
      <c r="O33" s="410"/>
      <c r="P33" s="16">
        <v>0.13</v>
      </c>
      <c r="Q33" s="432">
        <v>0.39</v>
      </c>
      <c r="R33" s="432"/>
      <c r="S33" s="432">
        <v>0</v>
      </c>
    </row>
    <row r="34" spans="1:19" s="16" customFormat="1" ht="11.1" customHeight="1">
      <c r="A34" s="11"/>
      <c r="B34" s="12"/>
      <c r="C34" s="232"/>
      <c r="D34" s="359"/>
      <c r="E34" s="356"/>
      <c r="F34" s="345"/>
      <c r="G34" s="357"/>
      <c r="I34" s="308"/>
      <c r="J34" s="348"/>
      <c r="K34" s="349"/>
      <c r="L34" s="350"/>
      <c r="M34" s="368"/>
      <c r="N34" s="349"/>
      <c r="O34" s="450"/>
      <c r="Q34" s="430"/>
      <c r="R34" s="430"/>
      <c r="S34" s="430"/>
    </row>
    <row r="35" spans="1:19" s="16" customFormat="1" ht="11.1" customHeight="1">
      <c r="A35" s="330"/>
      <c r="B35" s="331" t="s">
        <v>685</v>
      </c>
      <c r="C35" s="232"/>
      <c r="D35" s="359"/>
      <c r="E35" s="356"/>
      <c r="F35" s="345"/>
      <c r="G35" s="357"/>
      <c r="I35" s="308"/>
      <c r="J35" s="351"/>
      <c r="K35" s="352"/>
      <c r="L35" s="353"/>
      <c r="M35" s="369"/>
      <c r="N35" s="352"/>
      <c r="O35" s="451"/>
      <c r="Q35" s="431"/>
      <c r="R35" s="431"/>
      <c r="S35" s="431"/>
    </row>
    <row r="36" spans="1:19" s="16" customFormat="1" ht="11.1" customHeight="1">
      <c r="A36" s="332"/>
      <c r="B36" s="333"/>
      <c r="C36" s="233"/>
      <c r="D36" s="361">
        <v>3</v>
      </c>
      <c r="E36" s="346" t="s">
        <v>595</v>
      </c>
      <c r="F36" s="340"/>
      <c r="G36" s="341"/>
      <c r="H36" s="20"/>
      <c r="I36" s="309"/>
      <c r="J36" s="364">
        <v>2</v>
      </c>
      <c r="K36" s="347" t="s">
        <v>464</v>
      </c>
      <c r="L36" s="354"/>
      <c r="M36" s="370">
        <v>1</v>
      </c>
      <c r="N36" s="347" t="s">
        <v>464</v>
      </c>
      <c r="O36" s="410"/>
      <c r="P36" s="16">
        <v>0.13</v>
      </c>
      <c r="Q36" s="432">
        <v>0.39</v>
      </c>
      <c r="R36" s="432"/>
      <c r="S36" s="432">
        <v>0</v>
      </c>
    </row>
    <row r="37" spans="1:19" s="16" customFormat="1" ht="11.1" customHeight="1">
      <c r="A37" s="11"/>
      <c r="B37" s="12"/>
      <c r="C37" s="232"/>
      <c r="D37" s="359"/>
      <c r="E37" s="356"/>
      <c r="F37" s="345"/>
      <c r="G37" s="357"/>
      <c r="I37" s="308"/>
      <c r="J37" s="348"/>
      <c r="K37" s="349"/>
      <c r="L37" s="350"/>
      <c r="M37" s="368"/>
      <c r="N37" s="349"/>
      <c r="O37" s="450"/>
      <c r="Q37" s="430"/>
      <c r="R37" s="430"/>
      <c r="S37" s="430"/>
    </row>
    <row r="38" spans="1:19" s="16" customFormat="1" ht="11.1" customHeight="1">
      <c r="A38" s="330"/>
      <c r="B38" s="331" t="s">
        <v>686</v>
      </c>
      <c r="C38" s="232" t="s">
        <v>687</v>
      </c>
      <c r="D38" s="359"/>
      <c r="E38" s="356"/>
      <c r="F38" s="345"/>
      <c r="G38" s="357"/>
      <c r="I38" s="308"/>
      <c r="J38" s="351"/>
      <c r="K38" s="352"/>
      <c r="L38" s="353"/>
      <c r="M38" s="369"/>
      <c r="N38" s="352"/>
      <c r="O38" s="451"/>
      <c r="Q38" s="431"/>
      <c r="R38" s="431"/>
      <c r="S38" s="431"/>
    </row>
    <row r="39" spans="1:19" s="16" customFormat="1" ht="11.1" customHeight="1">
      <c r="A39" s="332"/>
      <c r="B39" s="333"/>
      <c r="C39" s="233"/>
      <c r="D39" s="361">
        <v>6</v>
      </c>
      <c r="E39" s="346" t="s">
        <v>595</v>
      </c>
      <c r="F39" s="340"/>
      <c r="G39" s="341"/>
      <c r="H39" s="20"/>
      <c r="I39" s="309"/>
      <c r="J39" s="364">
        <v>6</v>
      </c>
      <c r="K39" s="347" t="s">
        <v>464</v>
      </c>
      <c r="L39" s="354"/>
      <c r="M39" s="370"/>
      <c r="N39" s="347"/>
      <c r="O39" s="410"/>
      <c r="Q39" s="432">
        <v>0</v>
      </c>
      <c r="R39" s="432"/>
      <c r="S39" s="432">
        <v>0</v>
      </c>
    </row>
    <row r="40" spans="1:19" s="16" customFormat="1" ht="11.1" customHeight="1">
      <c r="A40" s="11"/>
      <c r="B40" s="12"/>
      <c r="C40" s="232"/>
      <c r="D40" s="359"/>
      <c r="E40" s="356"/>
      <c r="F40" s="345"/>
      <c r="G40" s="357"/>
      <c r="I40" s="308"/>
      <c r="J40" s="348"/>
      <c r="K40" s="349"/>
      <c r="L40" s="350"/>
      <c r="M40" s="368"/>
      <c r="N40" s="349"/>
      <c r="O40" s="450"/>
      <c r="Q40" s="430"/>
      <c r="R40" s="430"/>
      <c r="S40" s="430"/>
    </row>
    <row r="41" spans="1:19" s="16" customFormat="1" ht="11.1" customHeight="1">
      <c r="A41" s="330"/>
      <c r="B41" s="331" t="s">
        <v>688</v>
      </c>
      <c r="C41" s="232" t="s">
        <v>689</v>
      </c>
      <c r="D41" s="359"/>
      <c r="E41" s="356"/>
      <c r="F41" s="345"/>
      <c r="G41" s="357"/>
      <c r="I41" s="308"/>
      <c r="J41" s="351"/>
      <c r="K41" s="352"/>
      <c r="L41" s="353"/>
      <c r="M41" s="369"/>
      <c r="N41" s="352"/>
      <c r="O41" s="451"/>
      <c r="Q41" s="431"/>
      <c r="R41" s="431"/>
      <c r="S41" s="431"/>
    </row>
    <row r="42" spans="1:19" s="16" customFormat="1" ht="11.1" customHeight="1">
      <c r="A42" s="332"/>
      <c r="B42" s="333"/>
      <c r="C42" s="233"/>
      <c r="D42" s="361">
        <v>15</v>
      </c>
      <c r="E42" s="346" t="s">
        <v>531</v>
      </c>
      <c r="F42" s="340"/>
      <c r="G42" s="341"/>
      <c r="H42" s="20"/>
      <c r="I42" s="309"/>
      <c r="J42" s="364">
        <v>15</v>
      </c>
      <c r="K42" s="347" t="s">
        <v>1017</v>
      </c>
      <c r="L42" s="354"/>
      <c r="M42" s="370"/>
      <c r="N42" s="347" t="s">
        <v>1017</v>
      </c>
      <c r="O42" s="410"/>
      <c r="Q42" s="432">
        <v>0</v>
      </c>
      <c r="R42" s="432"/>
      <c r="S42" s="432">
        <v>0</v>
      </c>
    </row>
    <row r="43" spans="1:19" s="16" customFormat="1" ht="11.1" customHeight="1">
      <c r="A43" s="11"/>
      <c r="B43" s="12"/>
      <c r="C43" s="232" t="s">
        <v>858</v>
      </c>
      <c r="D43" s="359"/>
      <c r="E43" s="356"/>
      <c r="F43" s="345"/>
      <c r="G43" s="357"/>
      <c r="I43" s="308"/>
      <c r="J43" s="348"/>
      <c r="K43" s="349"/>
      <c r="L43" s="350"/>
      <c r="M43" s="368"/>
      <c r="N43" s="349"/>
      <c r="O43" s="450"/>
      <c r="Q43" s="430"/>
      <c r="R43" s="430"/>
      <c r="S43" s="430"/>
    </row>
    <row r="44" spans="1:19" s="16" customFormat="1" ht="11.1" customHeight="1">
      <c r="A44" s="330"/>
      <c r="B44" s="331" t="s">
        <v>690</v>
      </c>
      <c r="C44" s="232" t="s">
        <v>895</v>
      </c>
      <c r="D44" s="359"/>
      <c r="E44" s="356"/>
      <c r="F44" s="345"/>
      <c r="G44" s="357"/>
      <c r="I44" s="308"/>
      <c r="J44" s="351"/>
      <c r="K44" s="352"/>
      <c r="L44" s="353"/>
      <c r="M44" s="369"/>
      <c r="N44" s="352"/>
      <c r="O44" s="451"/>
      <c r="Q44" s="431"/>
      <c r="R44" s="431"/>
      <c r="S44" s="431"/>
    </row>
    <row r="45" spans="1:19" s="16" customFormat="1" ht="11.1" customHeight="1">
      <c r="A45" s="332"/>
      <c r="B45" s="333"/>
      <c r="C45" s="233" t="s">
        <v>894</v>
      </c>
      <c r="D45" s="361">
        <v>1</v>
      </c>
      <c r="E45" s="346" t="s">
        <v>531</v>
      </c>
      <c r="F45" s="340"/>
      <c r="G45" s="341"/>
      <c r="H45" s="20"/>
      <c r="I45" s="309"/>
      <c r="J45" s="364">
        <v>0</v>
      </c>
      <c r="K45" s="347"/>
      <c r="L45" s="354"/>
      <c r="M45" s="370">
        <v>1</v>
      </c>
      <c r="N45" s="347" t="s">
        <v>1017</v>
      </c>
      <c r="O45" s="410"/>
      <c r="P45" s="16">
        <v>1.38</v>
      </c>
      <c r="Q45" s="432">
        <v>1.38</v>
      </c>
      <c r="R45" s="432"/>
      <c r="S45" s="432">
        <v>0</v>
      </c>
    </row>
    <row r="46" spans="1:19" s="16" customFormat="1" ht="11.1" customHeight="1">
      <c r="A46" s="11"/>
      <c r="B46" s="12"/>
      <c r="C46" s="232" t="s">
        <v>857</v>
      </c>
      <c r="D46" s="359"/>
      <c r="E46" s="356"/>
      <c r="F46" s="345"/>
      <c r="G46" s="357"/>
      <c r="I46" s="308"/>
      <c r="J46" s="348"/>
      <c r="K46" s="349"/>
      <c r="L46" s="350"/>
      <c r="M46" s="368"/>
      <c r="N46" s="349"/>
      <c r="O46" s="450"/>
      <c r="Q46" s="430"/>
      <c r="R46" s="430"/>
      <c r="S46" s="430"/>
    </row>
    <row r="47" spans="1:19" s="16" customFormat="1" ht="11.1" customHeight="1">
      <c r="A47" s="330"/>
      <c r="B47" s="331" t="s">
        <v>690</v>
      </c>
      <c r="C47" s="232" t="s">
        <v>896</v>
      </c>
      <c r="D47" s="359"/>
      <c r="E47" s="356"/>
      <c r="F47" s="345"/>
      <c r="G47" s="357"/>
      <c r="I47" s="308"/>
      <c r="J47" s="351"/>
      <c r="K47" s="352"/>
      <c r="L47" s="353"/>
      <c r="M47" s="369"/>
      <c r="N47" s="352"/>
      <c r="O47" s="451"/>
      <c r="Q47" s="431"/>
      <c r="R47" s="431"/>
      <c r="S47" s="431"/>
    </row>
    <row r="48" spans="1:19" s="16" customFormat="1" ht="11.1" customHeight="1">
      <c r="A48" s="452"/>
      <c r="B48" s="453"/>
      <c r="C48" s="454" t="s">
        <v>894</v>
      </c>
      <c r="D48" s="455">
        <v>2</v>
      </c>
      <c r="E48" s="456" t="s">
        <v>531</v>
      </c>
      <c r="F48" s="457"/>
      <c r="G48" s="458"/>
      <c r="H48" s="459"/>
      <c r="I48" s="460"/>
      <c r="J48" s="461">
        <v>1</v>
      </c>
      <c r="K48" s="462" t="s">
        <v>1017</v>
      </c>
      <c r="L48" s="463"/>
      <c r="M48" s="464">
        <v>1</v>
      </c>
      <c r="N48" s="462" t="s">
        <v>1017</v>
      </c>
      <c r="O48" s="465"/>
      <c r="P48" s="16">
        <v>2.0699999999999998</v>
      </c>
      <c r="Q48" s="432">
        <v>4.1399999999999997</v>
      </c>
      <c r="R48" s="432"/>
      <c r="S48" s="432">
        <v>0</v>
      </c>
    </row>
    <row r="49" spans="1:19" s="16" customFormat="1" ht="11.1" customHeight="1">
      <c r="A49" s="466"/>
      <c r="B49" s="467"/>
      <c r="C49" s="468" t="s">
        <v>859</v>
      </c>
      <c r="D49" s="469"/>
      <c r="E49" s="470"/>
      <c r="F49" s="471"/>
      <c r="G49" s="472"/>
      <c r="H49" s="473"/>
      <c r="I49" s="474"/>
      <c r="J49" s="475"/>
      <c r="K49" s="476"/>
      <c r="L49" s="477"/>
      <c r="M49" s="478"/>
      <c r="N49" s="476"/>
      <c r="O49" s="479"/>
      <c r="Q49" s="430"/>
      <c r="R49" s="430"/>
      <c r="S49" s="430"/>
    </row>
    <row r="50" spans="1:19" s="16" customFormat="1" ht="11.1" customHeight="1">
      <c r="A50" s="330"/>
      <c r="B50" s="331" t="s">
        <v>690</v>
      </c>
      <c r="C50" s="232" t="s">
        <v>896</v>
      </c>
      <c r="D50" s="359"/>
      <c r="E50" s="356"/>
      <c r="F50" s="345"/>
      <c r="G50" s="357"/>
      <c r="I50" s="308"/>
      <c r="J50" s="351"/>
      <c r="K50" s="352"/>
      <c r="L50" s="353"/>
      <c r="M50" s="369"/>
      <c r="N50" s="352"/>
      <c r="O50" s="451"/>
      <c r="Q50" s="431"/>
      <c r="R50" s="431"/>
      <c r="S50" s="431"/>
    </row>
    <row r="51" spans="1:19" s="16" customFormat="1" ht="11.1" customHeight="1">
      <c r="A51" s="332"/>
      <c r="B51" s="333"/>
      <c r="C51" s="233" t="s">
        <v>894</v>
      </c>
      <c r="D51" s="361">
        <v>3</v>
      </c>
      <c r="E51" s="346" t="s">
        <v>531</v>
      </c>
      <c r="F51" s="340"/>
      <c r="G51" s="341"/>
      <c r="H51" s="20"/>
      <c r="I51" s="309"/>
      <c r="J51" s="364">
        <v>3</v>
      </c>
      <c r="K51" s="347" t="s">
        <v>1017</v>
      </c>
      <c r="L51" s="354"/>
      <c r="M51" s="370"/>
      <c r="N51" s="347" t="s">
        <v>1017</v>
      </c>
      <c r="O51" s="410"/>
      <c r="P51" s="16">
        <v>2.0699999999999998</v>
      </c>
      <c r="Q51" s="432">
        <v>6.2099999999999991</v>
      </c>
      <c r="R51" s="432"/>
      <c r="S51" s="432">
        <v>0</v>
      </c>
    </row>
    <row r="52" spans="1:19" s="16" customFormat="1" ht="11.1" customHeight="1">
      <c r="A52" s="11"/>
      <c r="B52" s="12"/>
      <c r="C52" s="232"/>
      <c r="D52" s="359"/>
      <c r="E52" s="356"/>
      <c r="F52" s="345"/>
      <c r="G52" s="357"/>
      <c r="I52" s="308"/>
      <c r="J52" s="348"/>
      <c r="K52" s="349"/>
      <c r="L52" s="350"/>
      <c r="M52" s="368"/>
      <c r="N52" s="349"/>
      <c r="O52" s="450"/>
      <c r="Q52" s="430"/>
      <c r="R52" s="430"/>
      <c r="S52" s="430"/>
    </row>
    <row r="53" spans="1:19" s="16" customFormat="1" ht="11.1" customHeight="1">
      <c r="A53" s="330"/>
      <c r="B53" s="331" t="s">
        <v>691</v>
      </c>
      <c r="C53" s="232" t="s">
        <v>692</v>
      </c>
      <c r="D53" s="359"/>
      <c r="E53" s="356"/>
      <c r="F53" s="345"/>
      <c r="G53" s="357"/>
      <c r="I53" s="308"/>
      <c r="J53" s="351"/>
      <c r="K53" s="352"/>
      <c r="L53" s="353"/>
      <c r="M53" s="369"/>
      <c r="N53" s="352"/>
      <c r="O53" s="451"/>
      <c r="Q53" s="431"/>
      <c r="R53" s="431"/>
      <c r="S53" s="431"/>
    </row>
    <row r="54" spans="1:19" s="16" customFormat="1" ht="11.1" customHeight="1">
      <c r="A54" s="332"/>
      <c r="B54" s="333"/>
      <c r="C54" s="233"/>
      <c r="D54" s="361">
        <v>3</v>
      </c>
      <c r="E54" s="346" t="s">
        <v>531</v>
      </c>
      <c r="F54" s="340"/>
      <c r="G54" s="341"/>
      <c r="H54" s="20"/>
      <c r="I54" s="309"/>
      <c r="J54" s="364">
        <v>2</v>
      </c>
      <c r="K54" s="347" t="s">
        <v>1017</v>
      </c>
      <c r="L54" s="354"/>
      <c r="M54" s="370">
        <v>1</v>
      </c>
      <c r="N54" s="347" t="s">
        <v>1017</v>
      </c>
      <c r="O54" s="410"/>
      <c r="P54" s="16">
        <v>0.69</v>
      </c>
      <c r="Q54" s="432">
        <v>2.0699999999999998</v>
      </c>
      <c r="R54" s="432"/>
      <c r="S54" s="432">
        <v>0</v>
      </c>
    </row>
    <row r="55" spans="1:19" s="16" customFormat="1" ht="11.1" customHeight="1">
      <c r="A55" s="11"/>
      <c r="B55" s="12"/>
      <c r="C55" s="232"/>
      <c r="D55" s="359"/>
      <c r="E55" s="356"/>
      <c r="F55" s="345"/>
      <c r="G55" s="357"/>
      <c r="I55" s="308"/>
      <c r="J55" s="348"/>
      <c r="K55" s="349"/>
      <c r="L55" s="350"/>
      <c r="M55" s="368"/>
      <c r="N55" s="349"/>
      <c r="O55" s="450"/>
      <c r="Q55" s="430"/>
      <c r="R55" s="430"/>
      <c r="S55" s="430"/>
    </row>
    <row r="56" spans="1:19" s="16" customFormat="1" ht="11.1" customHeight="1">
      <c r="A56" s="330"/>
      <c r="B56" s="331" t="s">
        <v>693</v>
      </c>
      <c r="C56" s="232" t="s">
        <v>692</v>
      </c>
      <c r="D56" s="359"/>
      <c r="E56" s="356"/>
      <c r="F56" s="345"/>
      <c r="G56" s="357"/>
      <c r="I56" s="308"/>
      <c r="J56" s="351"/>
      <c r="K56" s="352"/>
      <c r="L56" s="353"/>
      <c r="M56" s="369"/>
      <c r="N56" s="352"/>
      <c r="O56" s="451"/>
      <c r="Q56" s="431"/>
      <c r="R56" s="431"/>
      <c r="S56" s="431"/>
    </row>
    <row r="57" spans="1:19" s="16" customFormat="1" ht="11.1" customHeight="1">
      <c r="A57" s="332"/>
      <c r="B57" s="333"/>
      <c r="C57" s="233"/>
      <c r="D57" s="361">
        <v>3</v>
      </c>
      <c r="E57" s="346" t="s">
        <v>531</v>
      </c>
      <c r="F57" s="340"/>
      <c r="G57" s="341"/>
      <c r="H57" s="20"/>
      <c r="I57" s="309"/>
      <c r="J57" s="364">
        <v>2</v>
      </c>
      <c r="K57" s="347" t="s">
        <v>1017</v>
      </c>
      <c r="L57" s="354"/>
      <c r="M57" s="370">
        <v>1</v>
      </c>
      <c r="N57" s="347" t="s">
        <v>1017</v>
      </c>
      <c r="O57" s="410"/>
      <c r="P57" s="16">
        <v>0.3</v>
      </c>
      <c r="Q57" s="432">
        <v>0.89999999999999991</v>
      </c>
      <c r="R57" s="432"/>
      <c r="S57" s="432">
        <v>0</v>
      </c>
    </row>
    <row r="58" spans="1:19" s="16" customFormat="1" ht="11.1" customHeight="1">
      <c r="A58" s="11"/>
      <c r="B58" s="12"/>
      <c r="C58" s="232"/>
      <c r="D58" s="359"/>
      <c r="E58" s="356"/>
      <c r="F58" s="345"/>
      <c r="G58" s="357"/>
      <c r="I58" s="308"/>
      <c r="J58" s="348"/>
      <c r="K58" s="349"/>
      <c r="L58" s="350"/>
      <c r="M58" s="368"/>
      <c r="N58" s="349"/>
      <c r="O58" s="450"/>
      <c r="Q58" s="430"/>
      <c r="R58" s="430"/>
      <c r="S58" s="430"/>
    </row>
    <row r="59" spans="1:19" s="16" customFormat="1" ht="11.1" customHeight="1">
      <c r="A59" s="330"/>
      <c r="B59" s="331" t="s">
        <v>694</v>
      </c>
      <c r="C59" s="232" t="s">
        <v>695</v>
      </c>
      <c r="D59" s="359"/>
      <c r="E59" s="356"/>
      <c r="F59" s="345"/>
      <c r="G59" s="357"/>
      <c r="I59" s="308"/>
      <c r="J59" s="351"/>
      <c r="K59" s="352"/>
      <c r="L59" s="353"/>
      <c r="M59" s="369"/>
      <c r="N59" s="352"/>
      <c r="O59" s="451"/>
      <c r="Q59" s="431"/>
      <c r="R59" s="431"/>
      <c r="S59" s="431"/>
    </row>
    <row r="60" spans="1:19" s="16" customFormat="1" ht="11.1" customHeight="1">
      <c r="A60" s="332"/>
      <c r="B60" s="333"/>
      <c r="C60" s="233"/>
      <c r="D60" s="361">
        <v>3</v>
      </c>
      <c r="E60" s="346" t="s">
        <v>712</v>
      </c>
      <c r="F60" s="340"/>
      <c r="G60" s="341"/>
      <c r="H60" s="20"/>
      <c r="I60" s="309"/>
      <c r="J60" s="364">
        <v>2</v>
      </c>
      <c r="K60" s="347" t="s">
        <v>1018</v>
      </c>
      <c r="L60" s="354"/>
      <c r="M60" s="370">
        <v>1</v>
      </c>
      <c r="N60" s="347" t="s">
        <v>1018</v>
      </c>
      <c r="O60" s="410"/>
      <c r="P60" s="16">
        <v>0.4</v>
      </c>
      <c r="Q60" s="432">
        <v>1.2000000000000002</v>
      </c>
      <c r="R60" s="432"/>
      <c r="S60" s="432">
        <v>0</v>
      </c>
    </row>
    <row r="61" spans="1:19" s="16" customFormat="1" ht="11.1" customHeight="1">
      <c r="A61" s="11"/>
      <c r="B61" s="12"/>
      <c r="C61" s="232"/>
      <c r="D61" s="359"/>
      <c r="E61" s="356"/>
      <c r="F61" s="345"/>
      <c r="G61" s="357"/>
      <c r="I61" s="308"/>
      <c r="J61" s="348"/>
      <c r="K61" s="349"/>
      <c r="L61" s="350"/>
      <c r="M61" s="368"/>
      <c r="N61" s="349"/>
      <c r="O61" s="450"/>
      <c r="Q61" s="430"/>
      <c r="R61" s="430"/>
      <c r="S61" s="430"/>
    </row>
    <row r="62" spans="1:19" s="16" customFormat="1" ht="11.1" customHeight="1">
      <c r="A62" s="330"/>
      <c r="B62" s="331" t="s">
        <v>696</v>
      </c>
      <c r="C62" s="232" t="s">
        <v>697</v>
      </c>
      <c r="D62" s="359"/>
      <c r="E62" s="356"/>
      <c r="F62" s="345"/>
      <c r="G62" s="357"/>
      <c r="I62" s="308"/>
      <c r="J62" s="351"/>
      <c r="K62" s="352"/>
      <c r="L62" s="353"/>
      <c r="M62" s="369"/>
      <c r="N62" s="352"/>
      <c r="O62" s="451"/>
      <c r="Q62" s="431"/>
      <c r="R62" s="431"/>
      <c r="S62" s="431"/>
    </row>
    <row r="63" spans="1:19" s="16" customFormat="1" ht="11.1" customHeight="1">
      <c r="A63" s="332"/>
      <c r="B63" s="333"/>
      <c r="C63" s="233"/>
      <c r="D63" s="361">
        <v>4</v>
      </c>
      <c r="E63" s="346" t="s">
        <v>531</v>
      </c>
      <c r="F63" s="340"/>
      <c r="G63" s="341"/>
      <c r="H63" s="20"/>
      <c r="I63" s="309"/>
      <c r="J63" s="364">
        <v>3</v>
      </c>
      <c r="K63" s="347" t="s">
        <v>1017</v>
      </c>
      <c r="L63" s="354"/>
      <c r="M63" s="370">
        <v>1</v>
      </c>
      <c r="N63" s="347" t="s">
        <v>1017</v>
      </c>
      <c r="O63" s="410"/>
      <c r="P63" s="16">
        <v>1.1000000000000001</v>
      </c>
      <c r="Q63" s="432">
        <v>4.4000000000000004</v>
      </c>
      <c r="R63" s="432"/>
      <c r="S63" s="432">
        <v>0</v>
      </c>
    </row>
    <row r="64" spans="1:19" s="16" customFormat="1" ht="11.1" customHeight="1">
      <c r="A64" s="11"/>
      <c r="B64" s="12"/>
      <c r="C64" s="232"/>
      <c r="D64" s="359"/>
      <c r="E64" s="356"/>
      <c r="F64" s="345"/>
      <c r="G64" s="357"/>
      <c r="I64" s="308"/>
      <c r="J64" s="348"/>
      <c r="K64" s="349"/>
      <c r="L64" s="350"/>
      <c r="M64" s="368"/>
      <c r="N64" s="349"/>
      <c r="O64" s="450"/>
      <c r="Q64" s="430"/>
      <c r="R64" s="430"/>
      <c r="S64" s="430"/>
    </row>
    <row r="65" spans="1:19" s="16" customFormat="1" ht="11.1" customHeight="1">
      <c r="A65" s="330"/>
      <c r="B65" s="331" t="s">
        <v>698</v>
      </c>
      <c r="C65" s="232"/>
      <c r="D65" s="359"/>
      <c r="E65" s="356"/>
      <c r="F65" s="345"/>
      <c r="G65" s="357"/>
      <c r="I65" s="308"/>
      <c r="J65" s="351"/>
      <c r="K65" s="352"/>
      <c r="L65" s="353"/>
      <c r="M65" s="369"/>
      <c r="N65" s="352"/>
      <c r="O65" s="451"/>
      <c r="Q65" s="431"/>
      <c r="R65" s="431"/>
      <c r="S65" s="431"/>
    </row>
    <row r="66" spans="1:19" s="16" customFormat="1" ht="11.1" customHeight="1">
      <c r="A66" s="332"/>
      <c r="B66" s="333"/>
      <c r="C66" s="233"/>
      <c r="D66" s="361">
        <v>2</v>
      </c>
      <c r="E66" s="346" t="s">
        <v>531</v>
      </c>
      <c r="F66" s="340"/>
      <c r="G66" s="341"/>
      <c r="H66" s="20"/>
      <c r="I66" s="309"/>
      <c r="J66" s="364">
        <v>0</v>
      </c>
      <c r="K66" s="347"/>
      <c r="L66" s="354"/>
      <c r="M66" s="370">
        <v>2</v>
      </c>
      <c r="N66" s="347" t="s">
        <v>1017</v>
      </c>
      <c r="O66" s="410"/>
      <c r="P66" s="16">
        <v>1.1000000000000001</v>
      </c>
      <c r="Q66" s="432">
        <v>2.2000000000000002</v>
      </c>
      <c r="R66" s="432"/>
      <c r="S66" s="432">
        <v>0</v>
      </c>
    </row>
    <row r="67" spans="1:19" s="16" customFormat="1" ht="11.1" customHeight="1">
      <c r="A67" s="11"/>
      <c r="B67" s="12"/>
      <c r="C67" s="232"/>
      <c r="D67" s="359"/>
      <c r="E67" s="356"/>
      <c r="F67" s="345"/>
      <c r="G67" s="357"/>
      <c r="I67" s="308"/>
      <c r="J67" s="348"/>
      <c r="K67" s="349"/>
      <c r="L67" s="350"/>
      <c r="M67" s="368"/>
      <c r="N67" s="349"/>
      <c r="O67" s="450"/>
      <c r="Q67" s="430"/>
      <c r="R67" s="430"/>
      <c r="S67" s="430"/>
    </row>
    <row r="68" spans="1:19" s="16" customFormat="1" ht="11.1" customHeight="1">
      <c r="A68" s="330"/>
      <c r="B68" s="331" t="s">
        <v>699</v>
      </c>
      <c r="C68" s="232" t="s">
        <v>700</v>
      </c>
      <c r="D68" s="359"/>
      <c r="E68" s="356"/>
      <c r="F68" s="345"/>
      <c r="G68" s="357"/>
      <c r="I68" s="308"/>
      <c r="J68" s="351"/>
      <c r="K68" s="352"/>
      <c r="L68" s="353"/>
      <c r="M68" s="369"/>
      <c r="N68" s="352"/>
      <c r="O68" s="451"/>
      <c r="Q68" s="431"/>
      <c r="R68" s="431"/>
      <c r="S68" s="431"/>
    </row>
    <row r="69" spans="1:19" s="16" customFormat="1" ht="11.1" customHeight="1">
      <c r="A69" s="332"/>
      <c r="B69" s="333"/>
      <c r="C69" s="233"/>
      <c r="D69" s="361">
        <v>5</v>
      </c>
      <c r="E69" s="346" t="s">
        <v>595</v>
      </c>
      <c r="F69" s="340"/>
      <c r="G69" s="341"/>
      <c r="H69" s="20"/>
      <c r="I69" s="309"/>
      <c r="J69" s="364">
        <v>0</v>
      </c>
      <c r="K69" s="347"/>
      <c r="L69" s="354"/>
      <c r="M69" s="370">
        <v>5</v>
      </c>
      <c r="N69" s="347" t="s">
        <v>464</v>
      </c>
      <c r="O69" s="410"/>
      <c r="P69" s="16">
        <v>1</v>
      </c>
      <c r="Q69" s="432">
        <v>5</v>
      </c>
      <c r="R69" s="432"/>
      <c r="S69" s="432">
        <v>0</v>
      </c>
    </row>
    <row r="70" spans="1:19" s="16" customFormat="1" ht="11.1" customHeight="1">
      <c r="A70" s="11"/>
      <c r="B70" s="12"/>
      <c r="C70" s="232"/>
      <c r="D70" s="359"/>
      <c r="E70" s="356"/>
      <c r="F70" s="345"/>
      <c r="G70" s="357"/>
      <c r="I70" s="308"/>
      <c r="J70" s="348"/>
      <c r="K70" s="349"/>
      <c r="L70" s="350"/>
      <c r="M70" s="368"/>
      <c r="N70" s="349"/>
      <c r="O70" s="450"/>
      <c r="Q70" s="430"/>
      <c r="R70" s="430"/>
      <c r="S70" s="430"/>
    </row>
    <row r="71" spans="1:19" s="16" customFormat="1" ht="11.1" customHeight="1">
      <c r="A71" s="330"/>
      <c r="B71" s="331" t="s">
        <v>701</v>
      </c>
      <c r="C71" s="232" t="s">
        <v>807</v>
      </c>
      <c r="D71" s="359"/>
      <c r="E71" s="356"/>
      <c r="F71" s="345"/>
      <c r="G71" s="357"/>
      <c r="I71" s="308"/>
      <c r="J71" s="351"/>
      <c r="K71" s="352"/>
      <c r="L71" s="353"/>
      <c r="M71" s="369"/>
      <c r="N71" s="352"/>
      <c r="O71" s="451"/>
      <c r="Q71" s="431"/>
      <c r="R71" s="431"/>
      <c r="S71" s="431"/>
    </row>
    <row r="72" spans="1:19" s="16" customFormat="1" ht="11.1" customHeight="1">
      <c r="A72" s="332"/>
      <c r="B72" s="333"/>
      <c r="C72" s="233"/>
      <c r="D72" s="361">
        <v>3</v>
      </c>
      <c r="E72" s="346" t="s">
        <v>595</v>
      </c>
      <c r="F72" s="340"/>
      <c r="G72" s="341"/>
      <c r="H72" s="20"/>
      <c r="I72" s="309"/>
      <c r="J72" s="364">
        <v>2</v>
      </c>
      <c r="K72" s="347" t="s">
        <v>464</v>
      </c>
      <c r="L72" s="354"/>
      <c r="M72" s="370">
        <v>1</v>
      </c>
      <c r="N72" s="347" t="s">
        <v>464</v>
      </c>
      <c r="O72" s="410"/>
      <c r="P72" s="16">
        <v>7.0000000000000007E-2</v>
      </c>
      <c r="Q72" s="432">
        <v>0.21000000000000002</v>
      </c>
      <c r="R72" s="432"/>
      <c r="S72" s="432">
        <v>0</v>
      </c>
    </row>
    <row r="73" spans="1:19" s="16" customFormat="1" ht="11.1" customHeight="1">
      <c r="A73" s="11"/>
      <c r="B73" s="12"/>
      <c r="C73" s="232"/>
      <c r="D73" s="359"/>
      <c r="E73" s="356"/>
      <c r="F73" s="345"/>
      <c r="G73" s="357"/>
      <c r="I73" s="308"/>
      <c r="J73" s="348"/>
      <c r="K73" s="349"/>
      <c r="L73" s="350"/>
      <c r="M73" s="368"/>
      <c r="N73" s="349"/>
      <c r="O73" s="450"/>
      <c r="Q73" s="430"/>
      <c r="R73" s="430"/>
      <c r="S73" s="430"/>
    </row>
    <row r="74" spans="1:19" s="16" customFormat="1" ht="11.1" customHeight="1">
      <c r="A74" s="330"/>
      <c r="B74" s="331" t="s">
        <v>702</v>
      </c>
      <c r="C74" s="232" t="s">
        <v>703</v>
      </c>
      <c r="D74" s="359"/>
      <c r="E74" s="356"/>
      <c r="F74" s="345"/>
      <c r="G74" s="357"/>
      <c r="I74" s="308"/>
      <c r="J74" s="351"/>
      <c r="K74" s="352"/>
      <c r="L74" s="353"/>
      <c r="M74" s="369"/>
      <c r="N74" s="352"/>
      <c r="O74" s="451"/>
      <c r="Q74" s="431"/>
      <c r="R74" s="431"/>
      <c r="S74" s="431"/>
    </row>
    <row r="75" spans="1:19" s="16" customFormat="1" ht="11.1" customHeight="1">
      <c r="A75" s="332"/>
      <c r="B75" s="333"/>
      <c r="C75" s="233"/>
      <c r="D75" s="361">
        <v>15</v>
      </c>
      <c r="E75" s="346" t="s">
        <v>595</v>
      </c>
      <c r="F75" s="340"/>
      <c r="G75" s="341"/>
      <c r="H75" s="20"/>
      <c r="I75" s="309"/>
      <c r="J75" s="364">
        <v>7</v>
      </c>
      <c r="K75" s="347" t="s">
        <v>464</v>
      </c>
      <c r="L75" s="354"/>
      <c r="M75" s="370">
        <v>8</v>
      </c>
      <c r="N75" s="347" t="s">
        <v>464</v>
      </c>
      <c r="O75" s="410"/>
      <c r="P75" s="16">
        <v>7.0000000000000007E-2</v>
      </c>
      <c r="Q75" s="432">
        <v>1.05</v>
      </c>
      <c r="R75" s="432"/>
      <c r="S75" s="432">
        <v>0</v>
      </c>
    </row>
    <row r="76" spans="1:19" s="16" customFormat="1" ht="11.1" customHeight="1">
      <c r="A76" s="11"/>
      <c r="B76" s="12"/>
      <c r="C76" s="232"/>
      <c r="D76" s="359"/>
      <c r="E76" s="356"/>
      <c r="F76" s="345"/>
      <c r="G76" s="357"/>
      <c r="I76" s="308"/>
      <c r="J76" s="348"/>
      <c r="K76" s="349"/>
      <c r="L76" s="350"/>
      <c r="M76" s="368"/>
      <c r="N76" s="349"/>
      <c r="O76" s="450"/>
      <c r="Q76" s="430"/>
      <c r="R76" s="430"/>
      <c r="S76" s="430"/>
    </row>
    <row r="77" spans="1:19" s="16" customFormat="1" ht="11.1" customHeight="1">
      <c r="A77" s="330"/>
      <c r="B77" s="331" t="s">
        <v>704</v>
      </c>
      <c r="C77" s="232" t="s">
        <v>705</v>
      </c>
      <c r="D77" s="359"/>
      <c r="E77" s="356"/>
      <c r="F77" s="345"/>
      <c r="G77" s="357"/>
      <c r="I77" s="308"/>
      <c r="J77" s="351"/>
      <c r="K77" s="352"/>
      <c r="L77" s="353"/>
      <c r="M77" s="369"/>
      <c r="N77" s="352"/>
      <c r="O77" s="451"/>
      <c r="Q77" s="431"/>
      <c r="R77" s="431"/>
      <c r="S77" s="431"/>
    </row>
    <row r="78" spans="1:19" s="16" customFormat="1" ht="11.1" customHeight="1">
      <c r="A78" s="332"/>
      <c r="B78" s="333"/>
      <c r="C78" s="233"/>
      <c r="D78" s="361">
        <v>3</v>
      </c>
      <c r="E78" s="346" t="s">
        <v>595</v>
      </c>
      <c r="F78" s="340"/>
      <c r="G78" s="341"/>
      <c r="H78" s="20"/>
      <c r="I78" s="309"/>
      <c r="J78" s="364">
        <v>3</v>
      </c>
      <c r="K78" s="347" t="s">
        <v>464</v>
      </c>
      <c r="L78" s="354"/>
      <c r="M78" s="370"/>
      <c r="N78" s="347"/>
      <c r="O78" s="410"/>
      <c r="P78" s="16">
        <v>7.0000000000000007E-2</v>
      </c>
      <c r="Q78" s="432">
        <v>0.21000000000000002</v>
      </c>
      <c r="R78" s="432"/>
      <c r="S78" s="432">
        <v>0</v>
      </c>
    </row>
    <row r="79" spans="1:19" s="16" customFormat="1" ht="11.1" customHeight="1">
      <c r="A79" s="11"/>
      <c r="B79" s="12"/>
      <c r="C79" s="232"/>
      <c r="D79" s="359"/>
      <c r="E79" s="356"/>
      <c r="F79" s="345"/>
      <c r="G79" s="357"/>
      <c r="I79" s="308"/>
      <c r="J79" s="348"/>
      <c r="K79" s="349"/>
      <c r="L79" s="350"/>
      <c r="M79" s="368"/>
      <c r="N79" s="349"/>
      <c r="O79" s="450"/>
      <c r="Q79" s="430"/>
      <c r="R79" s="430"/>
      <c r="S79" s="430"/>
    </row>
    <row r="80" spans="1:19" s="16" customFormat="1" ht="11.1" customHeight="1">
      <c r="A80" s="330"/>
      <c r="B80" s="331" t="s">
        <v>706</v>
      </c>
      <c r="C80" s="232" t="s">
        <v>707</v>
      </c>
      <c r="D80" s="359"/>
      <c r="E80" s="356"/>
      <c r="F80" s="345"/>
      <c r="G80" s="357"/>
      <c r="I80" s="308"/>
      <c r="J80" s="351"/>
      <c r="K80" s="352"/>
      <c r="L80" s="353"/>
      <c r="M80" s="369"/>
      <c r="N80" s="352"/>
      <c r="O80" s="451"/>
      <c r="Q80" s="431"/>
      <c r="R80" s="431"/>
      <c r="S80" s="431"/>
    </row>
    <row r="81" spans="1:19" s="16" customFormat="1" ht="11.1" customHeight="1">
      <c r="A81" s="332"/>
      <c r="B81" s="333"/>
      <c r="C81" s="233"/>
      <c r="D81" s="361">
        <v>9</v>
      </c>
      <c r="E81" s="346" t="s">
        <v>713</v>
      </c>
      <c r="F81" s="340"/>
      <c r="G81" s="341"/>
      <c r="H81" s="20"/>
      <c r="I81" s="309"/>
      <c r="J81" s="364">
        <v>6</v>
      </c>
      <c r="K81" s="347" t="s">
        <v>1019</v>
      </c>
      <c r="L81" s="354"/>
      <c r="M81" s="370">
        <v>3</v>
      </c>
      <c r="N81" s="347" t="s">
        <v>1019</v>
      </c>
      <c r="O81" s="410"/>
      <c r="P81" s="16">
        <v>0.13</v>
      </c>
      <c r="Q81" s="432">
        <v>1.17</v>
      </c>
      <c r="R81" s="432"/>
      <c r="S81" s="432">
        <v>0</v>
      </c>
    </row>
    <row r="82" spans="1:19" s="16" customFormat="1" ht="11.1" customHeight="1">
      <c r="A82" s="11"/>
      <c r="B82" s="12"/>
      <c r="C82" s="232"/>
      <c r="D82" s="359"/>
      <c r="E82" s="356"/>
      <c r="F82" s="345"/>
      <c r="G82" s="357"/>
      <c r="I82" s="308"/>
      <c r="J82" s="348"/>
      <c r="K82" s="349"/>
      <c r="L82" s="350"/>
      <c r="M82" s="368"/>
      <c r="N82" s="349"/>
      <c r="O82" s="450"/>
      <c r="Q82" s="430"/>
      <c r="R82" s="430"/>
      <c r="S82" s="430"/>
    </row>
    <row r="83" spans="1:19" s="16" customFormat="1" ht="11.1" customHeight="1">
      <c r="A83" s="330"/>
      <c r="B83" s="331" t="s">
        <v>708</v>
      </c>
      <c r="C83" s="232" t="s">
        <v>709</v>
      </c>
      <c r="D83" s="359"/>
      <c r="E83" s="356"/>
      <c r="F83" s="345"/>
      <c r="G83" s="357"/>
      <c r="I83" s="308"/>
      <c r="J83" s="351"/>
      <c r="K83" s="352"/>
      <c r="L83" s="353"/>
      <c r="M83" s="369"/>
      <c r="N83" s="352"/>
      <c r="O83" s="451"/>
      <c r="Q83" s="431"/>
      <c r="R83" s="431"/>
      <c r="S83" s="431"/>
    </row>
    <row r="84" spans="1:19" s="16" customFormat="1" ht="11.1" customHeight="1">
      <c r="A84" s="332"/>
      <c r="B84" s="333"/>
      <c r="C84" s="233"/>
      <c r="D84" s="361">
        <v>3</v>
      </c>
      <c r="E84" s="346" t="s">
        <v>713</v>
      </c>
      <c r="F84" s="340"/>
      <c r="G84" s="341"/>
      <c r="H84" s="20"/>
      <c r="I84" s="309"/>
      <c r="J84" s="364">
        <v>2</v>
      </c>
      <c r="K84" s="347" t="s">
        <v>1019</v>
      </c>
      <c r="L84" s="354"/>
      <c r="M84" s="370">
        <v>1</v>
      </c>
      <c r="N84" s="347" t="s">
        <v>1019</v>
      </c>
      <c r="O84" s="410"/>
      <c r="P84" s="16">
        <v>0.13</v>
      </c>
      <c r="Q84" s="432">
        <v>0.39</v>
      </c>
      <c r="R84" s="432"/>
      <c r="S84" s="432">
        <v>0</v>
      </c>
    </row>
    <row r="85" spans="1:19" s="16" customFormat="1" ht="11.1" customHeight="1">
      <c r="A85" s="11"/>
      <c r="B85" s="12"/>
      <c r="C85" s="232"/>
      <c r="D85" s="359"/>
      <c r="E85" s="356"/>
      <c r="F85" s="345"/>
      <c r="G85" s="357"/>
      <c r="I85" s="308"/>
      <c r="J85" s="348"/>
      <c r="K85" s="349"/>
      <c r="L85" s="350"/>
      <c r="M85" s="368"/>
      <c r="N85" s="349"/>
      <c r="O85" s="450"/>
      <c r="Q85" s="430"/>
      <c r="R85" s="430"/>
      <c r="S85" s="430"/>
    </row>
    <row r="86" spans="1:19" s="16" customFormat="1" ht="11.1" customHeight="1">
      <c r="A86" s="330"/>
      <c r="B86" s="331" t="s">
        <v>710</v>
      </c>
      <c r="C86" s="232" t="s">
        <v>711</v>
      </c>
      <c r="D86" s="359"/>
      <c r="E86" s="356"/>
      <c r="F86" s="345"/>
      <c r="G86" s="357"/>
      <c r="I86" s="308"/>
      <c r="J86" s="351"/>
      <c r="K86" s="352"/>
      <c r="L86" s="353"/>
      <c r="M86" s="369"/>
      <c r="N86" s="352"/>
      <c r="O86" s="451"/>
      <c r="Q86" s="431"/>
      <c r="R86" s="431"/>
      <c r="S86" s="431"/>
    </row>
    <row r="87" spans="1:19" s="16" customFormat="1" ht="11.1" customHeight="1">
      <c r="A87" s="332"/>
      <c r="B87" s="333"/>
      <c r="C87" s="233"/>
      <c r="D87" s="361">
        <v>6</v>
      </c>
      <c r="E87" s="346" t="s">
        <v>713</v>
      </c>
      <c r="F87" s="340"/>
      <c r="G87" s="341"/>
      <c r="H87" s="20"/>
      <c r="I87" s="309"/>
      <c r="J87" s="364">
        <v>4</v>
      </c>
      <c r="K87" s="347" t="s">
        <v>1019</v>
      </c>
      <c r="L87" s="354"/>
      <c r="M87" s="370">
        <v>2</v>
      </c>
      <c r="N87" s="347" t="s">
        <v>1019</v>
      </c>
      <c r="O87" s="410"/>
      <c r="P87" s="16">
        <v>0.13</v>
      </c>
      <c r="Q87" s="432">
        <v>0.78</v>
      </c>
      <c r="R87" s="432"/>
      <c r="S87" s="432">
        <v>0</v>
      </c>
    </row>
    <row r="88" spans="1:19" s="16" customFormat="1" ht="11.1" customHeight="1">
      <c r="A88" s="11"/>
      <c r="B88" s="12"/>
      <c r="C88" s="232"/>
      <c r="D88" s="359"/>
      <c r="E88" s="356"/>
      <c r="F88" s="345"/>
      <c r="G88" s="357"/>
      <c r="I88" s="308"/>
      <c r="J88" s="348"/>
      <c r="K88" s="349"/>
      <c r="L88" s="350"/>
      <c r="M88" s="368"/>
      <c r="N88" s="349"/>
      <c r="O88" s="450"/>
      <c r="P88" s="433"/>
      <c r="Q88" s="430"/>
      <c r="R88" s="430"/>
      <c r="S88" s="430"/>
    </row>
    <row r="89" spans="1:19" s="16" customFormat="1" ht="11.1" customHeight="1">
      <c r="A89" s="330"/>
      <c r="B89" s="331"/>
      <c r="C89" s="232"/>
      <c r="D89" s="359"/>
      <c r="E89" s="356"/>
      <c r="F89" s="345"/>
      <c r="G89" s="357"/>
      <c r="I89" s="308"/>
      <c r="J89" s="351"/>
      <c r="K89" s="352"/>
      <c r="L89" s="353"/>
      <c r="M89" s="369"/>
      <c r="N89" s="352"/>
      <c r="O89" s="451"/>
      <c r="P89" s="434"/>
      <c r="Q89" s="431"/>
      <c r="R89" s="431"/>
      <c r="S89" s="431"/>
    </row>
    <row r="90" spans="1:19" s="16" customFormat="1" ht="11.1" customHeight="1">
      <c r="A90" s="332"/>
      <c r="B90" s="333"/>
      <c r="C90" s="233"/>
      <c r="D90" s="361"/>
      <c r="E90" s="346"/>
      <c r="F90" s="340"/>
      <c r="G90" s="341"/>
      <c r="H90" s="20"/>
      <c r="I90" s="309"/>
      <c r="J90" s="364">
        <v>0</v>
      </c>
      <c r="K90" s="347">
        <v>0</v>
      </c>
      <c r="L90" s="354"/>
      <c r="M90" s="370"/>
      <c r="N90" s="347">
        <v>0</v>
      </c>
      <c r="O90" s="480"/>
      <c r="P90" s="435"/>
      <c r="Q90" s="432">
        <v>0</v>
      </c>
      <c r="R90" s="432"/>
      <c r="S90" s="432">
        <v>0</v>
      </c>
    </row>
    <row r="91" spans="1:19" s="16" customFormat="1" ht="11.1" customHeight="1">
      <c r="A91" s="11"/>
      <c r="B91" s="12"/>
      <c r="C91" s="232"/>
      <c r="D91" s="359"/>
      <c r="E91" s="356"/>
      <c r="F91" s="345"/>
      <c r="G91" s="357"/>
      <c r="I91" s="308"/>
      <c r="J91" s="348"/>
      <c r="K91" s="349"/>
      <c r="L91" s="350"/>
      <c r="M91" s="368"/>
      <c r="N91" s="349"/>
      <c r="O91" s="450"/>
      <c r="P91" s="433"/>
      <c r="Q91" s="430"/>
      <c r="R91" s="430"/>
      <c r="S91" s="430"/>
    </row>
    <row r="92" spans="1:19" s="16" customFormat="1" ht="11.1" customHeight="1">
      <c r="A92" s="330"/>
      <c r="B92" s="331"/>
      <c r="C92" s="232"/>
      <c r="D92" s="359"/>
      <c r="E92" s="356"/>
      <c r="F92" s="345"/>
      <c r="G92" s="357"/>
      <c r="I92" s="308"/>
      <c r="J92" s="351"/>
      <c r="K92" s="352"/>
      <c r="L92" s="353"/>
      <c r="M92" s="369"/>
      <c r="N92" s="352"/>
      <c r="O92" s="451"/>
      <c r="P92" s="434"/>
      <c r="Q92" s="431"/>
      <c r="R92" s="431"/>
      <c r="S92" s="431"/>
    </row>
    <row r="93" spans="1:19" s="16" customFormat="1" ht="11.1" customHeight="1">
      <c r="A93" s="452"/>
      <c r="B93" s="453"/>
      <c r="C93" s="454"/>
      <c r="D93" s="455"/>
      <c r="E93" s="456"/>
      <c r="F93" s="457"/>
      <c r="G93" s="458"/>
      <c r="H93" s="459"/>
      <c r="I93" s="460"/>
      <c r="J93" s="461">
        <v>0</v>
      </c>
      <c r="K93" s="462">
        <v>0</v>
      </c>
      <c r="L93" s="463"/>
      <c r="M93" s="464"/>
      <c r="N93" s="462">
        <v>0</v>
      </c>
      <c r="O93" s="465"/>
      <c r="P93" s="435"/>
      <c r="Q93" s="432">
        <v>0</v>
      </c>
      <c r="R93" s="432"/>
      <c r="S93" s="432">
        <v>0</v>
      </c>
    </row>
    <row r="94" spans="1:19" s="16" customFormat="1" ht="11.1" customHeight="1">
      <c r="A94" s="466"/>
      <c r="B94" s="467"/>
      <c r="C94" s="468"/>
      <c r="D94" s="469"/>
      <c r="E94" s="470"/>
      <c r="F94" s="471"/>
      <c r="G94" s="472"/>
      <c r="H94" s="473"/>
      <c r="I94" s="474"/>
      <c r="J94" s="475"/>
      <c r="K94" s="476"/>
      <c r="L94" s="477"/>
      <c r="M94" s="478"/>
      <c r="N94" s="476"/>
      <c r="O94" s="479"/>
      <c r="P94" s="430"/>
      <c r="Q94" s="430"/>
      <c r="R94" s="430"/>
      <c r="S94" s="430"/>
    </row>
    <row r="95" spans="1:19" s="16" customFormat="1" ht="11.1" customHeight="1">
      <c r="A95" s="237"/>
      <c r="B95" s="331"/>
      <c r="C95" s="232"/>
      <c r="D95" s="359"/>
      <c r="E95" s="356"/>
      <c r="F95" s="345"/>
      <c r="G95" s="357"/>
      <c r="I95" s="308"/>
      <c r="J95" s="351"/>
      <c r="K95" s="352"/>
      <c r="L95" s="353"/>
      <c r="M95" s="369"/>
      <c r="N95" s="352"/>
      <c r="O95" s="451"/>
      <c r="P95" s="431"/>
      <c r="Q95" s="431"/>
      <c r="R95" s="431"/>
      <c r="S95" s="431"/>
    </row>
    <row r="96" spans="1:19" s="16" customFormat="1" ht="11.1" customHeight="1">
      <c r="A96" s="336">
        <v>4</v>
      </c>
      <c r="B96" s="333" t="s">
        <v>714</v>
      </c>
      <c r="C96" s="233"/>
      <c r="D96" s="361"/>
      <c r="E96" s="346"/>
      <c r="F96" s="340"/>
      <c r="G96" s="341"/>
      <c r="H96" s="20"/>
      <c r="I96" s="309"/>
      <c r="J96" s="364">
        <v>0</v>
      </c>
      <c r="K96" s="347">
        <v>0</v>
      </c>
      <c r="L96" s="354"/>
      <c r="M96" s="370"/>
      <c r="N96" s="347">
        <v>0</v>
      </c>
      <c r="O96" s="410"/>
      <c r="P96" s="432"/>
      <c r="Q96" s="432">
        <v>0</v>
      </c>
      <c r="R96" s="432"/>
      <c r="S96" s="432">
        <v>0</v>
      </c>
    </row>
    <row r="97" spans="1:19" s="16" customFormat="1" ht="11.1" customHeight="1">
      <c r="A97" s="11"/>
      <c r="B97" s="12"/>
      <c r="C97" s="232"/>
      <c r="D97" s="359"/>
      <c r="E97" s="356"/>
      <c r="F97" s="345"/>
      <c r="G97" s="357"/>
      <c r="I97" s="308"/>
      <c r="J97" s="348"/>
      <c r="K97" s="349"/>
      <c r="L97" s="350"/>
      <c r="M97" s="368"/>
      <c r="N97" s="349"/>
      <c r="O97" s="450"/>
      <c r="P97" s="430"/>
      <c r="Q97" s="430"/>
      <c r="R97" s="430"/>
      <c r="S97" s="430"/>
    </row>
    <row r="98" spans="1:19" s="16" customFormat="1" ht="11.1" customHeight="1">
      <c r="A98" s="330"/>
      <c r="B98" s="331" t="s">
        <v>716</v>
      </c>
      <c r="C98" s="232" t="s">
        <v>739</v>
      </c>
      <c r="D98" s="359"/>
      <c r="E98" s="356"/>
      <c r="F98" s="345"/>
      <c r="G98" s="357"/>
      <c r="I98" s="308"/>
      <c r="J98" s="351"/>
      <c r="K98" s="352"/>
      <c r="L98" s="353"/>
      <c r="M98" s="369"/>
      <c r="N98" s="352"/>
      <c r="O98" s="451"/>
      <c r="P98" s="431"/>
      <c r="Q98" s="431"/>
      <c r="R98" s="431"/>
      <c r="S98" s="431"/>
    </row>
    <row r="99" spans="1:19" s="16" customFormat="1" ht="11.1" customHeight="1">
      <c r="A99" s="332"/>
      <c r="B99" s="333" t="s">
        <v>715</v>
      </c>
      <c r="C99" s="233" t="s">
        <v>740</v>
      </c>
      <c r="D99" s="361">
        <v>1</v>
      </c>
      <c r="E99" s="346" t="s">
        <v>721</v>
      </c>
      <c r="F99" s="340"/>
      <c r="G99" s="341"/>
      <c r="H99" s="20"/>
      <c r="I99" s="309"/>
      <c r="J99" s="364">
        <v>0</v>
      </c>
      <c r="K99" s="347"/>
      <c r="L99" s="354"/>
      <c r="M99" s="370">
        <v>1</v>
      </c>
      <c r="N99" s="347" t="s">
        <v>463</v>
      </c>
      <c r="O99" s="410"/>
      <c r="P99" s="432"/>
      <c r="Q99" s="432">
        <v>0</v>
      </c>
      <c r="R99" s="432"/>
      <c r="S99" s="432">
        <v>0</v>
      </c>
    </row>
    <row r="100" spans="1:19" s="16" customFormat="1" ht="11.1" customHeight="1">
      <c r="A100" s="11"/>
      <c r="B100" s="12"/>
      <c r="C100" s="232"/>
      <c r="D100" s="359"/>
      <c r="E100" s="356"/>
      <c r="F100" s="345"/>
      <c r="G100" s="357"/>
      <c r="I100" s="308"/>
      <c r="J100" s="348"/>
      <c r="K100" s="349"/>
      <c r="L100" s="350"/>
      <c r="M100" s="368"/>
      <c r="N100" s="349"/>
      <c r="O100" s="450"/>
      <c r="P100" s="430"/>
      <c r="Q100" s="430"/>
      <c r="R100" s="430"/>
      <c r="S100" s="430"/>
    </row>
    <row r="101" spans="1:19" s="16" customFormat="1" ht="11.1" customHeight="1">
      <c r="A101" s="330"/>
      <c r="B101" s="334" t="s">
        <v>717</v>
      </c>
      <c r="C101" s="232" t="s">
        <v>719</v>
      </c>
      <c r="D101" s="359"/>
      <c r="E101" s="356"/>
      <c r="F101" s="345"/>
      <c r="G101" s="357"/>
      <c r="I101" s="308"/>
      <c r="J101" s="351"/>
      <c r="K101" s="352"/>
      <c r="L101" s="353"/>
      <c r="M101" s="369"/>
      <c r="N101" s="352"/>
      <c r="O101" s="451"/>
      <c r="P101" s="431"/>
      <c r="Q101" s="431"/>
      <c r="R101" s="431"/>
      <c r="S101" s="431"/>
    </row>
    <row r="102" spans="1:19" s="16" customFormat="1" ht="11.1" customHeight="1">
      <c r="A102" s="332"/>
      <c r="B102" s="333" t="s">
        <v>759</v>
      </c>
      <c r="C102" s="233"/>
      <c r="D102" s="361">
        <v>1</v>
      </c>
      <c r="E102" s="346" t="s">
        <v>713</v>
      </c>
      <c r="F102" s="340"/>
      <c r="G102" s="341"/>
      <c r="H102" s="20"/>
      <c r="I102" s="309"/>
      <c r="J102" s="364">
        <v>0</v>
      </c>
      <c r="K102" s="347"/>
      <c r="L102" s="354"/>
      <c r="M102" s="370">
        <v>1</v>
      </c>
      <c r="N102" s="347" t="s">
        <v>1019</v>
      </c>
      <c r="O102" s="410"/>
      <c r="P102" s="432"/>
      <c r="Q102" s="432">
        <v>0</v>
      </c>
      <c r="R102" s="432">
        <v>2.544</v>
      </c>
      <c r="S102" s="432">
        <v>2.544</v>
      </c>
    </row>
    <row r="103" spans="1:19" s="16" customFormat="1" ht="11.1" customHeight="1">
      <c r="A103" s="11"/>
      <c r="B103" s="12"/>
      <c r="C103" s="232"/>
      <c r="D103" s="359"/>
      <c r="E103" s="356"/>
      <c r="F103" s="345"/>
      <c r="G103" s="357"/>
      <c r="I103" s="308"/>
      <c r="J103" s="348"/>
      <c r="K103" s="349"/>
      <c r="L103" s="350"/>
      <c r="M103" s="368"/>
      <c r="N103" s="349"/>
      <c r="O103" s="450"/>
      <c r="P103" s="430"/>
      <c r="Q103" s="430"/>
      <c r="S103" s="430"/>
    </row>
    <row r="104" spans="1:19" s="16" customFormat="1" ht="11.1" customHeight="1">
      <c r="A104" s="330"/>
      <c r="B104" s="331" t="s">
        <v>718</v>
      </c>
      <c r="C104" s="232" t="s">
        <v>720</v>
      </c>
      <c r="D104" s="359"/>
      <c r="E104" s="356"/>
      <c r="F104" s="345"/>
      <c r="G104" s="357"/>
      <c r="I104" s="308"/>
      <c r="J104" s="351"/>
      <c r="K104" s="352"/>
      <c r="L104" s="353"/>
      <c r="M104" s="369"/>
      <c r="N104" s="352"/>
      <c r="O104" s="451"/>
      <c r="P104" s="431"/>
      <c r="Q104" s="431"/>
      <c r="S104" s="431"/>
    </row>
    <row r="105" spans="1:19" s="16" customFormat="1" ht="11.1" customHeight="1">
      <c r="A105" s="332"/>
      <c r="B105" s="333" t="s">
        <v>758</v>
      </c>
      <c r="C105" s="233"/>
      <c r="D105" s="361">
        <v>1</v>
      </c>
      <c r="E105" s="346" t="s">
        <v>713</v>
      </c>
      <c r="F105" s="340"/>
      <c r="G105" s="341"/>
      <c r="H105" s="20"/>
      <c r="I105" s="309"/>
      <c r="J105" s="364">
        <v>0</v>
      </c>
      <c r="K105" s="347"/>
      <c r="L105" s="354"/>
      <c r="M105" s="370">
        <v>1</v>
      </c>
      <c r="N105" s="347" t="s">
        <v>1019</v>
      </c>
      <c r="O105" s="410"/>
      <c r="P105" s="432"/>
      <c r="Q105" s="432">
        <v>0</v>
      </c>
      <c r="R105" s="16">
        <v>2.12</v>
      </c>
      <c r="S105" s="432">
        <v>2.12</v>
      </c>
    </row>
    <row r="106" spans="1:19" s="16" customFormat="1" ht="11.1" customHeight="1">
      <c r="A106" s="11"/>
      <c r="B106" s="12"/>
      <c r="C106" s="232"/>
      <c r="D106" s="359"/>
      <c r="E106" s="356"/>
      <c r="F106" s="345"/>
      <c r="G106" s="357"/>
      <c r="I106" s="308"/>
      <c r="J106" s="348"/>
      <c r="K106" s="349"/>
      <c r="L106" s="350"/>
      <c r="M106" s="368"/>
      <c r="N106" s="349"/>
      <c r="O106" s="450"/>
      <c r="P106" s="430"/>
      <c r="Q106" s="430"/>
      <c r="R106" s="430"/>
      <c r="S106" s="430"/>
    </row>
    <row r="107" spans="1:19" s="16" customFormat="1" ht="11.1" customHeight="1">
      <c r="A107" s="330"/>
      <c r="B107" s="334" t="s">
        <v>747</v>
      </c>
      <c r="C107" s="232"/>
      <c r="D107" s="359"/>
      <c r="E107" s="356"/>
      <c r="F107" s="345"/>
      <c r="G107" s="357"/>
      <c r="I107" s="308"/>
      <c r="J107" s="351"/>
      <c r="K107" s="352"/>
      <c r="L107" s="353"/>
      <c r="M107" s="369"/>
      <c r="N107" s="352"/>
      <c r="O107" s="451"/>
      <c r="P107" s="431"/>
      <c r="Q107" s="431"/>
      <c r="R107" s="431"/>
      <c r="S107" s="431"/>
    </row>
    <row r="108" spans="1:19" s="16" customFormat="1" ht="11.1" customHeight="1">
      <c r="A108" s="332"/>
      <c r="B108" s="333"/>
      <c r="C108" s="233"/>
      <c r="D108" s="361">
        <v>1</v>
      </c>
      <c r="E108" s="346" t="s">
        <v>35</v>
      </c>
      <c r="F108" s="340"/>
      <c r="G108" s="341"/>
      <c r="H108" s="20"/>
      <c r="I108" s="309"/>
      <c r="J108" s="364">
        <v>0</v>
      </c>
      <c r="K108" s="347"/>
      <c r="L108" s="354"/>
      <c r="M108" s="370">
        <v>1</v>
      </c>
      <c r="N108" s="347" t="s">
        <v>42</v>
      </c>
      <c r="O108" s="410"/>
      <c r="P108" s="432"/>
      <c r="Q108" s="432">
        <v>0</v>
      </c>
      <c r="R108" s="432"/>
      <c r="S108" s="432">
        <v>0</v>
      </c>
    </row>
    <row r="109" spans="1:19" s="16" customFormat="1" ht="11.1" customHeight="1">
      <c r="A109" s="11"/>
      <c r="B109" s="12"/>
      <c r="C109" s="232"/>
      <c r="D109" s="359"/>
      <c r="E109" s="356"/>
      <c r="F109" s="345"/>
      <c r="G109" s="357"/>
      <c r="I109" s="308"/>
      <c r="J109" s="348"/>
      <c r="K109" s="349"/>
      <c r="L109" s="350"/>
      <c r="M109" s="368"/>
      <c r="N109" s="349"/>
      <c r="O109" s="450"/>
      <c r="P109" s="430"/>
      <c r="Q109" s="430"/>
      <c r="R109" s="430"/>
      <c r="S109" s="430"/>
    </row>
    <row r="110" spans="1:19" s="16" customFormat="1" ht="11.1" customHeight="1">
      <c r="A110" s="330"/>
      <c r="B110" s="331"/>
      <c r="C110" s="232"/>
      <c r="D110" s="359"/>
      <c r="E110" s="356"/>
      <c r="F110" s="345"/>
      <c r="G110" s="357"/>
      <c r="I110" s="308"/>
      <c r="J110" s="351"/>
      <c r="K110" s="352"/>
      <c r="L110" s="353"/>
      <c r="M110" s="369"/>
      <c r="N110" s="352"/>
      <c r="O110" s="451"/>
      <c r="P110" s="431"/>
      <c r="Q110" s="431"/>
      <c r="R110" s="431"/>
      <c r="S110" s="431"/>
    </row>
    <row r="111" spans="1:19" s="16" customFormat="1" ht="11.1" customHeight="1">
      <c r="A111" s="332"/>
      <c r="B111" s="333"/>
      <c r="C111" s="233"/>
      <c r="D111" s="361"/>
      <c r="E111" s="346"/>
      <c r="F111" s="340"/>
      <c r="G111" s="341"/>
      <c r="H111" s="20"/>
      <c r="I111" s="309"/>
      <c r="J111" s="364">
        <v>0</v>
      </c>
      <c r="K111" s="347">
        <v>0</v>
      </c>
      <c r="L111" s="354"/>
      <c r="M111" s="370"/>
      <c r="N111" s="347">
        <v>0</v>
      </c>
      <c r="O111" s="410"/>
      <c r="P111" s="432"/>
      <c r="Q111" s="432">
        <v>0</v>
      </c>
      <c r="R111" s="432"/>
      <c r="S111" s="432">
        <v>0</v>
      </c>
    </row>
    <row r="112" spans="1:19" s="16" customFormat="1" ht="11.1" customHeight="1">
      <c r="A112" s="407"/>
      <c r="B112" s="12"/>
      <c r="C112" s="232"/>
      <c r="D112" s="387"/>
      <c r="E112" s="356"/>
      <c r="F112" s="345"/>
      <c r="G112" s="357"/>
      <c r="I112" s="308"/>
      <c r="J112" s="348"/>
      <c r="K112" s="349"/>
      <c r="L112" s="350"/>
      <c r="M112" s="368"/>
      <c r="N112" s="349"/>
      <c r="O112" s="450"/>
      <c r="P112" s="430"/>
      <c r="Q112" s="430"/>
      <c r="R112" s="430"/>
      <c r="S112" s="430"/>
    </row>
    <row r="113" spans="1:19" s="16" customFormat="1" ht="11.1" customHeight="1">
      <c r="A113" s="408"/>
      <c r="B113" s="331" t="s">
        <v>722</v>
      </c>
      <c r="C113" s="232" t="s">
        <v>724</v>
      </c>
      <c r="D113" s="387"/>
      <c r="E113" s="356"/>
      <c r="F113" s="345"/>
      <c r="G113" s="357"/>
      <c r="I113" s="308"/>
      <c r="J113" s="351"/>
      <c r="K113" s="352"/>
      <c r="L113" s="353"/>
      <c r="M113" s="369"/>
      <c r="N113" s="352"/>
      <c r="O113" s="451"/>
      <c r="P113" s="431"/>
      <c r="Q113" s="431"/>
      <c r="R113" s="431"/>
      <c r="S113" s="431"/>
    </row>
    <row r="114" spans="1:19" s="16" customFormat="1" ht="11.1" customHeight="1">
      <c r="A114" s="409"/>
      <c r="B114" s="333" t="s">
        <v>723</v>
      </c>
      <c r="C114" s="335">
        <v>20</v>
      </c>
      <c r="D114" s="388">
        <v>14</v>
      </c>
      <c r="E114" s="346" t="s">
        <v>2</v>
      </c>
      <c r="F114" s="340"/>
      <c r="G114" s="341"/>
      <c r="H114" s="20"/>
      <c r="I114" s="309"/>
      <c r="J114" s="364">
        <v>10</v>
      </c>
      <c r="K114" s="347" t="s">
        <v>1020</v>
      </c>
      <c r="L114" s="354"/>
      <c r="M114" s="370">
        <v>4</v>
      </c>
      <c r="N114" s="347" t="s">
        <v>1020</v>
      </c>
      <c r="O114" s="410"/>
      <c r="P114" s="432"/>
      <c r="Q114" s="432">
        <v>0</v>
      </c>
      <c r="R114" s="432"/>
      <c r="S114" s="432">
        <v>0</v>
      </c>
    </row>
    <row r="115" spans="1:19" s="16" customFormat="1" ht="11.1" customHeight="1">
      <c r="A115" s="11"/>
      <c r="B115" s="12"/>
      <c r="C115" s="232"/>
      <c r="D115" s="387"/>
      <c r="E115" s="356"/>
      <c r="F115" s="345"/>
      <c r="G115" s="357"/>
      <c r="I115" s="308"/>
      <c r="J115" s="348"/>
      <c r="K115" s="349"/>
      <c r="L115" s="350"/>
      <c r="M115" s="368"/>
      <c r="N115" s="349"/>
      <c r="O115" s="450"/>
      <c r="P115" s="430"/>
      <c r="Q115" s="430"/>
      <c r="R115" s="430"/>
      <c r="S115" s="430"/>
    </row>
    <row r="116" spans="1:19" s="16" customFormat="1" ht="11.1" customHeight="1">
      <c r="A116" s="330"/>
      <c r="B116" s="331" t="s">
        <v>722</v>
      </c>
      <c r="C116" s="232" t="s">
        <v>724</v>
      </c>
      <c r="D116" s="387"/>
      <c r="E116" s="356"/>
      <c r="F116" s="345"/>
      <c r="G116" s="357"/>
      <c r="I116" s="308"/>
      <c r="J116" s="351"/>
      <c r="K116" s="352"/>
      <c r="L116" s="353"/>
      <c r="M116" s="369"/>
      <c r="N116" s="352"/>
      <c r="O116" s="451"/>
      <c r="P116" s="431"/>
      <c r="Q116" s="431"/>
      <c r="R116" s="431"/>
      <c r="S116" s="431"/>
    </row>
    <row r="117" spans="1:19" s="16" customFormat="1" ht="11.1" customHeight="1">
      <c r="A117" s="332"/>
      <c r="B117" s="333" t="s">
        <v>723</v>
      </c>
      <c r="C117" s="335">
        <v>25</v>
      </c>
      <c r="D117" s="388">
        <v>31</v>
      </c>
      <c r="E117" s="346" t="s">
        <v>2</v>
      </c>
      <c r="F117" s="340"/>
      <c r="G117" s="341"/>
      <c r="H117" s="20"/>
      <c r="I117" s="309"/>
      <c r="J117" s="364">
        <v>21</v>
      </c>
      <c r="K117" s="347" t="s">
        <v>1020</v>
      </c>
      <c r="L117" s="354"/>
      <c r="M117" s="370">
        <v>10</v>
      </c>
      <c r="N117" s="347" t="s">
        <v>1020</v>
      </c>
      <c r="O117" s="410"/>
      <c r="P117" s="432"/>
      <c r="Q117" s="432">
        <v>0</v>
      </c>
      <c r="R117" s="432"/>
      <c r="S117" s="432">
        <v>0</v>
      </c>
    </row>
    <row r="118" spans="1:19" s="16" customFormat="1" ht="11.1" customHeight="1">
      <c r="A118" s="11"/>
      <c r="B118" s="12"/>
      <c r="C118" s="232"/>
      <c r="D118" s="387"/>
      <c r="E118" s="356"/>
      <c r="F118" s="345"/>
      <c r="G118" s="357"/>
      <c r="I118" s="308"/>
      <c r="J118" s="348"/>
      <c r="K118" s="349"/>
      <c r="L118" s="350"/>
      <c r="M118" s="368"/>
      <c r="N118" s="349"/>
      <c r="O118" s="450"/>
      <c r="P118" s="430"/>
      <c r="Q118" s="430"/>
      <c r="R118" s="430"/>
      <c r="S118" s="430"/>
    </row>
    <row r="119" spans="1:19" s="16" customFormat="1" ht="11.1" customHeight="1">
      <c r="A119" s="330"/>
      <c r="B119" s="331" t="s">
        <v>722</v>
      </c>
      <c r="C119" s="232" t="s">
        <v>724</v>
      </c>
      <c r="D119" s="387"/>
      <c r="E119" s="356"/>
      <c r="F119" s="345"/>
      <c r="G119" s="357"/>
      <c r="I119" s="308"/>
      <c r="J119" s="351"/>
      <c r="K119" s="352"/>
      <c r="L119" s="353"/>
      <c r="M119" s="369"/>
      <c r="N119" s="352"/>
      <c r="O119" s="451"/>
      <c r="P119" s="431"/>
      <c r="Q119" s="431"/>
      <c r="R119" s="431"/>
      <c r="S119" s="431"/>
    </row>
    <row r="120" spans="1:19" s="16" customFormat="1" ht="11.1" customHeight="1">
      <c r="A120" s="332"/>
      <c r="B120" s="333" t="s">
        <v>723</v>
      </c>
      <c r="C120" s="335">
        <v>40</v>
      </c>
      <c r="D120" s="388">
        <v>56</v>
      </c>
      <c r="E120" s="346" t="s">
        <v>2</v>
      </c>
      <c r="F120" s="340"/>
      <c r="G120" s="341"/>
      <c r="H120" s="20"/>
      <c r="I120" s="309"/>
      <c r="J120" s="364">
        <v>30</v>
      </c>
      <c r="K120" s="347" t="s">
        <v>1020</v>
      </c>
      <c r="L120" s="354"/>
      <c r="M120" s="370">
        <v>26</v>
      </c>
      <c r="N120" s="347" t="s">
        <v>1020</v>
      </c>
      <c r="O120" s="410"/>
      <c r="P120" s="432"/>
      <c r="Q120" s="432">
        <v>0</v>
      </c>
      <c r="R120" s="432"/>
      <c r="S120" s="432">
        <v>0</v>
      </c>
    </row>
    <row r="121" spans="1:19" s="16" customFormat="1" ht="11.1" customHeight="1">
      <c r="A121" s="11"/>
      <c r="B121" s="12"/>
      <c r="C121" s="232"/>
      <c r="D121" s="387"/>
      <c r="E121" s="356"/>
      <c r="F121" s="345"/>
      <c r="G121" s="357"/>
      <c r="I121" s="308"/>
      <c r="J121" s="348"/>
      <c r="K121" s="349"/>
      <c r="L121" s="350"/>
      <c r="M121" s="368"/>
      <c r="N121" s="349"/>
      <c r="O121" s="450"/>
      <c r="P121" s="430"/>
      <c r="Q121" s="430"/>
      <c r="R121" s="430"/>
      <c r="S121" s="430"/>
    </row>
    <row r="122" spans="1:19" s="16" customFormat="1" ht="11.1" customHeight="1">
      <c r="A122" s="330"/>
      <c r="B122" s="331" t="s">
        <v>722</v>
      </c>
      <c r="C122" s="232" t="s">
        <v>724</v>
      </c>
      <c r="D122" s="387"/>
      <c r="E122" s="356"/>
      <c r="F122" s="345"/>
      <c r="G122" s="357"/>
      <c r="I122" s="308"/>
      <c r="J122" s="351"/>
      <c r="K122" s="352"/>
      <c r="L122" s="353"/>
      <c r="M122" s="369"/>
      <c r="N122" s="352"/>
      <c r="O122" s="451"/>
      <c r="P122" s="431"/>
      <c r="Q122" s="431"/>
      <c r="R122" s="431"/>
      <c r="S122" s="431"/>
    </row>
    <row r="123" spans="1:19" s="16" customFormat="1" ht="11.1" customHeight="1">
      <c r="A123" s="332"/>
      <c r="B123" s="333" t="s">
        <v>723</v>
      </c>
      <c r="C123" s="335">
        <v>50</v>
      </c>
      <c r="D123" s="388">
        <v>64</v>
      </c>
      <c r="E123" s="346" t="s">
        <v>2</v>
      </c>
      <c r="F123" s="340"/>
      <c r="G123" s="341"/>
      <c r="H123" s="20"/>
      <c r="I123" s="309"/>
      <c r="J123" s="364">
        <v>6</v>
      </c>
      <c r="K123" s="347" t="s">
        <v>1020</v>
      </c>
      <c r="L123" s="354"/>
      <c r="M123" s="389">
        <v>58</v>
      </c>
      <c r="N123" s="347" t="s">
        <v>1020</v>
      </c>
      <c r="O123" s="410"/>
      <c r="P123" s="432"/>
      <c r="Q123" s="432">
        <v>0</v>
      </c>
      <c r="R123" s="432"/>
      <c r="S123" s="432">
        <v>0</v>
      </c>
    </row>
    <row r="124" spans="1:19" s="16" customFormat="1" ht="11.1" customHeight="1">
      <c r="A124" s="11"/>
      <c r="B124" s="12"/>
      <c r="C124" s="232"/>
      <c r="D124" s="387"/>
      <c r="E124" s="356"/>
      <c r="F124" s="345"/>
      <c r="G124" s="357"/>
      <c r="I124" s="308"/>
      <c r="J124" s="348"/>
      <c r="K124" s="349"/>
      <c r="L124" s="350"/>
      <c r="M124" s="368"/>
      <c r="N124" s="349"/>
      <c r="O124" s="450"/>
      <c r="P124" s="430"/>
      <c r="Q124" s="430"/>
      <c r="R124" s="430"/>
      <c r="S124" s="430"/>
    </row>
    <row r="125" spans="1:19" s="16" customFormat="1" ht="11.1" customHeight="1">
      <c r="A125" s="330"/>
      <c r="B125" s="331" t="s">
        <v>722</v>
      </c>
      <c r="C125" s="232" t="s">
        <v>724</v>
      </c>
      <c r="D125" s="387"/>
      <c r="E125" s="356"/>
      <c r="F125" s="345"/>
      <c r="G125" s="357"/>
      <c r="I125" s="308"/>
      <c r="J125" s="351"/>
      <c r="K125" s="352"/>
      <c r="L125" s="353"/>
      <c r="M125" s="369"/>
      <c r="N125" s="352"/>
      <c r="O125" s="451"/>
      <c r="P125" s="431"/>
      <c r="Q125" s="431"/>
      <c r="R125" s="431"/>
      <c r="S125" s="431"/>
    </row>
    <row r="126" spans="1:19" s="16" customFormat="1" ht="11.1" customHeight="1">
      <c r="A126" s="332"/>
      <c r="B126" s="333" t="s">
        <v>723</v>
      </c>
      <c r="C126" s="335">
        <v>65</v>
      </c>
      <c r="D126" s="388">
        <v>11</v>
      </c>
      <c r="E126" s="346" t="s">
        <v>2</v>
      </c>
      <c r="F126" s="340"/>
      <c r="G126" s="341"/>
      <c r="H126" s="20"/>
      <c r="I126" s="309"/>
      <c r="J126" s="364">
        <v>0</v>
      </c>
      <c r="K126" s="347"/>
      <c r="L126" s="354"/>
      <c r="M126" s="370">
        <v>11</v>
      </c>
      <c r="N126" s="347" t="s">
        <v>1020</v>
      </c>
      <c r="O126" s="410"/>
      <c r="P126" s="432"/>
      <c r="Q126" s="432">
        <v>0</v>
      </c>
      <c r="R126" s="432"/>
      <c r="S126" s="432">
        <v>0</v>
      </c>
    </row>
    <row r="127" spans="1:19" s="16" customFormat="1" ht="11.1" customHeight="1">
      <c r="A127" s="11"/>
      <c r="B127" s="12"/>
      <c r="C127" s="232"/>
      <c r="D127" s="387"/>
      <c r="E127" s="356"/>
      <c r="F127" s="345"/>
      <c r="G127" s="357"/>
      <c r="I127" s="308"/>
      <c r="J127" s="348"/>
      <c r="K127" s="349"/>
      <c r="L127" s="350"/>
      <c r="M127" s="368"/>
      <c r="N127" s="349"/>
      <c r="O127" s="450"/>
      <c r="P127" s="430"/>
      <c r="Q127" s="430"/>
      <c r="R127" s="430"/>
      <c r="S127" s="430"/>
    </row>
    <row r="128" spans="1:19" s="16" customFormat="1" ht="11.1" customHeight="1">
      <c r="A128" s="330"/>
      <c r="B128" s="331" t="s">
        <v>722</v>
      </c>
      <c r="C128" s="232" t="s">
        <v>727</v>
      </c>
      <c r="D128" s="387"/>
      <c r="E128" s="356"/>
      <c r="F128" s="345"/>
      <c r="G128" s="357"/>
      <c r="I128" s="308"/>
      <c r="J128" s="351"/>
      <c r="K128" s="352"/>
      <c r="L128" s="353"/>
      <c r="M128" s="369"/>
      <c r="N128" s="352"/>
      <c r="O128" s="451"/>
      <c r="P128" s="431"/>
      <c r="Q128" s="431"/>
      <c r="R128" s="431"/>
      <c r="S128" s="431"/>
    </row>
    <row r="129" spans="1:19" s="16" customFormat="1" ht="11.1" customHeight="1">
      <c r="A129" s="332"/>
      <c r="B129" s="333" t="s">
        <v>723</v>
      </c>
      <c r="C129" s="335">
        <v>20</v>
      </c>
      <c r="D129" s="388">
        <v>13</v>
      </c>
      <c r="E129" s="346" t="s">
        <v>2</v>
      </c>
      <c r="F129" s="340"/>
      <c r="G129" s="341"/>
      <c r="H129" s="20"/>
      <c r="I129" s="309"/>
      <c r="J129" s="364">
        <v>0</v>
      </c>
      <c r="K129" s="347"/>
      <c r="L129" s="354"/>
      <c r="M129" s="370">
        <v>13</v>
      </c>
      <c r="N129" s="347" t="s">
        <v>1020</v>
      </c>
      <c r="O129" s="410"/>
      <c r="P129" s="432"/>
      <c r="Q129" s="432">
        <v>0</v>
      </c>
      <c r="R129" s="432"/>
      <c r="S129" s="432">
        <v>0</v>
      </c>
    </row>
    <row r="130" spans="1:19" s="16" customFormat="1" ht="11.1" customHeight="1">
      <c r="A130" s="11"/>
      <c r="B130" s="12"/>
      <c r="C130" s="232"/>
      <c r="D130" s="387"/>
      <c r="E130" s="356"/>
      <c r="F130" s="345"/>
      <c r="G130" s="357"/>
      <c r="I130" s="308"/>
      <c r="J130" s="348"/>
      <c r="K130" s="349"/>
      <c r="L130" s="350"/>
      <c r="M130" s="368"/>
      <c r="N130" s="349"/>
      <c r="O130" s="450"/>
      <c r="P130" s="430"/>
      <c r="Q130" s="430"/>
      <c r="R130" s="430"/>
      <c r="S130" s="430"/>
    </row>
    <row r="131" spans="1:19" s="16" customFormat="1" ht="11.1" customHeight="1">
      <c r="A131" s="330"/>
      <c r="B131" s="331" t="s">
        <v>722</v>
      </c>
      <c r="C131" s="232" t="s">
        <v>727</v>
      </c>
      <c r="D131" s="387"/>
      <c r="E131" s="356"/>
      <c r="F131" s="345"/>
      <c r="G131" s="357"/>
      <c r="I131" s="308"/>
      <c r="J131" s="351"/>
      <c r="K131" s="352"/>
      <c r="L131" s="353"/>
      <c r="M131" s="369"/>
      <c r="N131" s="352"/>
      <c r="O131" s="451"/>
      <c r="P131" s="431"/>
      <c r="Q131" s="431"/>
      <c r="R131" s="431"/>
      <c r="S131" s="431"/>
    </row>
    <row r="132" spans="1:19" s="16" customFormat="1" ht="11.1" customHeight="1">
      <c r="A132" s="332"/>
      <c r="B132" s="333" t="s">
        <v>723</v>
      </c>
      <c r="C132" s="335">
        <v>25</v>
      </c>
      <c r="D132" s="388">
        <v>21</v>
      </c>
      <c r="E132" s="346" t="s">
        <v>2</v>
      </c>
      <c r="F132" s="340"/>
      <c r="G132" s="341"/>
      <c r="H132" s="20"/>
      <c r="I132" s="309"/>
      <c r="J132" s="364">
        <v>0</v>
      </c>
      <c r="K132" s="347"/>
      <c r="L132" s="354"/>
      <c r="M132" s="370">
        <v>21</v>
      </c>
      <c r="N132" s="347" t="s">
        <v>1020</v>
      </c>
      <c r="O132" s="410"/>
      <c r="P132" s="432"/>
      <c r="Q132" s="432">
        <v>0</v>
      </c>
      <c r="R132" s="432"/>
      <c r="S132" s="432">
        <v>0</v>
      </c>
    </row>
    <row r="133" spans="1:19" s="16" customFormat="1" ht="11.1" customHeight="1">
      <c r="A133" s="11"/>
      <c r="B133" s="12"/>
      <c r="C133" s="232"/>
      <c r="D133" s="387"/>
      <c r="E133" s="356"/>
      <c r="F133" s="345"/>
      <c r="G133" s="357"/>
      <c r="I133" s="308"/>
      <c r="J133" s="348"/>
      <c r="K133" s="349"/>
      <c r="L133" s="350"/>
      <c r="M133" s="368"/>
      <c r="N133" s="349"/>
      <c r="O133" s="450"/>
      <c r="P133" s="430"/>
      <c r="Q133" s="430"/>
      <c r="R133" s="430"/>
      <c r="S133" s="430"/>
    </row>
    <row r="134" spans="1:19" s="16" customFormat="1" ht="11.1" customHeight="1">
      <c r="A134" s="330"/>
      <c r="B134" s="331" t="s">
        <v>722</v>
      </c>
      <c r="C134" s="232" t="s">
        <v>727</v>
      </c>
      <c r="D134" s="387"/>
      <c r="E134" s="356"/>
      <c r="F134" s="345"/>
      <c r="G134" s="357"/>
      <c r="I134" s="308"/>
      <c r="J134" s="351"/>
      <c r="K134" s="352"/>
      <c r="L134" s="353"/>
      <c r="M134" s="369"/>
      <c r="N134" s="352"/>
      <c r="O134" s="451"/>
      <c r="P134" s="431"/>
      <c r="Q134" s="431"/>
      <c r="R134" s="431"/>
      <c r="S134" s="431"/>
    </row>
    <row r="135" spans="1:19" s="16" customFormat="1" ht="11.1" customHeight="1">
      <c r="A135" s="332"/>
      <c r="B135" s="333" t="s">
        <v>723</v>
      </c>
      <c r="C135" s="335">
        <v>50</v>
      </c>
      <c r="D135" s="388">
        <v>6</v>
      </c>
      <c r="E135" s="346" t="s">
        <v>2</v>
      </c>
      <c r="F135" s="340"/>
      <c r="G135" s="341"/>
      <c r="H135" s="20"/>
      <c r="I135" s="309"/>
      <c r="J135" s="364">
        <v>0</v>
      </c>
      <c r="K135" s="347"/>
      <c r="L135" s="354"/>
      <c r="M135" s="370">
        <v>6</v>
      </c>
      <c r="N135" s="347" t="s">
        <v>1020</v>
      </c>
      <c r="O135" s="410"/>
      <c r="P135" s="432"/>
      <c r="Q135" s="432">
        <v>0</v>
      </c>
      <c r="R135" s="432"/>
      <c r="S135" s="432">
        <v>0</v>
      </c>
    </row>
    <row r="136" spans="1:19" s="16" customFormat="1" ht="11.1" customHeight="1">
      <c r="A136" s="11"/>
      <c r="B136" s="12"/>
      <c r="C136" s="232"/>
      <c r="D136" s="387"/>
      <c r="E136" s="356"/>
      <c r="F136" s="345"/>
      <c r="G136" s="357"/>
      <c r="I136" s="308"/>
      <c r="J136" s="348"/>
      <c r="K136" s="349"/>
      <c r="L136" s="350"/>
      <c r="M136" s="368"/>
      <c r="N136" s="349"/>
      <c r="O136" s="450"/>
      <c r="P136" s="430"/>
      <c r="Q136" s="430"/>
      <c r="R136" s="430"/>
      <c r="S136" s="430"/>
    </row>
    <row r="137" spans="1:19" s="16" customFormat="1" ht="11.1" customHeight="1">
      <c r="A137" s="330"/>
      <c r="B137" s="331" t="s">
        <v>722</v>
      </c>
      <c r="C137" s="232" t="s">
        <v>727</v>
      </c>
      <c r="D137" s="387"/>
      <c r="E137" s="356"/>
      <c r="F137" s="345"/>
      <c r="G137" s="357"/>
      <c r="I137" s="308"/>
      <c r="J137" s="351"/>
      <c r="K137" s="352"/>
      <c r="L137" s="353"/>
      <c r="M137" s="369"/>
      <c r="N137" s="352"/>
      <c r="O137" s="451"/>
      <c r="P137" s="431"/>
      <c r="Q137" s="431"/>
      <c r="R137" s="431"/>
      <c r="S137" s="431"/>
    </row>
    <row r="138" spans="1:19" s="16" customFormat="1" ht="11.1" customHeight="1">
      <c r="A138" s="452"/>
      <c r="B138" s="453" t="s">
        <v>723</v>
      </c>
      <c r="C138" s="481">
        <v>65</v>
      </c>
      <c r="D138" s="482">
        <v>33</v>
      </c>
      <c r="E138" s="456" t="s">
        <v>2</v>
      </c>
      <c r="F138" s="457"/>
      <c r="G138" s="458"/>
      <c r="H138" s="459"/>
      <c r="I138" s="460"/>
      <c r="J138" s="461">
        <v>0</v>
      </c>
      <c r="K138" s="462"/>
      <c r="L138" s="463"/>
      <c r="M138" s="464">
        <v>33</v>
      </c>
      <c r="N138" s="462" t="s">
        <v>1020</v>
      </c>
      <c r="O138" s="465"/>
      <c r="P138" s="432"/>
      <c r="Q138" s="432">
        <v>0</v>
      </c>
      <c r="R138" s="432"/>
      <c r="S138" s="432">
        <v>0</v>
      </c>
    </row>
    <row r="139" spans="1:19" s="16" customFormat="1" ht="11.1" customHeight="1">
      <c r="A139" s="466"/>
      <c r="B139" s="467"/>
      <c r="C139" s="468"/>
      <c r="D139" s="483"/>
      <c r="E139" s="470"/>
      <c r="F139" s="471"/>
      <c r="G139" s="472"/>
      <c r="H139" s="473"/>
      <c r="I139" s="474"/>
      <c r="J139" s="475"/>
      <c r="K139" s="476"/>
      <c r="L139" s="477"/>
      <c r="M139" s="478"/>
      <c r="N139" s="476"/>
      <c r="O139" s="479"/>
      <c r="P139" s="430"/>
      <c r="Q139" s="430"/>
      <c r="R139" s="430"/>
      <c r="S139" s="430"/>
    </row>
    <row r="140" spans="1:19" s="16" customFormat="1" ht="11.1" customHeight="1">
      <c r="A140" s="330"/>
      <c r="B140" s="331" t="s">
        <v>725</v>
      </c>
      <c r="C140" s="232" t="s">
        <v>724</v>
      </c>
      <c r="D140" s="387"/>
      <c r="E140" s="356"/>
      <c r="F140" s="345"/>
      <c r="G140" s="357"/>
      <c r="I140" s="308"/>
      <c r="J140" s="351"/>
      <c r="K140" s="352"/>
      <c r="L140" s="353"/>
      <c r="M140" s="369"/>
      <c r="N140" s="352"/>
      <c r="O140" s="451"/>
      <c r="P140" s="431"/>
      <c r="Q140" s="431"/>
      <c r="R140" s="431"/>
      <c r="S140" s="431"/>
    </row>
    <row r="141" spans="1:19" s="16" customFormat="1" ht="11.1" customHeight="1">
      <c r="A141" s="332"/>
      <c r="B141" s="333" t="s">
        <v>726</v>
      </c>
      <c r="C141" s="335">
        <v>20</v>
      </c>
      <c r="D141" s="388">
        <v>57</v>
      </c>
      <c r="E141" s="346" t="s">
        <v>2</v>
      </c>
      <c r="F141" s="340"/>
      <c r="G141" s="341"/>
      <c r="H141" s="20"/>
      <c r="I141" s="309"/>
      <c r="J141" s="364">
        <v>57</v>
      </c>
      <c r="K141" s="347" t="s">
        <v>1020</v>
      </c>
      <c r="L141" s="354"/>
      <c r="M141" s="370">
        <v>0</v>
      </c>
      <c r="N141" s="347"/>
      <c r="O141" s="410"/>
      <c r="P141" s="432"/>
      <c r="Q141" s="432">
        <v>0</v>
      </c>
      <c r="R141" s="432"/>
      <c r="S141" s="432">
        <v>0</v>
      </c>
    </row>
    <row r="142" spans="1:19" s="16" customFormat="1" ht="11.1" customHeight="1">
      <c r="A142" s="11"/>
      <c r="B142" s="12"/>
      <c r="C142" s="232"/>
      <c r="D142" s="387"/>
      <c r="E142" s="356"/>
      <c r="F142" s="345"/>
      <c r="G142" s="357"/>
      <c r="I142" s="308"/>
      <c r="J142" s="348"/>
      <c r="K142" s="349"/>
      <c r="L142" s="350"/>
      <c r="M142" s="368"/>
      <c r="N142" s="349"/>
      <c r="O142" s="450"/>
      <c r="P142" s="430"/>
      <c r="Q142" s="430"/>
      <c r="R142" s="430"/>
      <c r="S142" s="430"/>
    </row>
    <row r="143" spans="1:19" s="16" customFormat="1" ht="11.1" customHeight="1">
      <c r="A143" s="330"/>
      <c r="B143" s="331" t="s">
        <v>725</v>
      </c>
      <c r="C143" s="232" t="s">
        <v>724</v>
      </c>
      <c r="D143" s="387"/>
      <c r="E143" s="356"/>
      <c r="F143" s="345"/>
      <c r="G143" s="357"/>
      <c r="I143" s="308"/>
      <c r="J143" s="351"/>
      <c r="K143" s="352"/>
      <c r="L143" s="353"/>
      <c r="M143" s="369"/>
      <c r="N143" s="352"/>
      <c r="O143" s="451"/>
      <c r="P143" s="431"/>
      <c r="Q143" s="431"/>
      <c r="R143" s="431"/>
      <c r="S143" s="431"/>
    </row>
    <row r="144" spans="1:19" s="16" customFormat="1" ht="11.1" customHeight="1">
      <c r="A144" s="332"/>
      <c r="B144" s="333" t="s">
        <v>726</v>
      </c>
      <c r="C144" s="335">
        <v>40</v>
      </c>
      <c r="D144" s="388">
        <v>4</v>
      </c>
      <c r="E144" s="346" t="s">
        <v>2</v>
      </c>
      <c r="F144" s="340"/>
      <c r="G144" s="341"/>
      <c r="H144" s="20"/>
      <c r="I144" s="309"/>
      <c r="J144" s="364">
        <v>4</v>
      </c>
      <c r="K144" s="347" t="s">
        <v>1020</v>
      </c>
      <c r="L144" s="354"/>
      <c r="M144" s="389"/>
      <c r="N144" s="347"/>
      <c r="O144" s="410"/>
      <c r="P144" s="432"/>
      <c r="Q144" s="432">
        <v>0</v>
      </c>
      <c r="R144" s="432"/>
      <c r="S144" s="432">
        <v>0</v>
      </c>
    </row>
    <row r="145" spans="1:19" s="16" customFormat="1" ht="11.1" customHeight="1">
      <c r="A145" s="11"/>
      <c r="B145" s="12"/>
      <c r="C145" s="232"/>
      <c r="D145" s="387"/>
      <c r="E145" s="356"/>
      <c r="F145" s="345"/>
      <c r="G145" s="357"/>
      <c r="I145" s="308"/>
      <c r="J145" s="348"/>
      <c r="K145" s="349"/>
      <c r="L145" s="350"/>
      <c r="M145" s="368"/>
      <c r="N145" s="349"/>
      <c r="O145" s="450"/>
      <c r="P145" s="430"/>
      <c r="Q145" s="430"/>
      <c r="R145" s="430"/>
      <c r="S145" s="430"/>
    </row>
    <row r="146" spans="1:19" s="16" customFormat="1" ht="11.1" customHeight="1">
      <c r="A146" s="330"/>
      <c r="B146" s="331" t="s">
        <v>725</v>
      </c>
      <c r="C146" s="232" t="s">
        <v>727</v>
      </c>
      <c r="D146" s="387"/>
      <c r="E146" s="356"/>
      <c r="F146" s="345"/>
      <c r="G146" s="357"/>
      <c r="I146" s="308"/>
      <c r="J146" s="351"/>
      <c r="K146" s="352"/>
      <c r="L146" s="353"/>
      <c r="M146" s="369"/>
      <c r="N146" s="352"/>
      <c r="O146" s="451"/>
      <c r="P146" s="431"/>
      <c r="Q146" s="431"/>
      <c r="R146" s="431"/>
      <c r="S146" s="431"/>
    </row>
    <row r="147" spans="1:19" s="16" customFormat="1" ht="11.1" customHeight="1">
      <c r="A147" s="332"/>
      <c r="B147" s="333" t="s">
        <v>726</v>
      </c>
      <c r="C147" s="335">
        <v>20</v>
      </c>
      <c r="D147" s="388">
        <v>112</v>
      </c>
      <c r="E147" s="346" t="s">
        <v>2</v>
      </c>
      <c r="F147" s="340"/>
      <c r="G147" s="341"/>
      <c r="H147" s="20"/>
      <c r="I147" s="309"/>
      <c r="J147" s="364">
        <v>61</v>
      </c>
      <c r="K147" s="347" t="s">
        <v>1020</v>
      </c>
      <c r="L147" s="354"/>
      <c r="M147" s="370">
        <v>51</v>
      </c>
      <c r="N147" s="347" t="s">
        <v>1020</v>
      </c>
      <c r="O147" s="410"/>
      <c r="P147" s="432"/>
      <c r="Q147" s="432">
        <v>0</v>
      </c>
      <c r="R147" s="432"/>
      <c r="S147" s="432">
        <v>0</v>
      </c>
    </row>
    <row r="148" spans="1:19" s="16" customFormat="1" ht="11.1" customHeight="1">
      <c r="A148" s="11"/>
      <c r="B148" s="12"/>
      <c r="C148" s="232"/>
      <c r="D148" s="387"/>
      <c r="E148" s="356"/>
      <c r="F148" s="345"/>
      <c r="G148" s="357"/>
      <c r="I148" s="308"/>
      <c r="J148" s="348"/>
      <c r="K148" s="349"/>
      <c r="L148" s="350"/>
      <c r="M148" s="368"/>
      <c r="N148" s="349"/>
      <c r="O148" s="450"/>
      <c r="P148" s="430"/>
      <c r="Q148" s="430"/>
      <c r="R148" s="430"/>
      <c r="S148" s="430"/>
    </row>
    <row r="149" spans="1:19" s="16" customFormat="1" ht="11.1" customHeight="1">
      <c r="A149" s="330"/>
      <c r="B149" s="331" t="s">
        <v>725</v>
      </c>
      <c r="C149" s="232" t="s">
        <v>727</v>
      </c>
      <c r="D149" s="387"/>
      <c r="E149" s="356"/>
      <c r="F149" s="345"/>
      <c r="G149" s="357"/>
      <c r="I149" s="308"/>
      <c r="J149" s="351"/>
      <c r="K149" s="352"/>
      <c r="L149" s="353"/>
      <c r="M149" s="369"/>
      <c r="N149" s="352"/>
      <c r="O149" s="451"/>
      <c r="P149" s="431"/>
      <c r="Q149" s="431"/>
      <c r="R149" s="431"/>
      <c r="S149" s="431"/>
    </row>
    <row r="150" spans="1:19" s="16" customFormat="1" ht="11.1" customHeight="1">
      <c r="A150" s="332"/>
      <c r="B150" s="333" t="s">
        <v>726</v>
      </c>
      <c r="C150" s="335">
        <v>25</v>
      </c>
      <c r="D150" s="388">
        <v>17</v>
      </c>
      <c r="E150" s="346" t="s">
        <v>2</v>
      </c>
      <c r="F150" s="340"/>
      <c r="G150" s="341"/>
      <c r="H150" s="20"/>
      <c r="I150" s="309"/>
      <c r="J150" s="364">
        <v>6</v>
      </c>
      <c r="K150" s="347" t="s">
        <v>1020</v>
      </c>
      <c r="L150" s="354"/>
      <c r="M150" s="370">
        <v>11</v>
      </c>
      <c r="N150" s="347" t="s">
        <v>1020</v>
      </c>
      <c r="O150" s="410"/>
      <c r="P150" s="432"/>
      <c r="Q150" s="432">
        <v>0</v>
      </c>
      <c r="R150" s="432"/>
      <c r="S150" s="432">
        <v>0</v>
      </c>
    </row>
    <row r="151" spans="1:19" s="16" customFormat="1" ht="11.1" customHeight="1">
      <c r="A151" s="11"/>
      <c r="B151" s="12"/>
      <c r="C151" s="232"/>
      <c r="D151" s="387"/>
      <c r="E151" s="356"/>
      <c r="F151" s="345"/>
      <c r="G151" s="357"/>
      <c r="I151" s="308"/>
      <c r="J151" s="348"/>
      <c r="K151" s="349"/>
      <c r="L151" s="350"/>
      <c r="M151" s="368"/>
      <c r="N151" s="349"/>
      <c r="O151" s="450"/>
      <c r="P151" s="430"/>
      <c r="Q151" s="430"/>
      <c r="R151" s="430"/>
      <c r="S151" s="430"/>
    </row>
    <row r="152" spans="1:19" s="16" customFormat="1" ht="11.1" customHeight="1">
      <c r="A152" s="330"/>
      <c r="B152" s="331" t="s">
        <v>725</v>
      </c>
      <c r="C152" s="232" t="s">
        <v>727</v>
      </c>
      <c r="D152" s="387"/>
      <c r="E152" s="356"/>
      <c r="F152" s="345"/>
      <c r="G152" s="357"/>
      <c r="I152" s="308"/>
      <c r="J152" s="351"/>
      <c r="K152" s="352"/>
      <c r="L152" s="353"/>
      <c r="M152" s="369"/>
      <c r="N152" s="352"/>
      <c r="O152" s="451"/>
      <c r="P152" s="431"/>
      <c r="Q152" s="431"/>
      <c r="R152" s="431"/>
      <c r="S152" s="431"/>
    </row>
    <row r="153" spans="1:19" s="16" customFormat="1" ht="11.1" customHeight="1">
      <c r="A153" s="332"/>
      <c r="B153" s="333" t="s">
        <v>726</v>
      </c>
      <c r="C153" s="335">
        <v>30</v>
      </c>
      <c r="D153" s="388">
        <v>11</v>
      </c>
      <c r="E153" s="346" t="s">
        <v>2</v>
      </c>
      <c r="F153" s="340"/>
      <c r="G153" s="341"/>
      <c r="H153" s="20"/>
      <c r="I153" s="309"/>
      <c r="J153" s="364">
        <v>5</v>
      </c>
      <c r="K153" s="347" t="s">
        <v>1020</v>
      </c>
      <c r="L153" s="354"/>
      <c r="M153" s="370">
        <v>6</v>
      </c>
      <c r="N153" s="347" t="s">
        <v>1020</v>
      </c>
      <c r="O153" s="410"/>
      <c r="P153" s="432"/>
      <c r="Q153" s="432">
        <v>0</v>
      </c>
      <c r="R153" s="432"/>
      <c r="S153" s="432">
        <v>0</v>
      </c>
    </row>
    <row r="154" spans="1:19" s="16" customFormat="1" ht="11.1" customHeight="1">
      <c r="A154" s="11"/>
      <c r="B154" s="12"/>
      <c r="C154" s="232"/>
      <c r="D154" s="387"/>
      <c r="E154" s="356"/>
      <c r="F154" s="345"/>
      <c r="G154" s="357"/>
      <c r="I154" s="308"/>
      <c r="J154" s="348"/>
      <c r="K154" s="349"/>
      <c r="L154" s="350"/>
      <c r="M154" s="368"/>
      <c r="N154" s="349"/>
      <c r="O154" s="450"/>
      <c r="P154" s="430"/>
      <c r="Q154" s="430"/>
      <c r="R154" s="430"/>
      <c r="S154" s="430"/>
    </row>
    <row r="155" spans="1:19" s="16" customFormat="1" ht="11.1" customHeight="1">
      <c r="A155" s="330"/>
      <c r="B155" s="331" t="s">
        <v>725</v>
      </c>
      <c r="C155" s="232" t="s">
        <v>727</v>
      </c>
      <c r="D155" s="387"/>
      <c r="E155" s="356"/>
      <c r="F155" s="345"/>
      <c r="G155" s="357"/>
      <c r="I155" s="308"/>
      <c r="J155" s="351"/>
      <c r="K155" s="352"/>
      <c r="L155" s="353"/>
      <c r="M155" s="369"/>
      <c r="N155" s="352"/>
      <c r="O155" s="451"/>
      <c r="P155" s="431"/>
      <c r="Q155" s="431"/>
      <c r="R155" s="431"/>
      <c r="S155" s="431"/>
    </row>
    <row r="156" spans="1:19" s="16" customFormat="1" ht="11.1" customHeight="1">
      <c r="A156" s="332"/>
      <c r="B156" s="333" t="s">
        <v>726</v>
      </c>
      <c r="C156" s="335">
        <v>40</v>
      </c>
      <c r="D156" s="388">
        <v>14</v>
      </c>
      <c r="E156" s="346" t="s">
        <v>2</v>
      </c>
      <c r="F156" s="340"/>
      <c r="G156" s="341"/>
      <c r="H156" s="20"/>
      <c r="I156" s="309"/>
      <c r="J156" s="364">
        <v>7</v>
      </c>
      <c r="K156" s="347" t="s">
        <v>1020</v>
      </c>
      <c r="L156" s="354"/>
      <c r="M156" s="370">
        <v>7</v>
      </c>
      <c r="N156" s="347" t="s">
        <v>1020</v>
      </c>
      <c r="O156" s="410"/>
      <c r="P156" s="432"/>
      <c r="Q156" s="432">
        <v>0</v>
      </c>
      <c r="R156" s="432"/>
      <c r="S156" s="432">
        <v>0</v>
      </c>
    </row>
    <row r="157" spans="1:19" s="16" customFormat="1" ht="11.1" customHeight="1">
      <c r="A157" s="11"/>
      <c r="B157" s="12"/>
      <c r="C157" s="232"/>
      <c r="D157" s="387"/>
      <c r="E157" s="356"/>
      <c r="F157" s="345"/>
      <c r="G157" s="357"/>
      <c r="I157" s="308"/>
      <c r="J157" s="348"/>
      <c r="K157" s="349"/>
      <c r="L157" s="350"/>
      <c r="M157" s="368"/>
      <c r="N157" s="349"/>
      <c r="O157" s="450"/>
      <c r="P157" s="430"/>
      <c r="Q157" s="430"/>
      <c r="R157" s="430"/>
      <c r="S157" s="430"/>
    </row>
    <row r="158" spans="1:19" s="16" customFormat="1" ht="11.1" customHeight="1">
      <c r="A158" s="330"/>
      <c r="B158" s="331" t="s">
        <v>725</v>
      </c>
      <c r="C158" s="232" t="s">
        <v>727</v>
      </c>
      <c r="D158" s="387"/>
      <c r="E158" s="356"/>
      <c r="F158" s="345"/>
      <c r="G158" s="357"/>
      <c r="I158" s="308"/>
      <c r="J158" s="351"/>
      <c r="K158" s="352"/>
      <c r="L158" s="353"/>
      <c r="M158" s="369"/>
      <c r="N158" s="352"/>
      <c r="O158" s="451"/>
      <c r="P158" s="431"/>
      <c r="Q158" s="431"/>
      <c r="R158" s="431"/>
      <c r="S158" s="431"/>
    </row>
    <row r="159" spans="1:19" s="16" customFormat="1" ht="11.1" customHeight="1">
      <c r="A159" s="332"/>
      <c r="B159" s="333" t="s">
        <v>726</v>
      </c>
      <c r="C159" s="335">
        <v>50</v>
      </c>
      <c r="D159" s="388">
        <v>37</v>
      </c>
      <c r="E159" s="346" t="s">
        <v>2</v>
      </c>
      <c r="F159" s="340"/>
      <c r="G159" s="341"/>
      <c r="H159" s="20"/>
      <c r="I159" s="309"/>
      <c r="J159" s="364">
        <v>0</v>
      </c>
      <c r="K159" s="347"/>
      <c r="L159" s="354"/>
      <c r="M159" s="370">
        <v>37</v>
      </c>
      <c r="N159" s="347" t="s">
        <v>1020</v>
      </c>
      <c r="O159" s="410"/>
      <c r="P159" s="432"/>
      <c r="Q159" s="432">
        <v>0</v>
      </c>
      <c r="R159" s="432"/>
      <c r="S159" s="432">
        <v>0</v>
      </c>
    </row>
    <row r="160" spans="1:19" s="16" customFormat="1" ht="11.1" customHeight="1">
      <c r="A160" s="11"/>
      <c r="B160" s="12"/>
      <c r="C160" s="232"/>
      <c r="D160" s="359"/>
      <c r="E160" s="356"/>
      <c r="F160" s="345"/>
      <c r="G160" s="357"/>
      <c r="I160" s="308"/>
      <c r="J160" s="373"/>
      <c r="K160" s="349"/>
      <c r="L160" s="350"/>
      <c r="M160" s="373"/>
      <c r="N160" s="349"/>
      <c r="O160" s="450"/>
      <c r="P160" s="430"/>
      <c r="Q160" s="430"/>
      <c r="R160" s="430"/>
      <c r="S160" s="430"/>
    </row>
    <row r="161" spans="1:19" s="16" customFormat="1" ht="11.1" customHeight="1">
      <c r="A161" s="330"/>
      <c r="B161" s="331" t="s">
        <v>743</v>
      </c>
      <c r="C161" s="232"/>
      <c r="D161" s="359"/>
      <c r="E161" s="356"/>
      <c r="F161" s="345"/>
      <c r="G161" s="357"/>
      <c r="I161" s="308"/>
      <c r="J161" s="374"/>
      <c r="K161" s="352"/>
      <c r="L161" s="353"/>
      <c r="M161" s="374"/>
      <c r="N161" s="352"/>
      <c r="O161" s="451"/>
      <c r="P161" s="431"/>
      <c r="Q161" s="431"/>
      <c r="R161" s="431"/>
      <c r="S161" s="431"/>
    </row>
    <row r="162" spans="1:19" s="16" customFormat="1" ht="11.1" customHeight="1">
      <c r="A162" s="332"/>
      <c r="B162" s="333"/>
      <c r="C162" s="335"/>
      <c r="D162" s="362">
        <v>0.03</v>
      </c>
      <c r="E162" s="346"/>
      <c r="F162" s="340"/>
      <c r="G162" s="341"/>
      <c r="H162" s="20"/>
      <c r="I162" s="309"/>
      <c r="J162" s="375">
        <v>0.03</v>
      </c>
      <c r="K162" s="347">
        <v>0</v>
      </c>
      <c r="L162" s="354"/>
      <c r="M162" s="375">
        <v>0.03</v>
      </c>
      <c r="N162" s="347">
        <v>0</v>
      </c>
      <c r="O162" s="480"/>
      <c r="P162" s="432"/>
      <c r="Q162" s="432">
        <v>0</v>
      </c>
      <c r="R162" s="432"/>
      <c r="S162" s="432">
        <v>0</v>
      </c>
    </row>
    <row r="163" spans="1:19" s="16" customFormat="1" ht="11.1" customHeight="1">
      <c r="A163" s="11"/>
      <c r="B163" s="12"/>
      <c r="C163" s="232"/>
      <c r="D163" s="359"/>
      <c r="E163" s="356"/>
      <c r="F163" s="345"/>
      <c r="G163" s="357"/>
      <c r="I163" s="308"/>
      <c r="J163" s="373"/>
      <c r="K163" s="349"/>
      <c r="L163" s="350"/>
      <c r="M163" s="373"/>
      <c r="N163" s="349"/>
      <c r="O163" s="450"/>
      <c r="P163" s="430"/>
      <c r="Q163" s="430"/>
      <c r="R163" s="430"/>
      <c r="S163" s="430"/>
    </row>
    <row r="164" spans="1:19" s="16" customFormat="1" ht="11.1" customHeight="1">
      <c r="A164" s="330"/>
      <c r="B164" s="331" t="s">
        <v>744</v>
      </c>
      <c r="C164" s="232"/>
      <c r="D164" s="359"/>
      <c r="E164" s="356"/>
      <c r="F164" s="345"/>
      <c r="G164" s="357"/>
      <c r="I164" s="308"/>
      <c r="J164" s="374"/>
      <c r="K164" s="352"/>
      <c r="L164" s="353"/>
      <c r="M164" s="374"/>
      <c r="N164" s="352"/>
      <c r="O164" s="451"/>
      <c r="P164" s="431"/>
      <c r="Q164" s="431"/>
      <c r="R164" s="431"/>
      <c r="S164" s="431"/>
    </row>
    <row r="165" spans="1:19" s="16" customFormat="1" ht="11.1" customHeight="1">
      <c r="A165" s="342"/>
      <c r="B165" s="343"/>
      <c r="C165" s="344"/>
      <c r="D165" s="411">
        <v>0.1</v>
      </c>
      <c r="E165" s="358"/>
      <c r="F165" s="345"/>
      <c r="G165" s="357"/>
      <c r="I165" s="308"/>
      <c r="J165" s="374">
        <v>0.1</v>
      </c>
      <c r="K165" s="386">
        <v>0</v>
      </c>
      <c r="L165" s="354"/>
      <c r="M165" s="374">
        <v>0.1</v>
      </c>
      <c r="N165" s="386">
        <v>0</v>
      </c>
      <c r="O165" s="480"/>
      <c r="P165" s="432"/>
      <c r="Q165" s="432">
        <v>0</v>
      </c>
      <c r="R165" s="432"/>
      <c r="S165" s="432">
        <v>0</v>
      </c>
    </row>
    <row r="166" spans="1:19" s="16" customFormat="1" ht="11.1" customHeight="1">
      <c r="A166" s="412"/>
      <c r="B166" s="413"/>
      <c r="C166" s="399"/>
      <c r="D166" s="414"/>
      <c r="E166" s="415"/>
      <c r="F166" s="393"/>
      <c r="G166" s="401"/>
      <c r="H166" s="394"/>
      <c r="I166" s="402"/>
      <c r="J166" s="403"/>
      <c r="K166" s="416"/>
      <c r="L166" s="417"/>
      <c r="M166" s="406"/>
      <c r="N166" s="416"/>
      <c r="O166" s="484"/>
      <c r="P166" s="430"/>
      <c r="Q166" s="430"/>
      <c r="R166" s="430"/>
      <c r="S166" s="430"/>
    </row>
    <row r="167" spans="1:19" s="16" customFormat="1" ht="11.1" customHeight="1">
      <c r="A167" s="330"/>
      <c r="B167" s="331" t="s">
        <v>745</v>
      </c>
      <c r="C167" s="232" t="s">
        <v>997</v>
      </c>
      <c r="D167" s="359"/>
      <c r="E167" s="356"/>
      <c r="F167" s="345"/>
      <c r="G167" s="357"/>
      <c r="I167" s="308"/>
      <c r="J167" s="351"/>
      <c r="K167" s="352"/>
      <c r="L167" s="353"/>
      <c r="M167" s="369"/>
      <c r="N167" s="352"/>
      <c r="O167" s="451"/>
      <c r="P167" s="431"/>
      <c r="Q167" s="431"/>
      <c r="R167" s="431"/>
      <c r="S167" s="431"/>
    </row>
    <row r="168" spans="1:19" s="16" customFormat="1" ht="11.1" customHeight="1">
      <c r="A168" s="332"/>
      <c r="B168" s="333"/>
      <c r="C168" s="335"/>
      <c r="D168" s="361">
        <v>501</v>
      </c>
      <c r="E168" s="346" t="s">
        <v>2</v>
      </c>
      <c r="F168" s="340"/>
      <c r="G168" s="341"/>
      <c r="H168" s="20"/>
      <c r="I168" s="309"/>
      <c r="J168" s="364">
        <v>207</v>
      </c>
      <c r="K168" s="347" t="s">
        <v>1020</v>
      </c>
      <c r="L168" s="418"/>
      <c r="M168" s="370">
        <v>294</v>
      </c>
      <c r="N168" s="347" t="s">
        <v>1020</v>
      </c>
      <c r="O168" s="410"/>
      <c r="P168" s="432"/>
      <c r="Q168" s="432">
        <v>0</v>
      </c>
      <c r="R168" s="432"/>
      <c r="S168" s="432">
        <v>0</v>
      </c>
    </row>
    <row r="169" spans="1:19" s="16" customFormat="1" ht="11.1" customHeight="1">
      <c r="A169" s="11"/>
      <c r="B169" s="12"/>
      <c r="C169" s="232"/>
      <c r="D169" s="359"/>
      <c r="E169" s="356"/>
      <c r="F169" s="345"/>
      <c r="G169" s="357"/>
      <c r="I169" s="308"/>
      <c r="J169" s="348"/>
      <c r="K169" s="349"/>
      <c r="L169" s="350"/>
      <c r="M169" s="368"/>
      <c r="N169" s="349"/>
      <c r="O169" s="450"/>
      <c r="P169" s="430"/>
      <c r="Q169" s="430"/>
      <c r="R169" s="430"/>
      <c r="S169" s="430"/>
    </row>
    <row r="170" spans="1:19" s="16" customFormat="1" ht="11.1" customHeight="1">
      <c r="A170" s="330"/>
      <c r="B170" s="331"/>
      <c r="C170" s="232"/>
      <c r="D170" s="359"/>
      <c r="E170" s="356"/>
      <c r="F170" s="345"/>
      <c r="G170" s="357"/>
      <c r="I170" s="308"/>
      <c r="J170" s="351"/>
      <c r="K170" s="352"/>
      <c r="L170" s="353"/>
      <c r="M170" s="369"/>
      <c r="N170" s="352"/>
      <c r="O170" s="451"/>
      <c r="P170" s="431"/>
      <c r="Q170" s="431"/>
      <c r="R170" s="431"/>
      <c r="S170" s="431"/>
    </row>
    <row r="171" spans="1:19" s="16" customFormat="1" ht="11.1" customHeight="1">
      <c r="A171" s="332"/>
      <c r="B171" s="333"/>
      <c r="C171" s="233"/>
      <c r="D171" s="361"/>
      <c r="E171" s="346"/>
      <c r="F171" s="340"/>
      <c r="G171" s="341"/>
      <c r="H171" s="20"/>
      <c r="I171" s="309"/>
      <c r="J171" s="364">
        <v>0</v>
      </c>
      <c r="K171" s="347">
        <v>0</v>
      </c>
      <c r="L171" s="410"/>
      <c r="M171" s="370"/>
      <c r="N171" s="347">
        <v>0</v>
      </c>
      <c r="O171" s="410"/>
      <c r="P171" s="432"/>
      <c r="Q171" s="432">
        <v>0</v>
      </c>
      <c r="R171" s="432"/>
      <c r="S171" s="432">
        <v>0</v>
      </c>
    </row>
    <row r="172" spans="1:19" s="16" customFormat="1" ht="11.1" customHeight="1">
      <c r="A172" s="407"/>
      <c r="B172" s="12" t="s">
        <v>935</v>
      </c>
      <c r="C172" s="232"/>
      <c r="D172" s="387"/>
      <c r="E172" s="356"/>
      <c r="F172" s="345"/>
      <c r="G172" s="357"/>
      <c r="I172" s="308"/>
      <c r="J172" s="351"/>
      <c r="K172" s="352"/>
      <c r="L172" s="353"/>
      <c r="M172" s="369"/>
      <c r="N172" s="352"/>
      <c r="O172" s="451"/>
      <c r="P172" s="430"/>
      <c r="Q172" s="430"/>
      <c r="R172" s="430"/>
      <c r="S172" s="430"/>
    </row>
    <row r="173" spans="1:19" s="16" customFormat="1" ht="11.1" customHeight="1">
      <c r="A173" s="408"/>
      <c r="B173" s="331" t="s">
        <v>722</v>
      </c>
      <c r="C173" s="232" t="s">
        <v>869</v>
      </c>
      <c r="D173" s="387"/>
      <c r="E173" s="356"/>
      <c r="F173" s="345"/>
      <c r="G173" s="357"/>
      <c r="I173" s="308"/>
      <c r="J173" s="351"/>
      <c r="K173" s="352"/>
      <c r="L173" s="353"/>
      <c r="M173" s="369"/>
      <c r="N173" s="352"/>
      <c r="O173" s="451"/>
      <c r="P173" s="431"/>
      <c r="Q173" s="431"/>
      <c r="R173" s="431"/>
      <c r="S173" s="431"/>
    </row>
    <row r="174" spans="1:19" s="16" customFormat="1" ht="11.1" customHeight="1">
      <c r="A174" s="409"/>
      <c r="B174" s="333" t="s">
        <v>723</v>
      </c>
      <c r="C174" s="335">
        <v>20</v>
      </c>
      <c r="D174" s="388">
        <v>4</v>
      </c>
      <c r="E174" s="346" t="s">
        <v>2</v>
      </c>
      <c r="F174" s="340"/>
      <c r="G174" s="341"/>
      <c r="H174" s="20"/>
      <c r="I174" s="309"/>
      <c r="J174" s="364">
        <v>4</v>
      </c>
      <c r="K174" s="347" t="s">
        <v>1020</v>
      </c>
      <c r="L174" s="354"/>
      <c r="M174" s="370"/>
      <c r="N174" s="347"/>
      <c r="O174" s="410"/>
      <c r="P174" s="432"/>
      <c r="Q174" s="432">
        <v>0</v>
      </c>
      <c r="R174" s="432"/>
      <c r="S174" s="432">
        <v>0</v>
      </c>
    </row>
    <row r="175" spans="1:19" s="16" customFormat="1" ht="11.1" customHeight="1">
      <c r="A175" s="11"/>
      <c r="B175" s="12" t="s">
        <v>935</v>
      </c>
      <c r="C175" s="232"/>
      <c r="D175" s="387"/>
      <c r="E175" s="356"/>
      <c r="F175" s="345"/>
      <c r="G175" s="357"/>
      <c r="I175" s="308"/>
      <c r="J175" s="351"/>
      <c r="K175" s="349"/>
      <c r="L175" s="350"/>
      <c r="M175" s="368"/>
      <c r="N175" s="349"/>
      <c r="O175" s="450"/>
      <c r="P175" s="430"/>
      <c r="Q175" s="430"/>
      <c r="R175" s="430"/>
      <c r="S175" s="430"/>
    </row>
    <row r="176" spans="1:19" s="16" customFormat="1" ht="11.1" customHeight="1">
      <c r="A176" s="330"/>
      <c r="B176" s="331" t="s">
        <v>722</v>
      </c>
      <c r="C176" s="232" t="s">
        <v>869</v>
      </c>
      <c r="D176" s="387"/>
      <c r="E176" s="356"/>
      <c r="F176" s="345"/>
      <c r="G176" s="357"/>
      <c r="I176" s="308"/>
      <c r="J176" s="351"/>
      <c r="K176" s="352"/>
      <c r="L176" s="353"/>
      <c r="M176" s="369"/>
      <c r="N176" s="352"/>
      <c r="O176" s="451"/>
      <c r="P176" s="431"/>
      <c r="Q176" s="431"/>
      <c r="R176" s="431"/>
      <c r="S176" s="431"/>
    </row>
    <row r="177" spans="1:19" s="16" customFormat="1" ht="11.1" customHeight="1">
      <c r="A177" s="332"/>
      <c r="B177" s="333" t="s">
        <v>723</v>
      </c>
      <c r="C177" s="335">
        <v>25</v>
      </c>
      <c r="D177" s="388">
        <v>13</v>
      </c>
      <c r="E177" s="346" t="s">
        <v>2</v>
      </c>
      <c r="F177" s="340"/>
      <c r="G177" s="341"/>
      <c r="H177" s="20"/>
      <c r="I177" s="309"/>
      <c r="J177" s="364">
        <v>13</v>
      </c>
      <c r="K177" s="347" t="s">
        <v>1020</v>
      </c>
      <c r="L177" s="354"/>
      <c r="M177" s="370"/>
      <c r="N177" s="347"/>
      <c r="O177" s="410"/>
      <c r="P177" s="432"/>
      <c r="Q177" s="432">
        <v>0</v>
      </c>
      <c r="R177" s="432"/>
      <c r="S177" s="432">
        <v>0</v>
      </c>
    </row>
    <row r="178" spans="1:19" s="16" customFormat="1" ht="11.1" customHeight="1">
      <c r="A178" s="11"/>
      <c r="B178" s="12" t="s">
        <v>935</v>
      </c>
      <c r="C178" s="232"/>
      <c r="D178" s="387"/>
      <c r="E178" s="356"/>
      <c r="F178" s="345"/>
      <c r="G178" s="357"/>
      <c r="I178" s="308"/>
      <c r="J178" s="351"/>
      <c r="K178" s="349"/>
      <c r="L178" s="350"/>
      <c r="M178" s="368"/>
      <c r="N178" s="349"/>
      <c r="O178" s="450"/>
      <c r="P178" s="430"/>
      <c r="Q178" s="430"/>
      <c r="R178" s="430"/>
      <c r="S178" s="430"/>
    </row>
    <row r="179" spans="1:19" s="16" customFormat="1" ht="11.1" customHeight="1">
      <c r="A179" s="330"/>
      <c r="B179" s="331" t="s">
        <v>722</v>
      </c>
      <c r="C179" s="232" t="s">
        <v>869</v>
      </c>
      <c r="D179" s="387"/>
      <c r="E179" s="356"/>
      <c r="F179" s="345"/>
      <c r="G179" s="357"/>
      <c r="I179" s="308"/>
      <c r="J179" s="351"/>
      <c r="K179" s="352"/>
      <c r="L179" s="353"/>
      <c r="M179" s="369"/>
      <c r="N179" s="352"/>
      <c r="O179" s="451"/>
      <c r="P179" s="431"/>
      <c r="Q179" s="431"/>
      <c r="R179" s="431"/>
      <c r="S179" s="431"/>
    </row>
    <row r="180" spans="1:19" s="16" customFormat="1" ht="11.1" customHeight="1">
      <c r="A180" s="332"/>
      <c r="B180" s="333" t="s">
        <v>723</v>
      </c>
      <c r="C180" s="335">
        <v>40</v>
      </c>
      <c r="D180" s="388">
        <v>5</v>
      </c>
      <c r="E180" s="346" t="s">
        <v>2</v>
      </c>
      <c r="F180" s="340"/>
      <c r="G180" s="341"/>
      <c r="H180" s="20"/>
      <c r="I180" s="309"/>
      <c r="J180" s="364">
        <v>5</v>
      </c>
      <c r="K180" s="347" t="s">
        <v>1020</v>
      </c>
      <c r="L180" s="354"/>
      <c r="M180" s="370"/>
      <c r="N180" s="347"/>
      <c r="O180" s="410"/>
      <c r="P180" s="432"/>
      <c r="Q180" s="432">
        <v>0</v>
      </c>
      <c r="R180" s="432"/>
      <c r="S180" s="432">
        <v>0</v>
      </c>
    </row>
    <row r="181" spans="1:19" s="16" customFormat="1" ht="11.1" customHeight="1">
      <c r="A181" s="11"/>
      <c r="B181" s="12" t="s">
        <v>935</v>
      </c>
      <c r="C181" s="232"/>
      <c r="D181" s="387"/>
      <c r="E181" s="356"/>
      <c r="F181" s="345"/>
      <c r="G181" s="357"/>
      <c r="I181" s="308"/>
      <c r="J181" s="351"/>
      <c r="K181" s="349"/>
      <c r="L181" s="350"/>
      <c r="M181" s="368"/>
      <c r="N181" s="349"/>
      <c r="O181" s="450"/>
      <c r="P181" s="430"/>
      <c r="Q181" s="430"/>
      <c r="R181" s="430"/>
      <c r="S181" s="430"/>
    </row>
    <row r="182" spans="1:19" s="16" customFormat="1" ht="11.1" customHeight="1">
      <c r="A182" s="330"/>
      <c r="B182" s="331" t="s">
        <v>722</v>
      </c>
      <c r="C182" s="232" t="s">
        <v>869</v>
      </c>
      <c r="D182" s="387"/>
      <c r="E182" s="356"/>
      <c r="F182" s="345"/>
      <c r="G182" s="357"/>
      <c r="I182" s="308"/>
      <c r="J182" s="351"/>
      <c r="K182" s="352"/>
      <c r="L182" s="353"/>
      <c r="M182" s="369"/>
      <c r="N182" s="352"/>
      <c r="O182" s="451"/>
      <c r="P182" s="431"/>
      <c r="Q182" s="431"/>
      <c r="R182" s="431"/>
      <c r="S182" s="431"/>
    </row>
    <row r="183" spans="1:19" s="16" customFormat="1" ht="11.1" customHeight="1">
      <c r="A183" s="452"/>
      <c r="B183" s="453" t="s">
        <v>723</v>
      </c>
      <c r="C183" s="481">
        <v>50</v>
      </c>
      <c r="D183" s="482">
        <v>3</v>
      </c>
      <c r="E183" s="456" t="s">
        <v>2</v>
      </c>
      <c r="F183" s="457"/>
      <c r="G183" s="458"/>
      <c r="H183" s="459"/>
      <c r="I183" s="460"/>
      <c r="J183" s="461">
        <v>3</v>
      </c>
      <c r="K183" s="462" t="s">
        <v>1020</v>
      </c>
      <c r="L183" s="465"/>
      <c r="M183" s="485"/>
      <c r="N183" s="462"/>
      <c r="O183" s="465"/>
      <c r="P183" s="432"/>
      <c r="Q183" s="432">
        <v>0</v>
      </c>
      <c r="R183" s="432"/>
      <c r="S183" s="432">
        <v>0</v>
      </c>
    </row>
    <row r="184" spans="1:19" s="16" customFormat="1" ht="11.1" customHeight="1">
      <c r="A184" s="466"/>
      <c r="B184" s="467"/>
      <c r="C184" s="468"/>
      <c r="D184" s="469"/>
      <c r="E184" s="470"/>
      <c r="F184" s="471"/>
      <c r="G184" s="472"/>
      <c r="H184" s="473"/>
      <c r="I184" s="474"/>
      <c r="J184" s="475"/>
      <c r="K184" s="476"/>
      <c r="L184" s="477"/>
      <c r="M184" s="478"/>
      <c r="N184" s="476"/>
      <c r="O184" s="479"/>
      <c r="Q184" s="430"/>
      <c r="R184" s="430"/>
      <c r="S184" s="430"/>
    </row>
    <row r="185" spans="1:19" s="16" customFormat="1" ht="11.1" customHeight="1">
      <c r="A185" s="330"/>
      <c r="B185" s="331" t="s">
        <v>751</v>
      </c>
      <c r="C185" s="232" t="s">
        <v>728</v>
      </c>
      <c r="D185" s="359"/>
      <c r="E185" s="356"/>
      <c r="F185" s="345"/>
      <c r="G185" s="357"/>
      <c r="I185" s="308"/>
      <c r="J185" s="351"/>
      <c r="K185" s="352"/>
      <c r="L185" s="353"/>
      <c r="M185" s="369"/>
      <c r="N185" s="352"/>
      <c r="O185" s="451"/>
      <c r="Q185" s="431"/>
      <c r="R185" s="431"/>
      <c r="S185" s="431"/>
    </row>
    <row r="186" spans="1:19" s="16" customFormat="1" ht="11.1" customHeight="1">
      <c r="A186" s="332"/>
      <c r="B186" s="333"/>
      <c r="C186" s="335">
        <v>20</v>
      </c>
      <c r="D186" s="361">
        <v>1</v>
      </c>
      <c r="E186" s="346" t="s">
        <v>595</v>
      </c>
      <c r="F186" s="340"/>
      <c r="G186" s="341"/>
      <c r="H186" s="20"/>
      <c r="I186" s="309"/>
      <c r="J186" s="364">
        <v>1</v>
      </c>
      <c r="K186" s="347" t="s">
        <v>464</v>
      </c>
      <c r="L186" s="354"/>
      <c r="M186" s="370">
        <v>0</v>
      </c>
      <c r="N186" s="347"/>
      <c r="O186" s="410"/>
      <c r="P186" s="429">
        <v>0.08</v>
      </c>
      <c r="Q186" s="432">
        <v>0.08</v>
      </c>
      <c r="R186" s="432"/>
      <c r="S186" s="432">
        <v>0</v>
      </c>
    </row>
    <row r="187" spans="1:19" s="16" customFormat="1" ht="11.1" customHeight="1">
      <c r="A187" s="11"/>
      <c r="B187" s="12"/>
      <c r="C187" s="232"/>
      <c r="D187" s="359"/>
      <c r="E187" s="356"/>
      <c r="F187" s="345"/>
      <c r="G187" s="357"/>
      <c r="I187" s="308"/>
      <c r="J187" s="348"/>
      <c r="K187" s="349"/>
      <c r="L187" s="350"/>
      <c r="M187" s="368"/>
      <c r="N187" s="349"/>
      <c r="O187" s="450"/>
      <c r="Q187" s="430"/>
      <c r="R187" s="430"/>
      <c r="S187" s="430"/>
    </row>
    <row r="188" spans="1:19" s="16" customFormat="1" ht="11.1" customHeight="1">
      <c r="A188" s="330"/>
      <c r="B188" s="331" t="s">
        <v>751</v>
      </c>
      <c r="C188" s="232" t="s">
        <v>728</v>
      </c>
      <c r="D188" s="359"/>
      <c r="E188" s="356"/>
      <c r="F188" s="345"/>
      <c r="G188" s="357"/>
      <c r="I188" s="308"/>
      <c r="J188" s="351"/>
      <c r="K188" s="352"/>
      <c r="L188" s="353"/>
      <c r="M188" s="369"/>
      <c r="N188" s="352"/>
      <c r="O188" s="451"/>
      <c r="Q188" s="431"/>
      <c r="R188" s="431"/>
      <c r="S188" s="431"/>
    </row>
    <row r="189" spans="1:19" s="16" customFormat="1" ht="11.1" customHeight="1">
      <c r="A189" s="332"/>
      <c r="B189" s="333"/>
      <c r="C189" s="335">
        <v>25</v>
      </c>
      <c r="D189" s="361">
        <v>11</v>
      </c>
      <c r="E189" s="346" t="s">
        <v>595</v>
      </c>
      <c r="F189" s="340"/>
      <c r="G189" s="341"/>
      <c r="H189" s="20"/>
      <c r="I189" s="309"/>
      <c r="J189" s="364">
        <v>2</v>
      </c>
      <c r="K189" s="347" t="s">
        <v>464</v>
      </c>
      <c r="L189" s="354"/>
      <c r="M189" s="370">
        <v>9</v>
      </c>
      <c r="N189" s="347" t="s">
        <v>464</v>
      </c>
      <c r="O189" s="410"/>
      <c r="P189" s="429">
        <v>0.09</v>
      </c>
      <c r="Q189" s="432">
        <v>0.99</v>
      </c>
      <c r="R189" s="432"/>
      <c r="S189" s="432">
        <v>0</v>
      </c>
    </row>
    <row r="190" spans="1:19" s="16" customFormat="1" ht="11.1" customHeight="1">
      <c r="A190" s="11"/>
      <c r="B190" s="12"/>
      <c r="C190" s="232"/>
      <c r="D190" s="359"/>
      <c r="E190" s="356"/>
      <c r="F190" s="345"/>
      <c r="G190" s="357"/>
      <c r="I190" s="308"/>
      <c r="J190" s="348"/>
      <c r="K190" s="349"/>
      <c r="L190" s="350"/>
      <c r="M190" s="368"/>
      <c r="N190" s="349"/>
      <c r="O190" s="450"/>
      <c r="Q190" s="430"/>
      <c r="R190" s="430"/>
      <c r="S190" s="430"/>
    </row>
    <row r="191" spans="1:19" s="16" customFormat="1" ht="11.1" customHeight="1">
      <c r="A191" s="330"/>
      <c r="B191" s="331" t="s">
        <v>751</v>
      </c>
      <c r="C191" s="232" t="s">
        <v>728</v>
      </c>
      <c r="D191" s="359"/>
      <c r="E191" s="356"/>
      <c r="F191" s="345"/>
      <c r="G191" s="357"/>
      <c r="I191" s="308"/>
      <c r="J191" s="351"/>
      <c r="K191" s="352"/>
      <c r="L191" s="353"/>
      <c r="M191" s="369"/>
      <c r="N191" s="352"/>
      <c r="O191" s="451"/>
      <c r="Q191" s="431"/>
      <c r="R191" s="431"/>
      <c r="S191" s="431"/>
    </row>
    <row r="192" spans="1:19" s="16" customFormat="1" ht="11.1" customHeight="1">
      <c r="A192" s="332"/>
      <c r="B192" s="333"/>
      <c r="C192" s="335">
        <v>40</v>
      </c>
      <c r="D192" s="361">
        <v>2</v>
      </c>
      <c r="E192" s="346" t="s">
        <v>595</v>
      </c>
      <c r="F192" s="340"/>
      <c r="G192" s="341"/>
      <c r="H192" s="20"/>
      <c r="I192" s="309"/>
      <c r="J192" s="364">
        <v>2</v>
      </c>
      <c r="K192" s="347" t="s">
        <v>464</v>
      </c>
      <c r="L192" s="354"/>
      <c r="M192" s="370">
        <v>0</v>
      </c>
      <c r="N192" s="347"/>
      <c r="O192" s="410"/>
      <c r="P192" s="429">
        <v>0.13</v>
      </c>
      <c r="Q192" s="432">
        <v>0.26</v>
      </c>
      <c r="R192" s="432"/>
      <c r="S192" s="432">
        <v>0</v>
      </c>
    </row>
    <row r="193" spans="1:19" s="16" customFormat="1" ht="11.1" customHeight="1">
      <c r="A193" s="11"/>
      <c r="B193" s="12"/>
      <c r="C193" s="232"/>
      <c r="D193" s="359"/>
      <c r="E193" s="356"/>
      <c r="F193" s="345"/>
      <c r="G193" s="357"/>
      <c r="I193" s="308"/>
      <c r="J193" s="348"/>
      <c r="K193" s="349"/>
      <c r="L193" s="350"/>
      <c r="M193" s="368"/>
      <c r="N193" s="349"/>
      <c r="O193" s="450"/>
      <c r="Q193" s="430"/>
      <c r="R193" s="430"/>
      <c r="S193" s="430"/>
    </row>
    <row r="194" spans="1:19" s="16" customFormat="1" ht="11.1" customHeight="1">
      <c r="A194" s="330"/>
      <c r="B194" s="331" t="s">
        <v>751</v>
      </c>
      <c r="C194" s="232" t="s">
        <v>728</v>
      </c>
      <c r="D194" s="359"/>
      <c r="E194" s="356"/>
      <c r="F194" s="345"/>
      <c r="G194" s="357"/>
      <c r="I194" s="308"/>
      <c r="J194" s="351"/>
      <c r="K194" s="352"/>
      <c r="L194" s="353"/>
      <c r="M194" s="369"/>
      <c r="N194" s="352"/>
      <c r="O194" s="451"/>
      <c r="Q194" s="431"/>
      <c r="R194" s="431"/>
      <c r="S194" s="431"/>
    </row>
    <row r="195" spans="1:19" s="16" customFormat="1" ht="11.1" customHeight="1">
      <c r="A195" s="332"/>
      <c r="B195" s="333"/>
      <c r="C195" s="335">
        <v>50</v>
      </c>
      <c r="D195" s="361">
        <v>8</v>
      </c>
      <c r="E195" s="346" t="s">
        <v>595</v>
      </c>
      <c r="F195" s="340"/>
      <c r="G195" s="341"/>
      <c r="H195" s="20"/>
      <c r="I195" s="309"/>
      <c r="J195" s="364">
        <v>0</v>
      </c>
      <c r="K195" s="347"/>
      <c r="L195" s="354"/>
      <c r="M195" s="370">
        <v>8</v>
      </c>
      <c r="N195" s="347" t="s">
        <v>464</v>
      </c>
      <c r="O195" s="410"/>
      <c r="P195" s="429">
        <v>0.16</v>
      </c>
      <c r="Q195" s="432">
        <v>1.28</v>
      </c>
      <c r="R195" s="432"/>
      <c r="S195" s="432">
        <v>0</v>
      </c>
    </row>
    <row r="196" spans="1:19" s="16" customFormat="1" ht="11.1" customHeight="1">
      <c r="A196" s="11"/>
      <c r="B196" s="12"/>
      <c r="C196" s="232"/>
      <c r="D196" s="359"/>
      <c r="E196" s="356"/>
      <c r="F196" s="345"/>
      <c r="G196" s="357"/>
      <c r="I196" s="308"/>
      <c r="J196" s="348"/>
      <c r="K196" s="349"/>
      <c r="L196" s="350"/>
      <c r="M196" s="368"/>
      <c r="N196" s="349"/>
      <c r="O196" s="450"/>
      <c r="Q196" s="430"/>
      <c r="R196" s="430"/>
      <c r="S196" s="430"/>
    </row>
    <row r="197" spans="1:19" s="16" customFormat="1" ht="11.1" customHeight="1">
      <c r="A197" s="330"/>
      <c r="B197" s="331" t="s">
        <v>752</v>
      </c>
      <c r="C197" s="232" t="s">
        <v>731</v>
      </c>
      <c r="D197" s="359"/>
      <c r="E197" s="356"/>
      <c r="F197" s="345"/>
      <c r="G197" s="357"/>
      <c r="I197" s="308"/>
      <c r="J197" s="351"/>
      <c r="K197" s="352"/>
      <c r="L197" s="353"/>
      <c r="M197" s="369"/>
      <c r="N197" s="352"/>
      <c r="O197" s="451"/>
      <c r="Q197" s="431"/>
      <c r="R197" s="431"/>
      <c r="S197" s="431"/>
    </row>
    <row r="198" spans="1:19" s="16" customFormat="1" ht="11.1" customHeight="1">
      <c r="A198" s="332"/>
      <c r="B198" s="333"/>
      <c r="C198" s="335">
        <v>65</v>
      </c>
      <c r="D198" s="361">
        <v>3</v>
      </c>
      <c r="E198" s="346" t="s">
        <v>595</v>
      </c>
      <c r="F198" s="340"/>
      <c r="G198" s="341"/>
      <c r="H198" s="20"/>
      <c r="I198" s="309"/>
      <c r="J198" s="364">
        <v>0</v>
      </c>
      <c r="K198" s="347"/>
      <c r="L198" s="354"/>
      <c r="M198" s="370">
        <v>3</v>
      </c>
      <c r="N198" s="347" t="s">
        <v>464</v>
      </c>
      <c r="O198" s="410"/>
      <c r="P198" s="429">
        <v>0.28000000000000003</v>
      </c>
      <c r="Q198" s="432">
        <v>0.84000000000000008</v>
      </c>
      <c r="R198" s="432"/>
      <c r="S198" s="432">
        <v>0</v>
      </c>
    </row>
    <row r="199" spans="1:19" s="16" customFormat="1" ht="11.1" customHeight="1">
      <c r="A199" s="11"/>
      <c r="B199" s="12"/>
      <c r="C199" s="232"/>
      <c r="D199" s="359"/>
      <c r="E199" s="356"/>
      <c r="F199" s="345"/>
      <c r="G199" s="357"/>
      <c r="I199" s="308"/>
      <c r="J199" s="348"/>
      <c r="K199" s="349"/>
      <c r="L199" s="350"/>
      <c r="M199" s="368"/>
      <c r="N199" s="349"/>
      <c r="O199" s="450"/>
      <c r="Q199" s="430"/>
      <c r="R199" s="430"/>
      <c r="S199" s="430"/>
    </row>
    <row r="200" spans="1:19" s="16" customFormat="1" ht="11.1" customHeight="1">
      <c r="A200" s="330"/>
      <c r="B200" s="331" t="s">
        <v>751</v>
      </c>
      <c r="C200" s="232" t="s">
        <v>729</v>
      </c>
      <c r="D200" s="359"/>
      <c r="E200" s="356"/>
      <c r="F200" s="345"/>
      <c r="G200" s="357"/>
      <c r="I200" s="308"/>
      <c r="J200" s="351"/>
      <c r="K200" s="352"/>
      <c r="L200" s="353"/>
      <c r="M200" s="369"/>
      <c r="N200" s="352"/>
      <c r="O200" s="451"/>
      <c r="Q200" s="431"/>
      <c r="R200" s="431"/>
      <c r="S200" s="431"/>
    </row>
    <row r="201" spans="1:19" s="16" customFormat="1" ht="10.9" customHeight="1">
      <c r="A201" s="332"/>
      <c r="B201" s="333"/>
      <c r="C201" s="335">
        <v>20</v>
      </c>
      <c r="D201" s="361">
        <v>8</v>
      </c>
      <c r="E201" s="346" t="s">
        <v>595</v>
      </c>
      <c r="F201" s="340"/>
      <c r="G201" s="341"/>
      <c r="H201" s="20"/>
      <c r="I201" s="309"/>
      <c r="J201" s="364">
        <v>0</v>
      </c>
      <c r="K201" s="347"/>
      <c r="L201" s="354"/>
      <c r="M201" s="370">
        <v>8</v>
      </c>
      <c r="N201" s="347" t="s">
        <v>464</v>
      </c>
      <c r="O201" s="410"/>
      <c r="P201" s="429">
        <v>0.08</v>
      </c>
      <c r="Q201" s="432">
        <v>0.64</v>
      </c>
      <c r="R201" s="432"/>
      <c r="S201" s="432">
        <v>0</v>
      </c>
    </row>
    <row r="202" spans="1:19" s="16" customFormat="1" ht="11.1" customHeight="1">
      <c r="A202" s="11"/>
      <c r="B202" s="12"/>
      <c r="C202" s="232"/>
      <c r="D202" s="359"/>
      <c r="E202" s="356"/>
      <c r="F202" s="345"/>
      <c r="G202" s="357"/>
      <c r="I202" s="308"/>
      <c r="J202" s="348"/>
      <c r="K202" s="349"/>
      <c r="L202" s="350"/>
      <c r="M202" s="368"/>
      <c r="N202" s="349"/>
      <c r="O202" s="450"/>
      <c r="Q202" s="430"/>
      <c r="R202" s="430"/>
      <c r="S202" s="430"/>
    </row>
    <row r="203" spans="1:19" s="16" customFormat="1" ht="11.1" customHeight="1">
      <c r="A203" s="330"/>
      <c r="B203" s="331" t="s">
        <v>751</v>
      </c>
      <c r="C203" s="232" t="s">
        <v>729</v>
      </c>
      <c r="D203" s="359"/>
      <c r="E203" s="356"/>
      <c r="F203" s="345"/>
      <c r="G203" s="357"/>
      <c r="I203" s="308"/>
      <c r="J203" s="351"/>
      <c r="K203" s="352"/>
      <c r="L203" s="353"/>
      <c r="M203" s="369"/>
      <c r="N203" s="352"/>
      <c r="O203" s="451"/>
      <c r="Q203" s="431"/>
      <c r="R203" s="431"/>
      <c r="S203" s="431"/>
    </row>
    <row r="204" spans="1:19" s="16" customFormat="1" ht="11.1" customHeight="1">
      <c r="A204" s="332"/>
      <c r="B204" s="333"/>
      <c r="C204" s="335">
        <v>25</v>
      </c>
      <c r="D204" s="361">
        <v>2</v>
      </c>
      <c r="E204" s="346" t="s">
        <v>595</v>
      </c>
      <c r="F204" s="340"/>
      <c r="G204" s="341"/>
      <c r="H204" s="20"/>
      <c r="I204" s="309"/>
      <c r="J204" s="364">
        <v>0</v>
      </c>
      <c r="K204" s="347"/>
      <c r="L204" s="354"/>
      <c r="M204" s="370">
        <v>2</v>
      </c>
      <c r="N204" s="347" t="s">
        <v>464</v>
      </c>
      <c r="O204" s="410"/>
      <c r="P204" s="429">
        <v>0.09</v>
      </c>
      <c r="Q204" s="432">
        <v>0.18</v>
      </c>
      <c r="R204" s="432"/>
      <c r="S204" s="432">
        <v>0</v>
      </c>
    </row>
    <row r="205" spans="1:19" s="16" customFormat="1" ht="11.1" customHeight="1">
      <c r="A205" s="11"/>
      <c r="B205" s="12"/>
      <c r="C205" s="232"/>
      <c r="D205" s="359"/>
      <c r="E205" s="356"/>
      <c r="F205" s="345"/>
      <c r="G205" s="357"/>
      <c r="I205" s="308"/>
      <c r="J205" s="348"/>
      <c r="K205" s="349"/>
      <c r="L205" s="350"/>
      <c r="M205" s="368"/>
      <c r="N205" s="349"/>
      <c r="O205" s="450"/>
      <c r="Q205" s="430"/>
      <c r="R205" s="430"/>
      <c r="S205" s="430"/>
    </row>
    <row r="206" spans="1:19" s="16" customFormat="1" ht="11.1" customHeight="1">
      <c r="A206" s="330"/>
      <c r="B206" s="331" t="s">
        <v>730</v>
      </c>
      <c r="C206" s="232" t="s">
        <v>754</v>
      </c>
      <c r="D206" s="359"/>
      <c r="E206" s="356"/>
      <c r="F206" s="345"/>
      <c r="G206" s="357"/>
      <c r="I206" s="308"/>
      <c r="J206" s="351"/>
      <c r="K206" s="352"/>
      <c r="L206" s="353"/>
      <c r="M206" s="369"/>
      <c r="N206" s="352"/>
      <c r="O206" s="451"/>
      <c r="Q206" s="431"/>
      <c r="R206" s="431"/>
      <c r="S206" s="431"/>
    </row>
    <row r="207" spans="1:19" s="16" customFormat="1" ht="11.1" customHeight="1">
      <c r="A207" s="332"/>
      <c r="B207" s="333"/>
      <c r="C207" s="335">
        <v>65</v>
      </c>
      <c r="D207" s="361">
        <v>4</v>
      </c>
      <c r="E207" s="346" t="s">
        <v>595</v>
      </c>
      <c r="F207" s="340"/>
      <c r="G207" s="341"/>
      <c r="H207" s="20"/>
      <c r="I207" s="309"/>
      <c r="J207" s="364">
        <v>0</v>
      </c>
      <c r="K207" s="347"/>
      <c r="L207" s="354"/>
      <c r="M207" s="370">
        <v>4</v>
      </c>
      <c r="N207" s="347" t="s">
        <v>464</v>
      </c>
      <c r="O207" s="410"/>
      <c r="P207" s="429">
        <v>0.14000000000000001</v>
      </c>
      <c r="Q207" s="432">
        <v>0.56000000000000005</v>
      </c>
      <c r="R207" s="432"/>
      <c r="S207" s="432">
        <v>0</v>
      </c>
    </row>
    <row r="208" spans="1:19" s="16" customFormat="1" ht="11.1" customHeight="1">
      <c r="A208" s="11"/>
      <c r="B208" s="12"/>
      <c r="C208" s="232"/>
      <c r="D208" s="359"/>
      <c r="E208" s="356"/>
      <c r="F208" s="345"/>
      <c r="G208" s="357"/>
      <c r="I208" s="308"/>
      <c r="J208" s="348"/>
      <c r="K208" s="349"/>
      <c r="L208" s="350"/>
      <c r="M208" s="368"/>
      <c r="N208" s="349"/>
      <c r="O208" s="450"/>
      <c r="Q208" s="430"/>
      <c r="R208" s="430"/>
      <c r="S208" s="430"/>
    </row>
    <row r="209" spans="1:19" s="16" customFormat="1" ht="11.1" customHeight="1">
      <c r="A209" s="330"/>
      <c r="B209" s="331" t="s">
        <v>753</v>
      </c>
      <c r="C209" s="232" t="s">
        <v>732</v>
      </c>
      <c r="D209" s="359"/>
      <c r="E209" s="356"/>
      <c r="F209" s="345"/>
      <c r="G209" s="357"/>
      <c r="I209" s="308"/>
      <c r="J209" s="351"/>
      <c r="K209" s="352"/>
      <c r="L209" s="353"/>
      <c r="M209" s="369"/>
      <c r="N209" s="352"/>
      <c r="O209" s="451"/>
      <c r="Q209" s="431"/>
      <c r="R209" s="431"/>
      <c r="S209" s="431"/>
    </row>
    <row r="210" spans="1:19" s="16" customFormat="1" ht="11.1" customHeight="1">
      <c r="A210" s="332"/>
      <c r="B210" s="333"/>
      <c r="C210" s="335">
        <v>65</v>
      </c>
      <c r="D210" s="361">
        <v>1</v>
      </c>
      <c r="E210" s="346" t="s">
        <v>595</v>
      </c>
      <c r="F210" s="340"/>
      <c r="G210" s="341"/>
      <c r="H210" s="20"/>
      <c r="I210" s="309"/>
      <c r="J210" s="364">
        <v>0</v>
      </c>
      <c r="K210" s="347"/>
      <c r="L210" s="354"/>
      <c r="M210" s="370">
        <v>1</v>
      </c>
      <c r="N210" s="347" t="s">
        <v>464</v>
      </c>
      <c r="O210" s="410"/>
      <c r="P210" s="429">
        <v>0.28000000000000003</v>
      </c>
      <c r="Q210" s="432">
        <v>0.28000000000000003</v>
      </c>
      <c r="R210" s="432"/>
      <c r="S210" s="432">
        <v>0</v>
      </c>
    </row>
    <row r="211" spans="1:19" s="16" customFormat="1" ht="11.1" customHeight="1">
      <c r="A211" s="11"/>
      <c r="B211" s="12"/>
      <c r="C211" s="232"/>
      <c r="D211" s="359"/>
      <c r="E211" s="356"/>
      <c r="F211" s="345"/>
      <c r="G211" s="357"/>
      <c r="I211" s="308"/>
      <c r="J211" s="348"/>
      <c r="K211" s="349"/>
      <c r="L211" s="350"/>
      <c r="M211" s="368"/>
      <c r="N211" s="349"/>
      <c r="O211" s="450"/>
      <c r="Q211" s="430"/>
      <c r="R211" s="430"/>
      <c r="S211" s="430"/>
    </row>
    <row r="212" spans="1:19" s="16" customFormat="1" ht="11.1" customHeight="1">
      <c r="A212" s="330"/>
      <c r="B212" s="331" t="s">
        <v>733</v>
      </c>
      <c r="C212" s="232"/>
      <c r="D212" s="359"/>
      <c r="E212" s="356"/>
      <c r="F212" s="345"/>
      <c r="G212" s="357"/>
      <c r="I212" s="308"/>
      <c r="J212" s="351"/>
      <c r="K212" s="352"/>
      <c r="L212" s="353"/>
      <c r="M212" s="369"/>
      <c r="N212" s="352"/>
      <c r="O212" s="451"/>
      <c r="Q212" s="431"/>
      <c r="R212" s="431"/>
      <c r="S212" s="431"/>
    </row>
    <row r="213" spans="1:19" s="16" customFormat="1" ht="11.1" customHeight="1">
      <c r="A213" s="332"/>
      <c r="B213" s="333"/>
      <c r="C213" s="335">
        <v>25</v>
      </c>
      <c r="D213" s="361">
        <v>2</v>
      </c>
      <c r="E213" s="346" t="s">
        <v>531</v>
      </c>
      <c r="F213" s="340"/>
      <c r="G213" s="341"/>
      <c r="H213" s="20"/>
      <c r="I213" s="309"/>
      <c r="J213" s="364">
        <v>0</v>
      </c>
      <c r="K213" s="347"/>
      <c r="L213" s="354"/>
      <c r="M213" s="370">
        <v>2</v>
      </c>
      <c r="N213" s="347" t="s">
        <v>1017</v>
      </c>
      <c r="O213" s="410"/>
      <c r="P213" s="429">
        <v>0.1</v>
      </c>
      <c r="Q213" s="432">
        <v>0.2</v>
      </c>
      <c r="R213" s="432"/>
      <c r="S213" s="432">
        <v>0</v>
      </c>
    </row>
    <row r="214" spans="1:19" s="16" customFormat="1" ht="11.1" customHeight="1">
      <c r="A214" s="11"/>
      <c r="B214" s="12"/>
      <c r="C214" s="232"/>
      <c r="D214" s="359"/>
      <c r="E214" s="356"/>
      <c r="F214" s="345"/>
      <c r="G214" s="357"/>
      <c r="I214" s="308"/>
      <c r="J214" s="348"/>
      <c r="K214" s="349"/>
      <c r="L214" s="350"/>
      <c r="M214" s="368"/>
      <c r="N214" s="349"/>
      <c r="O214" s="450"/>
      <c r="Q214" s="430"/>
      <c r="R214" s="430"/>
      <c r="S214" s="430"/>
    </row>
    <row r="215" spans="1:19" s="16" customFormat="1" ht="11.1" customHeight="1">
      <c r="A215" s="330"/>
      <c r="B215" s="331" t="s">
        <v>734</v>
      </c>
      <c r="C215" s="232"/>
      <c r="D215" s="359"/>
      <c r="E215" s="356"/>
      <c r="F215" s="345"/>
      <c r="G215" s="357"/>
      <c r="I215" s="308"/>
      <c r="J215" s="351"/>
      <c r="K215" s="352"/>
      <c r="L215" s="353"/>
      <c r="M215" s="369"/>
      <c r="N215" s="352"/>
      <c r="O215" s="451"/>
      <c r="Q215" s="431"/>
      <c r="R215" s="431"/>
      <c r="S215" s="431"/>
    </row>
    <row r="216" spans="1:19" s="16" customFormat="1" ht="11.1" customHeight="1">
      <c r="A216" s="332"/>
      <c r="B216" s="333"/>
      <c r="C216" s="335">
        <v>20</v>
      </c>
      <c r="D216" s="361">
        <v>2</v>
      </c>
      <c r="E216" s="346" t="s">
        <v>595</v>
      </c>
      <c r="F216" s="340"/>
      <c r="G216" s="341"/>
      <c r="H216" s="20"/>
      <c r="I216" s="309"/>
      <c r="J216" s="364">
        <v>0</v>
      </c>
      <c r="K216" s="347"/>
      <c r="L216" s="354"/>
      <c r="M216" s="370">
        <v>2</v>
      </c>
      <c r="N216" s="347" t="s">
        <v>464</v>
      </c>
      <c r="O216" s="410"/>
      <c r="P216" s="429">
        <v>0.12</v>
      </c>
      <c r="Q216" s="432">
        <v>0.24</v>
      </c>
      <c r="R216" s="432"/>
      <c r="S216" s="432">
        <v>0</v>
      </c>
    </row>
    <row r="217" spans="1:19" s="16" customFormat="1" ht="11.1" customHeight="1">
      <c r="A217" s="11"/>
      <c r="B217" s="12"/>
      <c r="C217" s="232" t="s">
        <v>736</v>
      </c>
      <c r="D217" s="359"/>
      <c r="E217" s="356"/>
      <c r="F217" s="345"/>
      <c r="G217" s="357"/>
      <c r="I217" s="308"/>
      <c r="J217" s="348"/>
      <c r="K217" s="349"/>
      <c r="L217" s="350"/>
      <c r="M217" s="368"/>
      <c r="N217" s="349"/>
      <c r="O217" s="450"/>
      <c r="Q217" s="430"/>
      <c r="R217" s="430"/>
      <c r="S217" s="430"/>
    </row>
    <row r="218" spans="1:19" s="16" customFormat="1" ht="11.1" customHeight="1">
      <c r="A218" s="330"/>
      <c r="B218" s="331" t="s">
        <v>735</v>
      </c>
      <c r="C218" s="232" t="s">
        <v>905</v>
      </c>
      <c r="D218" s="359"/>
      <c r="E218" s="356"/>
      <c r="F218" s="345"/>
      <c r="G218" s="357"/>
      <c r="I218" s="308"/>
      <c r="J218" s="351"/>
      <c r="K218" s="352"/>
      <c r="L218" s="353"/>
      <c r="M218" s="369"/>
      <c r="N218" s="352"/>
      <c r="O218" s="451"/>
      <c r="Q218" s="431"/>
      <c r="R218" s="431"/>
      <c r="S218" s="431"/>
    </row>
    <row r="219" spans="1:19" s="16" customFormat="1" ht="11.1" customHeight="1">
      <c r="A219" s="332"/>
      <c r="B219" s="333"/>
      <c r="C219" s="233"/>
      <c r="D219" s="361">
        <v>2</v>
      </c>
      <c r="E219" s="346" t="s">
        <v>531</v>
      </c>
      <c r="F219" s="340"/>
      <c r="G219" s="341"/>
      <c r="H219" s="20"/>
      <c r="I219" s="309"/>
      <c r="J219" s="364">
        <v>0</v>
      </c>
      <c r="K219" s="347"/>
      <c r="L219" s="354"/>
      <c r="M219" s="370">
        <v>2</v>
      </c>
      <c r="N219" s="347" t="s">
        <v>1017</v>
      </c>
      <c r="O219" s="410"/>
      <c r="P219" s="429">
        <v>0.75</v>
      </c>
      <c r="Q219" s="432">
        <v>1.5</v>
      </c>
      <c r="R219" s="432"/>
      <c r="S219" s="432">
        <v>0</v>
      </c>
    </row>
    <row r="220" spans="1:19" s="16" customFormat="1" ht="11.1" customHeight="1">
      <c r="A220" s="11"/>
      <c r="B220" s="12"/>
      <c r="C220" s="232" t="s">
        <v>737</v>
      </c>
      <c r="D220" s="359"/>
      <c r="E220" s="356"/>
      <c r="F220" s="345"/>
      <c r="G220" s="357"/>
      <c r="I220" s="308"/>
      <c r="J220" s="348"/>
      <c r="K220" s="349"/>
      <c r="L220" s="350"/>
      <c r="M220" s="368"/>
      <c r="N220" s="349"/>
      <c r="O220" s="450"/>
      <c r="Q220" s="430"/>
      <c r="R220" s="430"/>
      <c r="S220" s="430"/>
    </row>
    <row r="221" spans="1:19" s="16" customFormat="1" ht="11.1" customHeight="1">
      <c r="A221" s="330"/>
      <c r="B221" s="331" t="s">
        <v>735</v>
      </c>
      <c r="C221" s="232" t="s">
        <v>905</v>
      </c>
      <c r="D221" s="359"/>
      <c r="E221" s="356"/>
      <c r="F221" s="345"/>
      <c r="G221" s="357"/>
      <c r="I221" s="308"/>
      <c r="J221" s="351"/>
      <c r="K221" s="352"/>
      <c r="L221" s="353"/>
      <c r="M221" s="369"/>
      <c r="N221" s="352"/>
      <c r="O221" s="451"/>
      <c r="Q221" s="431"/>
      <c r="R221" s="431"/>
      <c r="S221" s="431"/>
    </row>
    <row r="222" spans="1:19" s="16" customFormat="1" ht="11.1" customHeight="1">
      <c r="A222" s="332"/>
      <c r="B222" s="333"/>
      <c r="C222" s="233"/>
      <c r="D222" s="361">
        <v>2</v>
      </c>
      <c r="E222" s="346" t="s">
        <v>531</v>
      </c>
      <c r="F222" s="340"/>
      <c r="G222" s="341"/>
      <c r="H222" s="20"/>
      <c r="I222" s="309"/>
      <c r="J222" s="364">
        <v>0</v>
      </c>
      <c r="K222" s="347"/>
      <c r="L222" s="354"/>
      <c r="M222" s="370">
        <v>2</v>
      </c>
      <c r="N222" s="347" t="s">
        <v>1017</v>
      </c>
      <c r="O222" s="410"/>
      <c r="P222" s="429">
        <v>0.75</v>
      </c>
      <c r="Q222" s="432">
        <v>1.5</v>
      </c>
      <c r="R222" s="432"/>
      <c r="S222" s="432">
        <v>0</v>
      </c>
    </row>
    <row r="223" spans="1:19" s="16" customFormat="1" ht="11.1" customHeight="1">
      <c r="A223" s="11"/>
      <c r="B223" s="12"/>
      <c r="C223" s="232"/>
      <c r="D223" s="359"/>
      <c r="E223" s="356"/>
      <c r="F223" s="345"/>
      <c r="G223" s="357"/>
      <c r="I223" s="308"/>
      <c r="J223" s="348"/>
      <c r="K223" s="349"/>
      <c r="L223" s="350"/>
      <c r="M223" s="368"/>
      <c r="N223" s="349"/>
      <c r="O223" s="450"/>
      <c r="Q223" s="430"/>
      <c r="R223" s="430"/>
      <c r="S223" s="430"/>
    </row>
    <row r="224" spans="1:19" s="16" customFormat="1" ht="11.1" customHeight="1">
      <c r="A224" s="330"/>
      <c r="B224" s="331" t="s">
        <v>873</v>
      </c>
      <c r="C224" s="232"/>
      <c r="D224" s="359"/>
      <c r="E224" s="356"/>
      <c r="F224" s="345"/>
      <c r="G224" s="357"/>
      <c r="I224" s="308"/>
      <c r="J224" s="351"/>
      <c r="K224" s="352"/>
      <c r="L224" s="353"/>
      <c r="M224" s="369"/>
      <c r="N224" s="352"/>
      <c r="O224" s="451"/>
      <c r="Q224" s="431"/>
      <c r="R224" s="431"/>
      <c r="S224" s="431"/>
    </row>
    <row r="225" spans="1:19" s="16" customFormat="1" ht="11.1" customHeight="1">
      <c r="A225" s="332"/>
      <c r="B225" s="333"/>
      <c r="C225" s="233"/>
      <c r="D225" s="361">
        <v>4</v>
      </c>
      <c r="E225" s="346" t="s">
        <v>595</v>
      </c>
      <c r="F225" s="340"/>
      <c r="G225" s="341"/>
      <c r="H225" s="20"/>
      <c r="I225" s="309"/>
      <c r="J225" s="364">
        <v>0</v>
      </c>
      <c r="K225" s="347"/>
      <c r="L225" s="354"/>
      <c r="M225" s="370">
        <v>4</v>
      </c>
      <c r="N225" s="347" t="s">
        <v>464</v>
      </c>
      <c r="O225" s="410"/>
      <c r="P225" s="429"/>
      <c r="Q225" s="432">
        <v>0</v>
      </c>
      <c r="R225" s="432"/>
      <c r="S225" s="432">
        <v>0</v>
      </c>
    </row>
    <row r="226" spans="1:19" s="16" customFormat="1" ht="11.1" customHeight="1">
      <c r="A226" s="11"/>
      <c r="B226" s="12"/>
      <c r="C226" s="232"/>
      <c r="D226" s="359"/>
      <c r="E226" s="356"/>
      <c r="F226" s="345"/>
      <c r="G226" s="357"/>
      <c r="I226" s="308"/>
      <c r="J226" s="348"/>
      <c r="K226" s="349"/>
      <c r="L226" s="350"/>
      <c r="M226" s="368"/>
      <c r="N226" s="349"/>
      <c r="O226" s="450"/>
      <c r="Q226" s="430"/>
      <c r="R226" s="430"/>
      <c r="S226" s="430"/>
    </row>
    <row r="227" spans="1:19" s="16" customFormat="1" ht="11.1" customHeight="1">
      <c r="A227" s="330"/>
      <c r="B227" s="331" t="s">
        <v>738</v>
      </c>
      <c r="C227" s="232"/>
      <c r="D227" s="359"/>
      <c r="E227" s="356"/>
      <c r="F227" s="345"/>
      <c r="G227" s="357"/>
      <c r="I227" s="308"/>
      <c r="J227" s="351"/>
      <c r="K227" s="352"/>
      <c r="L227" s="353"/>
      <c r="M227" s="369"/>
      <c r="N227" s="352"/>
      <c r="O227" s="451"/>
      <c r="Q227" s="431"/>
      <c r="R227" s="431"/>
      <c r="S227" s="431"/>
    </row>
    <row r="228" spans="1:19" s="16" customFormat="1" ht="11.1" customHeight="1">
      <c r="A228" s="452"/>
      <c r="B228" s="453"/>
      <c r="C228" s="481">
        <v>20</v>
      </c>
      <c r="D228" s="455">
        <v>2</v>
      </c>
      <c r="E228" s="456" t="s">
        <v>595</v>
      </c>
      <c r="F228" s="457"/>
      <c r="G228" s="458"/>
      <c r="H228" s="459"/>
      <c r="I228" s="460"/>
      <c r="J228" s="461">
        <v>0</v>
      </c>
      <c r="K228" s="462"/>
      <c r="L228" s="463"/>
      <c r="M228" s="464">
        <v>2</v>
      </c>
      <c r="N228" s="462" t="s">
        <v>464</v>
      </c>
      <c r="O228" s="465"/>
      <c r="P228" s="429">
        <v>0.08</v>
      </c>
      <c r="Q228" s="432">
        <v>0.16</v>
      </c>
      <c r="R228" s="432"/>
      <c r="S228" s="432">
        <v>0</v>
      </c>
    </row>
    <row r="229" spans="1:19" s="16" customFormat="1" ht="11.1" customHeight="1">
      <c r="A229" s="466"/>
      <c r="B229" s="467"/>
      <c r="C229" s="468"/>
      <c r="D229" s="469"/>
      <c r="E229" s="470"/>
      <c r="F229" s="471"/>
      <c r="G229" s="472"/>
      <c r="H229" s="473"/>
      <c r="I229" s="474"/>
      <c r="J229" s="475"/>
      <c r="K229" s="476"/>
      <c r="L229" s="477"/>
      <c r="M229" s="478"/>
      <c r="N229" s="476"/>
      <c r="O229" s="479"/>
      <c r="Q229" s="430"/>
      <c r="R229" s="430"/>
      <c r="S229" s="430"/>
    </row>
    <row r="230" spans="1:19" s="16" customFormat="1" ht="11.1" customHeight="1">
      <c r="A230" s="330"/>
      <c r="B230" s="331" t="s">
        <v>738</v>
      </c>
      <c r="C230" s="232"/>
      <c r="D230" s="359"/>
      <c r="E230" s="356"/>
      <c r="F230" s="345"/>
      <c r="G230" s="357"/>
      <c r="I230" s="308"/>
      <c r="J230" s="351"/>
      <c r="K230" s="352"/>
      <c r="L230" s="353"/>
      <c r="M230" s="369"/>
      <c r="N230" s="352"/>
      <c r="O230" s="451"/>
      <c r="Q230" s="431"/>
      <c r="R230" s="431"/>
      <c r="S230" s="431"/>
    </row>
    <row r="231" spans="1:19" s="16" customFormat="1" ht="11.1" customHeight="1">
      <c r="A231" s="332"/>
      <c r="B231" s="333"/>
      <c r="C231" s="335">
        <v>25</v>
      </c>
      <c r="D231" s="361">
        <v>2</v>
      </c>
      <c r="E231" s="346" t="s">
        <v>595</v>
      </c>
      <c r="F231" s="340"/>
      <c r="G231" s="341"/>
      <c r="H231" s="20"/>
      <c r="I231" s="309"/>
      <c r="J231" s="364">
        <v>0</v>
      </c>
      <c r="K231" s="347"/>
      <c r="L231" s="354"/>
      <c r="M231" s="370">
        <v>2</v>
      </c>
      <c r="N231" s="347" t="s">
        <v>464</v>
      </c>
      <c r="O231" s="410"/>
      <c r="P231" s="429">
        <v>0.09</v>
      </c>
      <c r="Q231" s="432">
        <v>0.18</v>
      </c>
      <c r="R231" s="432"/>
      <c r="S231" s="432">
        <v>0</v>
      </c>
    </row>
    <row r="232" spans="1:19" s="16" customFormat="1" ht="11.1" customHeight="1">
      <c r="A232" s="11"/>
      <c r="B232" s="12"/>
      <c r="C232" s="232"/>
      <c r="D232" s="359"/>
      <c r="E232" s="356"/>
      <c r="F232" s="345"/>
      <c r="G232" s="357"/>
      <c r="I232" s="308"/>
      <c r="J232" s="348"/>
      <c r="K232" s="349"/>
      <c r="L232" s="350"/>
      <c r="M232" s="368"/>
      <c r="N232" s="349"/>
      <c r="O232" s="450"/>
      <c r="Q232" s="430"/>
      <c r="R232" s="430"/>
      <c r="S232" s="430"/>
    </row>
    <row r="233" spans="1:19" s="16" customFormat="1" ht="11.1" customHeight="1">
      <c r="A233" s="330"/>
      <c r="B233" s="331" t="s">
        <v>741</v>
      </c>
      <c r="C233" s="232" t="s">
        <v>756</v>
      </c>
      <c r="D233" s="359"/>
      <c r="E233" s="356"/>
      <c r="F233" s="345"/>
      <c r="G233" s="357"/>
      <c r="I233" s="308"/>
      <c r="J233" s="351"/>
      <c r="K233" s="352"/>
      <c r="L233" s="353"/>
      <c r="M233" s="369"/>
      <c r="N233" s="352"/>
      <c r="O233" s="451"/>
      <c r="Q233" s="431"/>
      <c r="R233" s="431"/>
      <c r="S233" s="431"/>
    </row>
    <row r="234" spans="1:19" s="16" customFormat="1" ht="11.1" customHeight="1">
      <c r="A234" s="332"/>
      <c r="B234" s="333"/>
      <c r="C234" s="335">
        <v>20</v>
      </c>
      <c r="D234" s="361">
        <v>2</v>
      </c>
      <c r="E234" s="346" t="s">
        <v>595</v>
      </c>
      <c r="F234" s="340"/>
      <c r="G234" s="341"/>
      <c r="H234" s="20"/>
      <c r="I234" s="309"/>
      <c r="J234" s="364">
        <v>0</v>
      </c>
      <c r="K234" s="347"/>
      <c r="L234" s="354"/>
      <c r="M234" s="370">
        <v>2</v>
      </c>
      <c r="N234" s="347" t="s">
        <v>464</v>
      </c>
      <c r="O234" s="410"/>
      <c r="P234" s="429">
        <v>0.1</v>
      </c>
      <c r="Q234" s="432">
        <v>0.2</v>
      </c>
      <c r="R234" s="432"/>
      <c r="S234" s="432">
        <v>0</v>
      </c>
    </row>
    <row r="235" spans="1:19" s="16" customFormat="1" ht="11.1" customHeight="1">
      <c r="A235" s="11"/>
      <c r="B235" s="12"/>
      <c r="C235" s="232"/>
      <c r="D235" s="359"/>
      <c r="E235" s="356"/>
      <c r="F235" s="345"/>
      <c r="G235" s="357"/>
      <c r="I235" s="308"/>
      <c r="J235" s="348"/>
      <c r="K235" s="349"/>
      <c r="L235" s="350"/>
      <c r="M235" s="368"/>
      <c r="N235" s="349"/>
      <c r="O235" s="450"/>
      <c r="Q235" s="430"/>
      <c r="R235" s="430"/>
      <c r="S235" s="430"/>
    </row>
    <row r="236" spans="1:19" s="16" customFormat="1" ht="11.1" customHeight="1">
      <c r="A236" s="330"/>
      <c r="B236" s="331" t="s">
        <v>741</v>
      </c>
      <c r="C236" s="232" t="s">
        <v>756</v>
      </c>
      <c r="D236" s="359"/>
      <c r="E236" s="356"/>
      <c r="F236" s="345"/>
      <c r="G236" s="357"/>
      <c r="I236" s="308"/>
      <c r="J236" s="351"/>
      <c r="K236" s="352"/>
      <c r="L236" s="353"/>
      <c r="M236" s="369"/>
      <c r="N236" s="352"/>
      <c r="O236" s="451"/>
      <c r="Q236" s="431"/>
      <c r="R236" s="431"/>
      <c r="S236" s="431"/>
    </row>
    <row r="237" spans="1:19" s="16" customFormat="1" ht="11.1" customHeight="1">
      <c r="A237" s="332"/>
      <c r="B237" s="333"/>
      <c r="C237" s="335">
        <v>25</v>
      </c>
      <c r="D237" s="361">
        <v>4</v>
      </c>
      <c r="E237" s="346" t="s">
        <v>595</v>
      </c>
      <c r="F237" s="340"/>
      <c r="G237" s="341"/>
      <c r="H237" s="20"/>
      <c r="I237" s="309"/>
      <c r="J237" s="364">
        <v>2</v>
      </c>
      <c r="K237" s="347" t="s">
        <v>464</v>
      </c>
      <c r="L237" s="354"/>
      <c r="M237" s="370">
        <v>2</v>
      </c>
      <c r="N237" s="347" t="s">
        <v>464</v>
      </c>
      <c r="O237" s="410"/>
      <c r="P237" s="429">
        <v>0.1</v>
      </c>
      <c r="Q237" s="432">
        <v>0.4</v>
      </c>
      <c r="R237" s="432"/>
      <c r="S237" s="432">
        <v>0</v>
      </c>
    </row>
    <row r="238" spans="1:19" s="16" customFormat="1" ht="11.1" customHeight="1">
      <c r="A238" s="11"/>
      <c r="B238" s="12"/>
      <c r="C238" s="232"/>
      <c r="D238" s="359"/>
      <c r="E238" s="356"/>
      <c r="F238" s="345"/>
      <c r="G238" s="357"/>
      <c r="I238" s="308"/>
      <c r="J238" s="348"/>
      <c r="K238" s="349"/>
      <c r="L238" s="350"/>
      <c r="M238" s="368"/>
      <c r="N238" s="349"/>
      <c r="O238" s="450"/>
      <c r="Q238" s="430"/>
      <c r="R238" s="430"/>
      <c r="S238" s="430"/>
    </row>
    <row r="239" spans="1:19" s="16" customFormat="1" ht="11.1" customHeight="1">
      <c r="A239" s="330"/>
      <c r="B239" s="331" t="s">
        <v>741</v>
      </c>
      <c r="C239" s="232" t="s">
        <v>756</v>
      </c>
      <c r="D239" s="359"/>
      <c r="E239" s="356"/>
      <c r="F239" s="345"/>
      <c r="G239" s="357"/>
      <c r="I239" s="308"/>
      <c r="J239" s="351"/>
      <c r="K239" s="352"/>
      <c r="L239" s="353"/>
      <c r="M239" s="369"/>
      <c r="N239" s="352"/>
      <c r="O239" s="451"/>
      <c r="Q239" s="431"/>
      <c r="R239" s="431"/>
      <c r="S239" s="431"/>
    </row>
    <row r="240" spans="1:19" s="16" customFormat="1" ht="11.1" customHeight="1">
      <c r="A240" s="332"/>
      <c r="B240" s="333"/>
      <c r="C240" s="335">
        <v>50</v>
      </c>
      <c r="D240" s="361">
        <v>4</v>
      </c>
      <c r="E240" s="346" t="s">
        <v>595</v>
      </c>
      <c r="F240" s="340"/>
      <c r="G240" s="341"/>
      <c r="H240" s="20"/>
      <c r="I240" s="309"/>
      <c r="J240" s="364">
        <v>0</v>
      </c>
      <c r="K240" s="347"/>
      <c r="L240" s="354"/>
      <c r="M240" s="370">
        <v>4</v>
      </c>
      <c r="N240" s="347" t="s">
        <v>464</v>
      </c>
      <c r="O240" s="410"/>
      <c r="P240" s="429">
        <v>0.16</v>
      </c>
      <c r="Q240" s="432">
        <v>0.64</v>
      </c>
      <c r="R240" s="432"/>
      <c r="S240" s="432">
        <v>0</v>
      </c>
    </row>
    <row r="241" spans="1:19" s="16" customFormat="1" ht="11.1" customHeight="1">
      <c r="A241" s="11"/>
      <c r="B241" s="12"/>
      <c r="C241" s="232"/>
      <c r="D241" s="359"/>
      <c r="E241" s="356"/>
      <c r="F241" s="345"/>
      <c r="G241" s="357"/>
      <c r="I241" s="308"/>
      <c r="J241" s="348"/>
      <c r="K241" s="349"/>
      <c r="L241" s="350"/>
      <c r="M241" s="368"/>
      <c r="N241" s="349"/>
      <c r="O241" s="450"/>
      <c r="Q241" s="430"/>
      <c r="R241" s="430"/>
      <c r="S241" s="430"/>
    </row>
    <row r="242" spans="1:19" s="16" customFormat="1" ht="11.1" customHeight="1">
      <c r="A242" s="330"/>
      <c r="B242" s="331" t="s">
        <v>741</v>
      </c>
      <c r="C242" s="232" t="s">
        <v>756</v>
      </c>
      <c r="D242" s="359"/>
      <c r="E242" s="356"/>
      <c r="F242" s="345"/>
      <c r="G242" s="357"/>
      <c r="I242" s="308"/>
      <c r="J242" s="351"/>
      <c r="K242" s="352"/>
      <c r="L242" s="353"/>
      <c r="M242" s="369"/>
      <c r="N242" s="352"/>
      <c r="O242" s="451"/>
      <c r="Q242" s="431"/>
      <c r="R242" s="431"/>
      <c r="S242" s="431"/>
    </row>
    <row r="243" spans="1:19" s="16" customFormat="1" ht="11.1" customHeight="1">
      <c r="A243" s="332"/>
      <c r="B243" s="333"/>
      <c r="C243" s="335">
        <v>65</v>
      </c>
      <c r="D243" s="361">
        <v>2</v>
      </c>
      <c r="E243" s="346" t="s">
        <v>595</v>
      </c>
      <c r="F243" s="340"/>
      <c r="G243" s="341"/>
      <c r="H243" s="20"/>
      <c r="I243" s="309"/>
      <c r="J243" s="364">
        <v>0</v>
      </c>
      <c r="K243" s="347"/>
      <c r="L243" s="354"/>
      <c r="M243" s="370">
        <v>2</v>
      </c>
      <c r="N243" s="347" t="s">
        <v>464</v>
      </c>
      <c r="O243" s="410"/>
      <c r="P243" s="429">
        <v>0.28000000000000003</v>
      </c>
      <c r="Q243" s="432">
        <v>0.56000000000000005</v>
      </c>
      <c r="R243" s="432"/>
      <c r="S243" s="432">
        <v>0</v>
      </c>
    </row>
    <row r="244" spans="1:19" s="16" customFormat="1" ht="11.1" customHeight="1">
      <c r="A244" s="11"/>
      <c r="B244" s="12"/>
      <c r="C244" s="232"/>
      <c r="D244" s="359"/>
      <c r="E244" s="356"/>
      <c r="F244" s="345"/>
      <c r="G244" s="357"/>
      <c r="I244" s="308"/>
      <c r="J244" s="348"/>
      <c r="K244" s="349"/>
      <c r="L244" s="350"/>
      <c r="M244" s="368"/>
      <c r="N244" s="349"/>
      <c r="O244" s="450"/>
      <c r="Q244" s="430"/>
      <c r="R244" s="430"/>
      <c r="S244" s="430"/>
    </row>
    <row r="245" spans="1:19" s="16" customFormat="1" ht="11.1" customHeight="1">
      <c r="A245" s="330"/>
      <c r="B245" s="331" t="s">
        <v>742</v>
      </c>
      <c r="C245" s="232" t="s">
        <v>755</v>
      </c>
      <c r="D245" s="359"/>
      <c r="E245" s="356"/>
      <c r="F245" s="345"/>
      <c r="G245" s="357"/>
      <c r="I245" s="308"/>
      <c r="J245" s="351"/>
      <c r="K245" s="352"/>
      <c r="L245" s="353"/>
      <c r="M245" s="369"/>
      <c r="N245" s="352"/>
      <c r="O245" s="451"/>
      <c r="Q245" s="431"/>
      <c r="R245" s="431"/>
      <c r="S245" s="431"/>
    </row>
    <row r="246" spans="1:19" s="16" customFormat="1" ht="11.1" customHeight="1">
      <c r="A246" s="332"/>
      <c r="B246" s="333"/>
      <c r="C246" s="335">
        <v>50</v>
      </c>
      <c r="D246" s="361">
        <v>2</v>
      </c>
      <c r="E246" s="346" t="s">
        <v>595</v>
      </c>
      <c r="F246" s="340"/>
      <c r="G246" s="341"/>
      <c r="H246" s="20"/>
      <c r="I246" s="309"/>
      <c r="J246" s="364">
        <v>0</v>
      </c>
      <c r="K246" s="347"/>
      <c r="L246" s="354"/>
      <c r="M246" s="370">
        <v>2</v>
      </c>
      <c r="N246" s="347" t="s">
        <v>464</v>
      </c>
      <c r="O246" s="410"/>
      <c r="P246" s="429">
        <v>0.16</v>
      </c>
      <c r="Q246" s="432">
        <v>0.32</v>
      </c>
      <c r="R246" s="432"/>
      <c r="S246" s="432">
        <v>0</v>
      </c>
    </row>
    <row r="247" spans="1:19" s="16" customFormat="1" ht="11.1" customHeight="1">
      <c r="A247" s="11"/>
      <c r="B247" s="12"/>
      <c r="C247" s="232"/>
      <c r="D247" s="359"/>
      <c r="E247" s="356"/>
      <c r="F247" s="345"/>
      <c r="G247" s="357"/>
      <c r="I247" s="308"/>
      <c r="J247" s="348"/>
      <c r="K247" s="349"/>
      <c r="L247" s="350"/>
      <c r="M247" s="368"/>
      <c r="N247" s="349"/>
      <c r="O247" s="450"/>
      <c r="Q247" s="430"/>
      <c r="R247" s="430"/>
      <c r="S247" s="430"/>
    </row>
    <row r="248" spans="1:19" s="16" customFormat="1" ht="11.1" customHeight="1">
      <c r="A248" s="330"/>
      <c r="B248" s="331" t="s">
        <v>742</v>
      </c>
      <c r="C248" s="232" t="s">
        <v>755</v>
      </c>
      <c r="D248" s="359"/>
      <c r="E248" s="356"/>
      <c r="F248" s="345"/>
      <c r="G248" s="357"/>
      <c r="I248" s="308"/>
      <c r="J248" s="351"/>
      <c r="K248" s="352"/>
      <c r="L248" s="353"/>
      <c r="M248" s="369"/>
      <c r="N248" s="352"/>
      <c r="O248" s="451"/>
      <c r="Q248" s="431"/>
      <c r="R248" s="431"/>
      <c r="S248" s="431"/>
    </row>
    <row r="249" spans="1:19" s="16" customFormat="1" ht="11.1" customHeight="1">
      <c r="A249" s="332"/>
      <c r="B249" s="333"/>
      <c r="C249" s="335">
        <v>65</v>
      </c>
      <c r="D249" s="361">
        <v>3</v>
      </c>
      <c r="E249" s="346" t="s">
        <v>595</v>
      </c>
      <c r="F249" s="340"/>
      <c r="G249" s="341"/>
      <c r="H249" s="20"/>
      <c r="I249" s="309"/>
      <c r="J249" s="364">
        <v>0</v>
      </c>
      <c r="K249" s="347"/>
      <c r="L249" s="354"/>
      <c r="M249" s="370">
        <v>3</v>
      </c>
      <c r="N249" s="347" t="s">
        <v>464</v>
      </c>
      <c r="O249" s="410"/>
      <c r="P249" s="429">
        <v>0.28000000000000003</v>
      </c>
      <c r="Q249" s="432">
        <v>0.84000000000000008</v>
      </c>
      <c r="R249" s="432"/>
      <c r="S249" s="432">
        <v>0</v>
      </c>
    </row>
    <row r="250" spans="1:19" ht="11.1" customHeight="1">
      <c r="A250" s="11"/>
      <c r="B250" s="12">
        <v>0</v>
      </c>
      <c r="C250" s="232">
        <v>0</v>
      </c>
      <c r="D250" s="359"/>
      <c r="E250" s="356"/>
      <c r="F250" s="345"/>
      <c r="G250" s="357"/>
      <c r="H250" s="16"/>
      <c r="I250" s="308"/>
      <c r="J250" s="348"/>
      <c r="K250" s="349"/>
      <c r="L250" s="350"/>
      <c r="M250" s="368"/>
      <c r="N250" s="349"/>
      <c r="O250" s="450"/>
      <c r="P250" s="16"/>
      <c r="Q250" s="430"/>
      <c r="R250" s="430"/>
      <c r="S250" s="430"/>
    </row>
    <row r="251" spans="1:19" ht="11.1" customHeight="1">
      <c r="A251" s="330"/>
      <c r="B251" s="331" t="s">
        <v>863</v>
      </c>
      <c r="C251" s="232"/>
      <c r="D251" s="359"/>
      <c r="E251" s="356"/>
      <c r="F251" s="345"/>
      <c r="G251" s="357"/>
      <c r="H251" s="16"/>
      <c r="I251" s="308"/>
      <c r="J251" s="351"/>
      <c r="K251" s="352"/>
      <c r="L251" s="353"/>
      <c r="M251" s="369"/>
      <c r="N251" s="352"/>
      <c r="O251" s="451"/>
      <c r="P251" s="16"/>
      <c r="Q251" s="431"/>
      <c r="R251" s="431"/>
      <c r="S251" s="431"/>
    </row>
    <row r="252" spans="1:19" ht="11.1" customHeight="1">
      <c r="A252" s="332"/>
      <c r="B252" s="333"/>
      <c r="C252" s="335">
        <v>25</v>
      </c>
      <c r="D252" s="361">
        <v>2</v>
      </c>
      <c r="E252" s="346" t="s">
        <v>595</v>
      </c>
      <c r="F252" s="340"/>
      <c r="G252" s="341"/>
      <c r="H252" s="20"/>
      <c r="I252" s="309"/>
      <c r="J252" s="364">
        <v>0</v>
      </c>
      <c r="K252" s="347"/>
      <c r="L252" s="354"/>
      <c r="M252" s="370">
        <v>2</v>
      </c>
      <c r="N252" s="347" t="s">
        <v>464</v>
      </c>
      <c r="O252" s="410"/>
      <c r="P252" s="429">
        <v>0.06</v>
      </c>
      <c r="Q252" s="432">
        <v>0.12</v>
      </c>
      <c r="R252" s="432"/>
      <c r="S252" s="432">
        <v>0</v>
      </c>
    </row>
    <row r="253" spans="1:19" ht="11.1" customHeight="1">
      <c r="A253" s="11"/>
      <c r="B253" s="12">
        <v>0</v>
      </c>
      <c r="C253" s="232">
        <v>0</v>
      </c>
      <c r="D253" s="359"/>
      <c r="E253" s="356"/>
      <c r="F253" s="345"/>
      <c r="G253" s="357"/>
      <c r="H253" s="16"/>
      <c r="I253" s="308"/>
      <c r="J253" s="348"/>
      <c r="K253" s="349"/>
      <c r="L253" s="350"/>
      <c r="M253" s="368"/>
      <c r="N253" s="349"/>
      <c r="O253" s="450"/>
      <c r="P253" s="16"/>
      <c r="Q253" s="430"/>
      <c r="R253" s="430"/>
      <c r="S253" s="430"/>
    </row>
    <row r="254" spans="1:19" ht="11.1" customHeight="1">
      <c r="A254" s="330"/>
      <c r="B254" s="331" t="s">
        <v>863</v>
      </c>
      <c r="C254" s="232"/>
      <c r="D254" s="359"/>
      <c r="E254" s="356"/>
      <c r="F254" s="345"/>
      <c r="G254" s="357"/>
      <c r="H254" s="16"/>
      <c r="I254" s="308"/>
      <c r="J254" s="351"/>
      <c r="K254" s="352"/>
      <c r="L254" s="353"/>
      <c r="M254" s="369"/>
      <c r="N254" s="352"/>
      <c r="O254" s="451"/>
      <c r="P254" s="16"/>
      <c r="Q254" s="431"/>
      <c r="R254" s="431"/>
      <c r="S254" s="431"/>
    </row>
    <row r="255" spans="1:19" ht="11.1" customHeight="1">
      <c r="A255" s="332"/>
      <c r="B255" s="333"/>
      <c r="C255" s="335">
        <v>65</v>
      </c>
      <c r="D255" s="361">
        <v>2</v>
      </c>
      <c r="E255" s="346" t="s">
        <v>595</v>
      </c>
      <c r="F255" s="340"/>
      <c r="G255" s="341"/>
      <c r="H255" s="20"/>
      <c r="I255" s="309"/>
      <c r="J255" s="364">
        <v>0</v>
      </c>
      <c r="K255" s="347"/>
      <c r="L255" s="354"/>
      <c r="M255" s="370">
        <v>2</v>
      </c>
      <c r="N255" s="347" t="s">
        <v>464</v>
      </c>
      <c r="O255" s="410"/>
      <c r="P255" s="429">
        <v>0.14000000000000001</v>
      </c>
      <c r="Q255" s="432">
        <v>0.28000000000000003</v>
      </c>
      <c r="R255" s="432"/>
      <c r="S255" s="432">
        <v>0</v>
      </c>
    </row>
    <row r="256" spans="1:19" ht="11.1" customHeight="1">
      <c r="A256" s="342"/>
      <c r="B256" s="343"/>
      <c r="C256" s="344"/>
      <c r="D256" s="385"/>
      <c r="E256" s="358"/>
      <c r="F256" s="345"/>
      <c r="G256" s="357"/>
      <c r="H256" s="16"/>
      <c r="I256" s="308"/>
      <c r="J256" s="348"/>
      <c r="K256" s="349"/>
      <c r="L256" s="350"/>
      <c r="M256" s="368"/>
      <c r="N256" s="349"/>
      <c r="O256" s="450"/>
      <c r="P256" s="486"/>
      <c r="Q256" s="430"/>
      <c r="R256" s="433"/>
      <c r="S256" s="430"/>
    </row>
    <row r="257" spans="1:19" ht="11.1" customHeight="1">
      <c r="A257" s="342"/>
      <c r="B257" s="343" t="s">
        <v>864</v>
      </c>
      <c r="C257" s="344" t="s">
        <v>866</v>
      </c>
      <c r="D257" s="385"/>
      <c r="E257" s="358"/>
      <c r="F257" s="345"/>
      <c r="G257" s="357"/>
      <c r="H257" s="16"/>
      <c r="I257" s="308"/>
      <c r="J257" s="351"/>
      <c r="K257" s="352"/>
      <c r="L257" s="353"/>
      <c r="M257" s="369"/>
      <c r="N257" s="352"/>
      <c r="O257" s="451"/>
      <c r="P257" s="307"/>
      <c r="Q257" s="431"/>
      <c r="R257" s="434"/>
      <c r="S257" s="431"/>
    </row>
    <row r="258" spans="1:19" ht="11.1" customHeight="1">
      <c r="A258" s="332"/>
      <c r="B258" s="333"/>
      <c r="C258" s="335" t="s">
        <v>900</v>
      </c>
      <c r="D258" s="361">
        <v>30</v>
      </c>
      <c r="E258" s="346" t="s">
        <v>2</v>
      </c>
      <c r="F258" s="340"/>
      <c r="G258" s="341"/>
      <c r="H258" s="20"/>
      <c r="I258" s="309"/>
      <c r="J258" s="364">
        <v>0</v>
      </c>
      <c r="K258" s="347"/>
      <c r="L258" s="354"/>
      <c r="M258" s="370">
        <v>30</v>
      </c>
      <c r="N258" s="347" t="s">
        <v>1020</v>
      </c>
      <c r="O258" s="410"/>
      <c r="P258" s="487"/>
      <c r="Q258" s="432">
        <v>0</v>
      </c>
      <c r="R258" s="435"/>
      <c r="S258" s="432">
        <v>0</v>
      </c>
    </row>
    <row r="259" spans="1:19" ht="11.1" customHeight="1">
      <c r="A259" s="342"/>
      <c r="B259" s="343"/>
      <c r="C259" s="344"/>
      <c r="D259" s="385"/>
      <c r="E259" s="358"/>
      <c r="F259" s="345"/>
      <c r="G259" s="357"/>
      <c r="H259" s="16"/>
      <c r="I259" s="308"/>
      <c r="J259" s="348"/>
      <c r="K259" s="349"/>
      <c r="L259" s="350"/>
      <c r="M259" s="368"/>
      <c r="N259" s="349"/>
      <c r="O259" s="450"/>
      <c r="P259" s="486"/>
      <c r="Q259" s="430"/>
      <c r="R259" s="430"/>
      <c r="S259" s="430"/>
    </row>
    <row r="260" spans="1:19" ht="11.1" customHeight="1">
      <c r="A260" s="342"/>
      <c r="B260" s="343" t="s">
        <v>864</v>
      </c>
      <c r="C260" s="344" t="s">
        <v>866</v>
      </c>
      <c r="D260" s="385"/>
      <c r="E260" s="358"/>
      <c r="F260" s="345"/>
      <c r="G260" s="357"/>
      <c r="H260" s="16"/>
      <c r="I260" s="308"/>
      <c r="J260" s="351"/>
      <c r="K260" s="352"/>
      <c r="L260" s="353"/>
      <c r="M260" s="369"/>
      <c r="N260" s="352"/>
      <c r="O260" s="451"/>
      <c r="P260" s="307"/>
      <c r="Q260" s="431"/>
      <c r="R260" s="431"/>
      <c r="S260" s="431"/>
    </row>
    <row r="261" spans="1:19" ht="11.1" customHeight="1">
      <c r="A261" s="332"/>
      <c r="B261" s="333"/>
      <c r="C261" s="335" t="s">
        <v>865</v>
      </c>
      <c r="D261" s="361">
        <v>32</v>
      </c>
      <c r="E261" s="346" t="s">
        <v>2</v>
      </c>
      <c r="F261" s="340"/>
      <c r="G261" s="341"/>
      <c r="H261" s="20"/>
      <c r="I261" s="309"/>
      <c r="J261" s="364">
        <v>0</v>
      </c>
      <c r="K261" s="347"/>
      <c r="L261" s="354"/>
      <c r="M261" s="370">
        <v>32</v>
      </c>
      <c r="N261" s="347" t="s">
        <v>1020</v>
      </c>
      <c r="O261" s="410"/>
      <c r="P261" s="487"/>
      <c r="Q261" s="432">
        <v>0</v>
      </c>
      <c r="R261" s="432"/>
      <c r="S261" s="432">
        <v>0</v>
      </c>
    </row>
    <row r="262" spans="1:19" ht="11.1" customHeight="1">
      <c r="A262" s="342"/>
      <c r="B262" s="343"/>
      <c r="C262" s="344"/>
      <c r="D262" s="385"/>
      <c r="E262" s="358"/>
      <c r="F262" s="345"/>
      <c r="G262" s="357"/>
      <c r="H262" s="16"/>
      <c r="I262" s="308"/>
      <c r="J262" s="348"/>
      <c r="K262" s="349"/>
      <c r="L262" s="350"/>
      <c r="M262" s="368"/>
      <c r="N262" s="349"/>
      <c r="O262" s="450"/>
      <c r="P262" s="486"/>
      <c r="Q262" s="430"/>
      <c r="R262" s="430"/>
      <c r="S262" s="430"/>
    </row>
    <row r="263" spans="1:19" ht="11.1" customHeight="1">
      <c r="A263" s="342"/>
      <c r="B263" s="343" t="s">
        <v>864</v>
      </c>
      <c r="C263" s="344" t="s">
        <v>866</v>
      </c>
      <c r="D263" s="385"/>
      <c r="E263" s="358"/>
      <c r="F263" s="345"/>
      <c r="G263" s="357"/>
      <c r="H263" s="16"/>
      <c r="I263" s="308"/>
      <c r="J263" s="351"/>
      <c r="K263" s="352"/>
      <c r="L263" s="353"/>
      <c r="M263" s="369"/>
      <c r="N263" s="352"/>
      <c r="O263" s="451"/>
      <c r="P263" s="307"/>
      <c r="Q263" s="431"/>
      <c r="R263" s="431"/>
      <c r="S263" s="431"/>
    </row>
    <row r="264" spans="1:19" ht="11.1" customHeight="1">
      <c r="A264" s="332"/>
      <c r="B264" s="333"/>
      <c r="C264" s="335" t="s">
        <v>867</v>
      </c>
      <c r="D264" s="361">
        <v>30</v>
      </c>
      <c r="E264" s="346" t="s">
        <v>2</v>
      </c>
      <c r="F264" s="340"/>
      <c r="G264" s="341"/>
      <c r="H264" s="20"/>
      <c r="I264" s="309"/>
      <c r="J264" s="364">
        <v>0</v>
      </c>
      <c r="K264" s="347"/>
      <c r="L264" s="354"/>
      <c r="M264" s="370">
        <v>30</v>
      </c>
      <c r="N264" s="347" t="s">
        <v>1020</v>
      </c>
      <c r="O264" s="410"/>
      <c r="P264" s="487"/>
      <c r="Q264" s="432">
        <v>0</v>
      </c>
      <c r="R264" s="432"/>
      <c r="S264" s="432">
        <v>0</v>
      </c>
    </row>
    <row r="265" spans="1:19" ht="11.1" customHeight="1">
      <c r="A265" s="342"/>
      <c r="B265" s="343"/>
      <c r="C265" s="344"/>
      <c r="D265" s="385"/>
      <c r="E265" s="358"/>
      <c r="F265" s="345"/>
      <c r="G265" s="357"/>
      <c r="H265" s="16"/>
      <c r="I265" s="308"/>
      <c r="J265" s="348"/>
      <c r="K265" s="349"/>
      <c r="L265" s="350"/>
      <c r="M265" s="368"/>
      <c r="N265" s="349"/>
      <c r="O265" s="450"/>
      <c r="P265" s="486"/>
      <c r="Q265" s="430"/>
      <c r="R265" s="430"/>
      <c r="S265" s="430"/>
    </row>
    <row r="266" spans="1:19" ht="11.1" customHeight="1">
      <c r="A266" s="342"/>
      <c r="B266" s="343" t="s">
        <v>868</v>
      </c>
      <c r="C266" s="344" t="s">
        <v>869</v>
      </c>
      <c r="D266" s="385"/>
      <c r="E266" s="358"/>
      <c r="F266" s="345"/>
      <c r="G266" s="357"/>
      <c r="H266" s="16"/>
      <c r="I266" s="308"/>
      <c r="J266" s="351"/>
      <c r="K266" s="352"/>
      <c r="L266" s="353"/>
      <c r="M266" s="369"/>
      <c r="N266" s="352"/>
      <c r="O266" s="451"/>
      <c r="P266" s="307"/>
      <c r="Q266" s="431"/>
      <c r="R266" s="431"/>
      <c r="S266" s="431"/>
    </row>
    <row r="267" spans="1:19" ht="11.1" customHeight="1">
      <c r="A267" s="332"/>
      <c r="B267" s="333"/>
      <c r="C267" s="335" t="s">
        <v>870</v>
      </c>
      <c r="D267" s="361">
        <v>92</v>
      </c>
      <c r="E267" s="346" t="s">
        <v>2</v>
      </c>
      <c r="F267" s="340"/>
      <c r="G267" s="341"/>
      <c r="H267" s="20"/>
      <c r="I267" s="309"/>
      <c r="J267" s="364">
        <v>0</v>
      </c>
      <c r="K267" s="347"/>
      <c r="L267" s="354"/>
      <c r="M267" s="370">
        <v>92</v>
      </c>
      <c r="N267" s="347" t="s">
        <v>1020</v>
      </c>
      <c r="O267" s="410"/>
      <c r="P267" s="487"/>
      <c r="Q267" s="432">
        <v>0</v>
      </c>
      <c r="R267" s="432"/>
      <c r="S267" s="432">
        <v>0</v>
      </c>
    </row>
    <row r="268" spans="1:19" ht="11.1" customHeight="1">
      <c r="A268" s="342"/>
      <c r="B268" s="343"/>
      <c r="C268" s="344"/>
      <c r="D268" s="385"/>
      <c r="E268" s="358"/>
      <c r="F268" s="345"/>
      <c r="G268" s="357"/>
      <c r="H268" s="16"/>
      <c r="I268" s="308"/>
      <c r="J268" s="348"/>
      <c r="K268" s="349"/>
      <c r="L268" s="350"/>
      <c r="M268" s="368"/>
      <c r="N268" s="349"/>
      <c r="O268" s="450"/>
      <c r="P268" s="486"/>
      <c r="Q268" s="430"/>
      <c r="R268" s="430"/>
      <c r="S268" s="430"/>
    </row>
    <row r="269" spans="1:19" ht="11.1" customHeight="1">
      <c r="A269" s="342"/>
      <c r="B269" s="343" t="s">
        <v>871</v>
      </c>
      <c r="C269" s="344" t="s">
        <v>872</v>
      </c>
      <c r="D269" s="385"/>
      <c r="E269" s="358"/>
      <c r="F269" s="345"/>
      <c r="G269" s="357"/>
      <c r="H269" s="16"/>
      <c r="I269" s="308"/>
      <c r="J269" s="351"/>
      <c r="K269" s="352"/>
      <c r="L269" s="353"/>
      <c r="M269" s="369"/>
      <c r="N269" s="352"/>
      <c r="O269" s="451"/>
      <c r="P269" s="307"/>
      <c r="Q269" s="431"/>
      <c r="R269" s="431"/>
      <c r="S269" s="431"/>
    </row>
    <row r="270" spans="1:19" ht="11.1" customHeight="1">
      <c r="A270" s="332"/>
      <c r="B270" s="333"/>
      <c r="C270" s="335"/>
      <c r="D270" s="361">
        <v>4</v>
      </c>
      <c r="E270" s="346" t="s">
        <v>595</v>
      </c>
      <c r="F270" s="340"/>
      <c r="G270" s="341"/>
      <c r="H270" s="20"/>
      <c r="I270" s="309"/>
      <c r="J270" s="364">
        <v>0</v>
      </c>
      <c r="K270" s="347"/>
      <c r="L270" s="354"/>
      <c r="M270" s="370">
        <v>4</v>
      </c>
      <c r="N270" s="347" t="s">
        <v>464</v>
      </c>
      <c r="O270" s="410"/>
      <c r="P270" s="487"/>
      <c r="Q270" s="432">
        <v>0</v>
      </c>
      <c r="R270" s="432"/>
      <c r="S270" s="432">
        <v>0</v>
      </c>
    </row>
    <row r="271" spans="1:19" s="16" customFormat="1" ht="11.1" customHeight="1">
      <c r="A271" s="11"/>
      <c r="B271" s="12"/>
      <c r="C271" s="232"/>
      <c r="D271" s="359"/>
      <c r="E271" s="356"/>
      <c r="F271" s="345"/>
      <c r="G271" s="357"/>
      <c r="H271" s="488"/>
      <c r="I271" s="308"/>
      <c r="J271" s="348"/>
      <c r="K271" s="349"/>
      <c r="L271" s="424"/>
      <c r="M271" s="368"/>
      <c r="N271" s="349"/>
      <c r="O271" s="489"/>
      <c r="P271" s="486"/>
      <c r="Q271" s="430"/>
      <c r="R271" s="430"/>
      <c r="S271" s="430"/>
    </row>
    <row r="272" spans="1:19" s="16" customFormat="1" ht="11.1" customHeight="1">
      <c r="A272" s="330"/>
      <c r="B272" s="331" t="s">
        <v>746</v>
      </c>
      <c r="C272" s="232" t="s">
        <v>757</v>
      </c>
      <c r="D272" s="359"/>
      <c r="E272" s="356"/>
      <c r="F272" s="345"/>
      <c r="G272" s="357"/>
      <c r="I272" s="308"/>
      <c r="J272" s="351"/>
      <c r="K272" s="352"/>
      <c r="L272" s="353"/>
      <c r="M272" s="369"/>
      <c r="N272" s="352"/>
      <c r="O272" s="451"/>
      <c r="P272" s="307"/>
      <c r="Q272" s="431"/>
      <c r="R272" s="431"/>
      <c r="S272" s="431"/>
    </row>
    <row r="273" spans="1:19" s="16" customFormat="1" ht="10.9" customHeight="1">
      <c r="A273" s="452"/>
      <c r="B273" s="453"/>
      <c r="C273" s="454"/>
      <c r="D273" s="455">
        <v>1</v>
      </c>
      <c r="E273" s="456" t="s">
        <v>35</v>
      </c>
      <c r="F273" s="457"/>
      <c r="G273" s="458"/>
      <c r="H273" s="459"/>
      <c r="I273" s="460"/>
      <c r="J273" s="490">
        <v>0.54</v>
      </c>
      <c r="K273" s="462"/>
      <c r="L273" s="463"/>
      <c r="M273" s="491">
        <v>0.46</v>
      </c>
      <c r="N273" s="462">
        <v>0</v>
      </c>
      <c r="O273" s="465"/>
      <c r="P273" s="487"/>
      <c r="Q273" s="432">
        <v>0</v>
      </c>
      <c r="R273" s="432"/>
      <c r="S273" s="432">
        <v>0</v>
      </c>
    </row>
    <row r="274" spans="1:19" ht="11.1" customHeight="1">
      <c r="A274" s="466"/>
      <c r="B274" s="467"/>
      <c r="C274" s="468" t="s">
        <v>890</v>
      </c>
      <c r="D274" s="469"/>
      <c r="E274" s="470"/>
      <c r="F274" s="471"/>
      <c r="G274" s="472"/>
      <c r="H274" s="473"/>
      <c r="I274" s="474"/>
      <c r="J274" s="475"/>
      <c r="K274" s="476"/>
      <c r="L274" s="492"/>
      <c r="M274" s="478"/>
      <c r="N274" s="476"/>
      <c r="O274" s="493"/>
      <c r="P274" s="486"/>
      <c r="Q274" s="430"/>
      <c r="R274" s="430"/>
      <c r="S274" s="430"/>
    </row>
    <row r="275" spans="1:19" ht="11.1" customHeight="1">
      <c r="A275" s="330"/>
      <c r="B275" s="331" t="s">
        <v>889</v>
      </c>
      <c r="C275" s="232" t="s">
        <v>891</v>
      </c>
      <c r="D275" s="359"/>
      <c r="E275" s="356"/>
      <c r="F275" s="345"/>
      <c r="G275" s="357"/>
      <c r="H275" s="16"/>
      <c r="I275" s="308"/>
      <c r="J275" s="351"/>
      <c r="K275" s="352"/>
      <c r="L275" s="353"/>
      <c r="M275" s="369"/>
      <c r="N275" s="352"/>
      <c r="O275" s="451"/>
      <c r="P275" s="307"/>
      <c r="Q275" s="431"/>
      <c r="R275" s="431"/>
      <c r="S275" s="431"/>
    </row>
    <row r="276" spans="1:19" ht="11.1" customHeight="1">
      <c r="A276" s="332"/>
      <c r="B276" s="333"/>
      <c r="C276" s="233" t="s">
        <v>886</v>
      </c>
      <c r="D276" s="361">
        <v>1</v>
      </c>
      <c r="E276" s="346" t="s">
        <v>840</v>
      </c>
      <c r="F276" s="340"/>
      <c r="G276" s="341"/>
      <c r="H276" s="20"/>
      <c r="I276" s="309"/>
      <c r="J276" s="375">
        <v>0.54</v>
      </c>
      <c r="K276" s="347"/>
      <c r="L276" s="354"/>
      <c r="M276" s="376">
        <v>0.46</v>
      </c>
      <c r="N276" s="347">
        <v>0</v>
      </c>
      <c r="O276" s="410"/>
      <c r="P276" s="487"/>
      <c r="Q276" s="432">
        <v>0</v>
      </c>
      <c r="R276" s="432"/>
      <c r="S276" s="432">
        <v>0</v>
      </c>
    </row>
    <row r="277" spans="1:19" ht="11.1" customHeight="1">
      <c r="A277" s="11"/>
      <c r="B277" s="12"/>
      <c r="C277" s="232" t="s">
        <v>890</v>
      </c>
      <c r="D277" s="359"/>
      <c r="E277" s="356"/>
      <c r="F277" s="345"/>
      <c r="G277" s="357"/>
      <c r="H277" s="16"/>
      <c r="I277" s="308"/>
      <c r="J277" s="348"/>
      <c r="K277" s="349"/>
      <c r="L277" s="424"/>
      <c r="M277" s="368"/>
      <c r="N277" s="349"/>
      <c r="O277" s="450"/>
      <c r="P277" s="486"/>
      <c r="Q277" s="430"/>
      <c r="R277" s="430"/>
      <c r="S277" s="430"/>
    </row>
    <row r="278" spans="1:19" ht="11.1" customHeight="1">
      <c r="A278" s="330"/>
      <c r="B278" s="331" t="s">
        <v>892</v>
      </c>
      <c r="C278" s="232" t="s">
        <v>891</v>
      </c>
      <c r="D278" s="359"/>
      <c r="E278" s="356"/>
      <c r="F278" s="345"/>
      <c r="G278" s="357"/>
      <c r="H278" s="16"/>
      <c r="I278" s="308"/>
      <c r="J278" s="351"/>
      <c r="K278" s="352"/>
      <c r="L278" s="353"/>
      <c r="M278" s="369"/>
      <c r="N278" s="352"/>
      <c r="O278" s="451"/>
      <c r="P278" s="307"/>
      <c r="Q278" s="431"/>
      <c r="R278" s="431"/>
      <c r="S278" s="431"/>
    </row>
    <row r="279" spans="1:19" ht="11.1" customHeight="1">
      <c r="A279" s="332"/>
      <c r="B279" s="333"/>
      <c r="C279" s="233" t="s">
        <v>887</v>
      </c>
      <c r="D279" s="361">
        <v>2</v>
      </c>
      <c r="E279" s="346" t="s">
        <v>888</v>
      </c>
      <c r="F279" s="340"/>
      <c r="G279" s="341"/>
      <c r="H279" s="20"/>
      <c r="I279" s="309"/>
      <c r="J279" s="375">
        <v>0.54</v>
      </c>
      <c r="K279" s="347"/>
      <c r="L279" s="354"/>
      <c r="M279" s="376">
        <v>0.46</v>
      </c>
      <c r="N279" s="347">
        <v>0</v>
      </c>
      <c r="O279" s="410"/>
      <c r="P279" s="487"/>
      <c r="Q279" s="432">
        <v>0</v>
      </c>
      <c r="R279" s="432"/>
      <c r="S279" s="432">
        <v>0</v>
      </c>
    </row>
    <row r="280" spans="1:19" ht="11.1" customHeight="1">
      <c r="A280" s="11"/>
      <c r="B280" s="12">
        <v>0</v>
      </c>
      <c r="C280" s="232">
        <v>0</v>
      </c>
      <c r="D280" s="359"/>
      <c r="E280" s="356"/>
      <c r="F280" s="345"/>
      <c r="G280" s="357"/>
      <c r="H280" s="16"/>
      <c r="I280" s="308"/>
      <c r="J280" s="348"/>
      <c r="K280" s="349"/>
      <c r="L280" s="350"/>
      <c r="M280" s="368"/>
      <c r="N280" s="349"/>
      <c r="O280" s="450"/>
      <c r="P280" s="514"/>
      <c r="Q280" s="515"/>
      <c r="R280" s="515"/>
      <c r="S280" s="515"/>
    </row>
    <row r="281" spans="1:19" ht="11.1" customHeight="1">
      <c r="A281" s="330"/>
      <c r="B281" s="331">
        <v>0</v>
      </c>
      <c r="C281" s="232"/>
      <c r="D281" s="359"/>
      <c r="E281" s="356"/>
      <c r="F281" s="345"/>
      <c r="G281" s="357"/>
      <c r="H281" s="16"/>
      <c r="I281" s="308"/>
      <c r="J281" s="351"/>
      <c r="K281" s="352"/>
      <c r="L281" s="353"/>
      <c r="M281" s="369"/>
      <c r="N281" s="352"/>
      <c r="O281" s="451"/>
      <c r="P281" s="514"/>
      <c r="Q281" s="515"/>
      <c r="R281" s="515"/>
      <c r="S281" s="515"/>
    </row>
    <row r="282" spans="1:19" ht="11.1" customHeight="1">
      <c r="A282" s="332"/>
      <c r="B282" s="333">
        <v>0</v>
      </c>
      <c r="C282" s="233">
        <v>0</v>
      </c>
      <c r="D282" s="361"/>
      <c r="E282" s="346">
        <v>0</v>
      </c>
      <c r="F282" s="340"/>
      <c r="G282" s="341"/>
      <c r="H282" s="20"/>
      <c r="I282" s="309"/>
      <c r="J282" s="364">
        <v>0</v>
      </c>
      <c r="K282" s="347">
        <v>0</v>
      </c>
      <c r="L282" s="354"/>
      <c r="M282" s="370"/>
      <c r="N282" s="347">
        <v>0</v>
      </c>
      <c r="O282" s="410"/>
      <c r="P282" s="514"/>
      <c r="Q282" s="515"/>
      <c r="R282" s="515"/>
      <c r="S282" s="515"/>
    </row>
    <row r="283" spans="1:19" ht="11.1" customHeight="1">
      <c r="A283" s="11"/>
      <c r="B283" s="12">
        <v>0</v>
      </c>
      <c r="C283" s="232">
        <v>0</v>
      </c>
      <c r="D283" s="359"/>
      <c r="E283" s="356"/>
      <c r="F283" s="345"/>
      <c r="G283" s="357"/>
      <c r="H283" s="16"/>
      <c r="I283" s="308"/>
      <c r="J283" s="348"/>
      <c r="K283" s="349"/>
      <c r="L283" s="350"/>
      <c r="M283" s="368"/>
      <c r="N283" s="349"/>
      <c r="O283" s="450"/>
      <c r="P283" s="514"/>
      <c r="Q283" s="515"/>
      <c r="R283" s="515"/>
      <c r="S283" s="515"/>
    </row>
    <row r="284" spans="1:19" ht="11.1" customHeight="1">
      <c r="A284" s="330"/>
      <c r="B284" s="331">
        <v>0</v>
      </c>
      <c r="C284" s="232"/>
      <c r="D284" s="359"/>
      <c r="E284" s="356"/>
      <c r="F284" s="345"/>
      <c r="G284" s="357"/>
      <c r="H284" s="16"/>
      <c r="I284" s="308"/>
      <c r="J284" s="351"/>
      <c r="K284" s="352"/>
      <c r="L284" s="353"/>
      <c r="M284" s="369"/>
      <c r="N284" s="352"/>
      <c r="O284" s="451"/>
      <c r="P284" s="514"/>
      <c r="Q284" s="515"/>
      <c r="R284" s="515"/>
      <c r="S284" s="515"/>
    </row>
    <row r="285" spans="1:19" ht="11.1" customHeight="1">
      <c r="A285" s="332"/>
      <c r="B285" s="333">
        <v>0</v>
      </c>
      <c r="C285" s="233">
        <v>0</v>
      </c>
      <c r="D285" s="361"/>
      <c r="E285" s="346">
        <v>0</v>
      </c>
      <c r="F285" s="340"/>
      <c r="G285" s="341"/>
      <c r="H285" s="20"/>
      <c r="I285" s="309"/>
      <c r="J285" s="364">
        <v>0</v>
      </c>
      <c r="K285" s="347">
        <v>0</v>
      </c>
      <c r="L285" s="354"/>
      <c r="M285" s="370"/>
      <c r="N285" s="347">
        <v>0</v>
      </c>
      <c r="O285" s="410"/>
      <c r="P285" s="514"/>
      <c r="Q285" s="515"/>
      <c r="R285" s="515"/>
      <c r="S285" s="515"/>
    </row>
    <row r="286" spans="1:19" ht="11.1" customHeight="1">
      <c r="A286" s="11"/>
      <c r="B286" s="12">
        <v>0</v>
      </c>
      <c r="C286" s="232">
        <v>0</v>
      </c>
      <c r="D286" s="359"/>
      <c r="E286" s="356"/>
      <c r="F286" s="345"/>
      <c r="G286" s="357"/>
      <c r="H286" s="16"/>
      <c r="I286" s="308"/>
      <c r="J286" s="348"/>
      <c r="K286" s="349"/>
      <c r="L286" s="350"/>
      <c r="M286" s="368"/>
      <c r="N286" s="349"/>
      <c r="O286" s="450"/>
      <c r="P286" s="514"/>
      <c r="Q286" s="515"/>
      <c r="R286" s="515"/>
      <c r="S286" s="515"/>
    </row>
    <row r="287" spans="1:19" ht="11.1" customHeight="1">
      <c r="A287" s="330"/>
      <c r="B287" s="331">
        <v>0</v>
      </c>
      <c r="C287" s="232"/>
      <c r="D287" s="359"/>
      <c r="E287" s="356"/>
      <c r="F287" s="345"/>
      <c r="G287" s="357"/>
      <c r="H287" s="16"/>
      <c r="I287" s="308"/>
      <c r="J287" s="351"/>
      <c r="K287" s="352"/>
      <c r="L287" s="353"/>
      <c r="M287" s="369"/>
      <c r="N287" s="352"/>
      <c r="O287" s="451"/>
      <c r="P287" s="514"/>
      <c r="Q287" s="515"/>
      <c r="R287" s="515"/>
      <c r="S287" s="515"/>
    </row>
    <row r="288" spans="1:19" ht="11.1" customHeight="1">
      <c r="A288" s="332"/>
      <c r="B288" s="333">
        <v>0</v>
      </c>
      <c r="C288" s="233">
        <v>0</v>
      </c>
      <c r="D288" s="361"/>
      <c r="E288" s="346">
        <v>0</v>
      </c>
      <c r="F288" s="340"/>
      <c r="G288" s="341"/>
      <c r="H288" s="20"/>
      <c r="I288" s="309"/>
      <c r="J288" s="364">
        <v>0</v>
      </c>
      <c r="K288" s="347">
        <v>0</v>
      </c>
      <c r="L288" s="354"/>
      <c r="M288" s="370"/>
      <c r="N288" s="347">
        <v>0</v>
      </c>
      <c r="O288" s="410"/>
      <c r="P288" s="514"/>
      <c r="Q288" s="515"/>
      <c r="R288" s="515"/>
      <c r="S288" s="515"/>
    </row>
    <row r="289" spans="1:19" ht="11.1" customHeight="1">
      <c r="A289" s="11"/>
      <c r="B289" s="12">
        <v>0</v>
      </c>
      <c r="C289" s="232">
        <v>0</v>
      </c>
      <c r="D289" s="359"/>
      <c r="E289" s="356"/>
      <c r="F289" s="345"/>
      <c r="G289" s="357"/>
      <c r="H289" s="16"/>
      <c r="I289" s="308"/>
      <c r="J289" s="348"/>
      <c r="K289" s="349"/>
      <c r="L289" s="350"/>
      <c r="M289" s="368"/>
      <c r="N289" s="349"/>
      <c r="O289" s="450"/>
      <c r="P289" s="514"/>
      <c r="Q289" s="515"/>
      <c r="R289" s="515"/>
      <c r="S289" s="515"/>
    </row>
    <row r="290" spans="1:19" ht="11.1" customHeight="1">
      <c r="A290" s="330"/>
      <c r="B290" s="331">
        <v>0</v>
      </c>
      <c r="C290" s="232"/>
      <c r="D290" s="359"/>
      <c r="E290" s="356"/>
      <c r="F290" s="345"/>
      <c r="G290" s="357"/>
      <c r="H290" s="16"/>
      <c r="I290" s="308"/>
      <c r="J290" s="351"/>
      <c r="K290" s="352"/>
      <c r="L290" s="353"/>
      <c r="M290" s="369"/>
      <c r="N290" s="352"/>
      <c r="O290" s="451"/>
      <c r="P290" s="514"/>
      <c r="Q290" s="515"/>
      <c r="R290" s="515"/>
      <c r="S290" s="515"/>
    </row>
    <row r="291" spans="1:19" ht="11.1" customHeight="1">
      <c r="A291" s="332"/>
      <c r="B291" s="333">
        <v>0</v>
      </c>
      <c r="C291" s="233">
        <v>0</v>
      </c>
      <c r="D291" s="361"/>
      <c r="E291" s="346">
        <v>0</v>
      </c>
      <c r="F291" s="340"/>
      <c r="G291" s="341"/>
      <c r="H291" s="20"/>
      <c r="I291" s="309"/>
      <c r="J291" s="364">
        <v>0</v>
      </c>
      <c r="K291" s="347">
        <v>0</v>
      </c>
      <c r="L291" s="354"/>
      <c r="M291" s="370"/>
      <c r="N291" s="347">
        <v>0</v>
      </c>
      <c r="O291" s="410"/>
      <c r="P291" s="514"/>
      <c r="Q291" s="515"/>
      <c r="R291" s="515"/>
      <c r="S291" s="515"/>
    </row>
    <row r="292" spans="1:19" ht="11.1" customHeight="1">
      <c r="A292" s="11"/>
      <c r="B292" s="12">
        <v>0</v>
      </c>
      <c r="C292" s="232">
        <v>0</v>
      </c>
      <c r="D292" s="359"/>
      <c r="E292" s="356"/>
      <c r="F292" s="345"/>
      <c r="G292" s="357"/>
      <c r="H292" s="16"/>
      <c r="I292" s="308"/>
      <c r="J292" s="348"/>
      <c r="K292" s="349"/>
      <c r="L292" s="350"/>
      <c r="M292" s="368"/>
      <c r="N292" s="349"/>
      <c r="O292" s="450"/>
      <c r="P292" s="514"/>
      <c r="Q292" s="515"/>
      <c r="R292" s="515"/>
      <c r="S292" s="515"/>
    </row>
    <row r="293" spans="1:19" ht="11.1" customHeight="1">
      <c r="A293" s="330"/>
      <c r="B293" s="331">
        <v>0</v>
      </c>
      <c r="C293" s="232"/>
      <c r="D293" s="359"/>
      <c r="E293" s="356"/>
      <c r="F293" s="345"/>
      <c r="G293" s="357"/>
      <c r="H293" s="16"/>
      <c r="I293" s="308"/>
      <c r="J293" s="351"/>
      <c r="K293" s="352"/>
      <c r="L293" s="353"/>
      <c r="M293" s="369"/>
      <c r="N293" s="352"/>
      <c r="O293" s="451"/>
      <c r="P293" s="514"/>
      <c r="Q293" s="515"/>
      <c r="R293" s="515"/>
      <c r="S293" s="515"/>
    </row>
    <row r="294" spans="1:19" ht="11.1" customHeight="1">
      <c r="A294" s="332"/>
      <c r="B294" s="333">
        <v>0</v>
      </c>
      <c r="C294" s="233">
        <v>0</v>
      </c>
      <c r="D294" s="361"/>
      <c r="E294" s="346">
        <v>0</v>
      </c>
      <c r="F294" s="340"/>
      <c r="G294" s="341"/>
      <c r="H294" s="20"/>
      <c r="I294" s="309"/>
      <c r="J294" s="364">
        <v>0</v>
      </c>
      <c r="K294" s="347">
        <v>0</v>
      </c>
      <c r="L294" s="354"/>
      <c r="M294" s="370"/>
      <c r="N294" s="347">
        <v>0</v>
      </c>
      <c r="O294" s="410"/>
      <c r="P294" s="514"/>
      <c r="Q294" s="515"/>
      <c r="R294" s="515"/>
      <c r="S294" s="515"/>
    </row>
    <row r="295" spans="1:19" ht="11.1" customHeight="1">
      <c r="A295" s="11"/>
      <c r="B295" s="12">
        <v>0</v>
      </c>
      <c r="C295" s="232">
        <v>0</v>
      </c>
      <c r="D295" s="359"/>
      <c r="E295" s="356"/>
      <c r="F295" s="345"/>
      <c r="G295" s="357"/>
      <c r="H295" s="16"/>
      <c r="I295" s="308"/>
      <c r="J295" s="348"/>
      <c r="K295" s="349"/>
      <c r="L295" s="350"/>
      <c r="M295" s="368"/>
      <c r="N295" s="349"/>
      <c r="O295" s="450"/>
      <c r="P295" s="514"/>
      <c r="Q295" s="515"/>
      <c r="R295" s="515"/>
      <c r="S295" s="515"/>
    </row>
    <row r="296" spans="1:19" ht="11.1" customHeight="1">
      <c r="A296" s="330"/>
      <c r="B296" s="331">
        <v>0</v>
      </c>
      <c r="C296" s="232"/>
      <c r="D296" s="359"/>
      <c r="E296" s="356"/>
      <c r="F296" s="345"/>
      <c r="G296" s="357"/>
      <c r="H296" s="16"/>
      <c r="I296" s="308"/>
      <c r="J296" s="351"/>
      <c r="K296" s="352"/>
      <c r="L296" s="353"/>
      <c r="M296" s="369"/>
      <c r="N296" s="352"/>
      <c r="O296" s="451"/>
      <c r="P296" s="514"/>
      <c r="Q296" s="515"/>
      <c r="R296" s="515"/>
      <c r="S296" s="515"/>
    </row>
    <row r="297" spans="1:19" ht="11.1" customHeight="1">
      <c r="A297" s="332"/>
      <c r="B297" s="333">
        <v>0</v>
      </c>
      <c r="C297" s="233">
        <v>0</v>
      </c>
      <c r="D297" s="361"/>
      <c r="E297" s="346">
        <v>0</v>
      </c>
      <c r="F297" s="340"/>
      <c r="G297" s="341"/>
      <c r="H297" s="20"/>
      <c r="I297" s="309"/>
      <c r="J297" s="364">
        <v>0</v>
      </c>
      <c r="K297" s="347">
        <v>0</v>
      </c>
      <c r="L297" s="354"/>
      <c r="M297" s="370"/>
      <c r="N297" s="347">
        <v>0</v>
      </c>
      <c r="O297" s="410"/>
      <c r="P297" s="514"/>
      <c r="Q297" s="515"/>
      <c r="R297" s="515"/>
      <c r="S297" s="515"/>
    </row>
    <row r="298" spans="1:19" ht="11.1" customHeight="1">
      <c r="A298" s="11"/>
      <c r="B298" s="12">
        <v>0</v>
      </c>
      <c r="C298" s="232">
        <v>0</v>
      </c>
      <c r="D298" s="359"/>
      <c r="E298" s="356"/>
      <c r="F298" s="345"/>
      <c r="G298" s="357"/>
      <c r="H298" s="16"/>
      <c r="I298" s="308"/>
      <c r="J298" s="348"/>
      <c r="K298" s="349"/>
      <c r="L298" s="350"/>
      <c r="M298" s="368"/>
      <c r="N298" s="349"/>
      <c r="O298" s="450"/>
      <c r="P298" s="514"/>
      <c r="Q298" s="515"/>
      <c r="R298" s="515"/>
      <c r="S298" s="515"/>
    </row>
    <row r="299" spans="1:19" ht="11.1" customHeight="1">
      <c r="A299" s="330"/>
      <c r="B299" s="331">
        <v>0</v>
      </c>
      <c r="C299" s="232"/>
      <c r="D299" s="359"/>
      <c r="E299" s="356"/>
      <c r="F299" s="345"/>
      <c r="G299" s="357"/>
      <c r="H299" s="16"/>
      <c r="I299" s="308"/>
      <c r="J299" s="351"/>
      <c r="K299" s="352"/>
      <c r="L299" s="353"/>
      <c r="M299" s="369"/>
      <c r="N299" s="352"/>
      <c r="O299" s="451"/>
      <c r="P299" s="514"/>
      <c r="Q299" s="515"/>
      <c r="R299" s="515"/>
      <c r="S299" s="515"/>
    </row>
    <row r="300" spans="1:19" ht="11.1" customHeight="1">
      <c r="A300" s="332"/>
      <c r="B300" s="333">
        <v>0</v>
      </c>
      <c r="C300" s="233">
        <v>0</v>
      </c>
      <c r="D300" s="361"/>
      <c r="E300" s="346">
        <v>0</v>
      </c>
      <c r="F300" s="340"/>
      <c r="G300" s="341"/>
      <c r="H300" s="20"/>
      <c r="I300" s="309"/>
      <c r="J300" s="364">
        <v>0</v>
      </c>
      <c r="K300" s="347">
        <v>0</v>
      </c>
      <c r="L300" s="354"/>
      <c r="M300" s="370"/>
      <c r="N300" s="347">
        <v>0</v>
      </c>
      <c r="O300" s="410"/>
      <c r="P300" s="514"/>
      <c r="Q300" s="515"/>
      <c r="R300" s="515"/>
      <c r="S300" s="515"/>
    </row>
    <row r="301" spans="1:19" ht="11.1" customHeight="1">
      <c r="A301" s="11"/>
      <c r="B301" s="12">
        <v>0</v>
      </c>
      <c r="C301" s="232">
        <v>0</v>
      </c>
      <c r="D301" s="359"/>
      <c r="E301" s="356"/>
      <c r="F301" s="345"/>
      <c r="G301" s="357"/>
      <c r="H301" s="16"/>
      <c r="I301" s="308"/>
      <c r="J301" s="348"/>
      <c r="K301" s="349"/>
      <c r="L301" s="350"/>
      <c r="M301" s="368"/>
      <c r="N301" s="349"/>
      <c r="O301" s="450"/>
      <c r="P301" s="514"/>
      <c r="Q301" s="515"/>
      <c r="R301" s="515"/>
      <c r="S301" s="515"/>
    </row>
    <row r="302" spans="1:19" ht="11.1" customHeight="1">
      <c r="A302" s="330"/>
      <c r="B302" s="331">
        <v>0</v>
      </c>
      <c r="C302" s="232"/>
      <c r="D302" s="359"/>
      <c r="E302" s="356"/>
      <c r="F302" s="345"/>
      <c r="G302" s="357"/>
      <c r="H302" s="16"/>
      <c r="I302" s="308"/>
      <c r="J302" s="351"/>
      <c r="K302" s="352"/>
      <c r="L302" s="353"/>
      <c r="M302" s="369"/>
      <c r="N302" s="352"/>
      <c r="O302" s="451"/>
      <c r="P302" s="514"/>
      <c r="Q302" s="515"/>
      <c r="R302" s="515"/>
      <c r="S302" s="515"/>
    </row>
    <row r="303" spans="1:19" ht="11.1" customHeight="1">
      <c r="A303" s="332"/>
      <c r="B303" s="333">
        <v>0</v>
      </c>
      <c r="C303" s="233">
        <v>0</v>
      </c>
      <c r="D303" s="361"/>
      <c r="E303" s="346">
        <v>0</v>
      </c>
      <c r="F303" s="340"/>
      <c r="G303" s="341"/>
      <c r="H303" s="20"/>
      <c r="I303" s="309"/>
      <c r="J303" s="364">
        <v>0</v>
      </c>
      <c r="K303" s="347">
        <v>0</v>
      </c>
      <c r="L303" s="354"/>
      <c r="M303" s="370"/>
      <c r="N303" s="347">
        <v>0</v>
      </c>
      <c r="O303" s="410"/>
      <c r="P303" s="514"/>
      <c r="Q303" s="515"/>
      <c r="R303" s="515"/>
      <c r="S303" s="515"/>
    </row>
    <row r="304" spans="1:19" ht="11.1" customHeight="1">
      <c r="A304" s="11"/>
      <c r="B304" s="12">
        <v>0</v>
      </c>
      <c r="C304" s="232">
        <v>0</v>
      </c>
      <c r="D304" s="359"/>
      <c r="E304" s="356"/>
      <c r="F304" s="345"/>
      <c r="G304" s="357"/>
      <c r="H304" s="16"/>
      <c r="I304" s="308"/>
      <c r="J304" s="348"/>
      <c r="K304" s="349"/>
      <c r="L304" s="350"/>
      <c r="M304" s="368"/>
      <c r="N304" s="349"/>
      <c r="O304" s="450"/>
      <c r="P304" s="514"/>
      <c r="Q304" s="515"/>
      <c r="R304" s="515"/>
      <c r="S304" s="515"/>
    </row>
    <row r="305" spans="1:19" ht="11.1" customHeight="1">
      <c r="A305" s="330"/>
      <c r="B305" s="331">
        <v>0</v>
      </c>
      <c r="C305" s="232"/>
      <c r="D305" s="359"/>
      <c r="E305" s="356"/>
      <c r="F305" s="345"/>
      <c r="G305" s="357"/>
      <c r="H305" s="16"/>
      <c r="I305" s="308"/>
      <c r="J305" s="351"/>
      <c r="K305" s="352"/>
      <c r="L305" s="353"/>
      <c r="M305" s="369"/>
      <c r="N305" s="352"/>
      <c r="O305" s="451"/>
      <c r="P305" s="514"/>
      <c r="Q305" s="515"/>
      <c r="R305" s="515"/>
      <c r="S305" s="515"/>
    </row>
    <row r="306" spans="1:19" ht="11.1" customHeight="1">
      <c r="A306" s="332"/>
      <c r="B306" s="333">
        <v>0</v>
      </c>
      <c r="C306" s="233">
        <v>0</v>
      </c>
      <c r="D306" s="361"/>
      <c r="E306" s="346">
        <v>0</v>
      </c>
      <c r="F306" s="340"/>
      <c r="G306" s="341"/>
      <c r="H306" s="20"/>
      <c r="I306" s="309"/>
      <c r="J306" s="364">
        <v>0</v>
      </c>
      <c r="K306" s="347">
        <v>0</v>
      </c>
      <c r="L306" s="354"/>
      <c r="M306" s="370"/>
      <c r="N306" s="347">
        <v>0</v>
      </c>
      <c r="O306" s="410"/>
      <c r="P306" s="514"/>
      <c r="Q306" s="515"/>
      <c r="R306" s="515"/>
      <c r="S306" s="515"/>
    </row>
    <row r="307" spans="1:19" ht="11.1" customHeight="1">
      <c r="A307" s="11"/>
      <c r="B307" s="12">
        <v>0</v>
      </c>
      <c r="C307" s="232">
        <v>0</v>
      </c>
      <c r="D307" s="359"/>
      <c r="E307" s="356"/>
      <c r="F307" s="345"/>
      <c r="G307" s="357"/>
      <c r="H307" s="16"/>
      <c r="I307" s="308"/>
      <c r="J307" s="348"/>
      <c r="K307" s="349"/>
      <c r="L307" s="350"/>
      <c r="M307" s="368"/>
      <c r="N307" s="349"/>
      <c r="O307" s="450"/>
      <c r="P307" s="514"/>
      <c r="Q307" s="515"/>
      <c r="R307" s="515"/>
      <c r="S307" s="515"/>
    </row>
    <row r="308" spans="1:19" ht="11.1" customHeight="1">
      <c r="A308" s="330"/>
      <c r="B308" s="331">
        <v>0</v>
      </c>
      <c r="C308" s="232"/>
      <c r="D308" s="359"/>
      <c r="E308" s="356"/>
      <c r="F308" s="345"/>
      <c r="G308" s="357"/>
      <c r="H308" s="16"/>
      <c r="I308" s="308"/>
      <c r="J308" s="351"/>
      <c r="K308" s="352"/>
      <c r="L308" s="353"/>
      <c r="M308" s="369"/>
      <c r="N308" s="352"/>
      <c r="O308" s="451"/>
      <c r="P308" s="514"/>
      <c r="Q308" s="515"/>
      <c r="R308" s="515"/>
      <c r="S308" s="515"/>
    </row>
    <row r="309" spans="1:19" ht="11.1" customHeight="1">
      <c r="A309" s="332"/>
      <c r="B309" s="333">
        <v>0</v>
      </c>
      <c r="C309" s="233">
        <v>0</v>
      </c>
      <c r="D309" s="361"/>
      <c r="E309" s="346">
        <v>0</v>
      </c>
      <c r="F309" s="340"/>
      <c r="G309" s="341"/>
      <c r="H309" s="20"/>
      <c r="I309" s="309"/>
      <c r="J309" s="364">
        <v>0</v>
      </c>
      <c r="K309" s="347">
        <v>0</v>
      </c>
      <c r="L309" s="354"/>
      <c r="M309" s="370"/>
      <c r="N309" s="347">
        <v>0</v>
      </c>
      <c r="O309" s="410"/>
      <c r="P309" s="514"/>
      <c r="Q309" s="515"/>
      <c r="R309" s="515"/>
      <c r="S309" s="515"/>
    </row>
    <row r="310" spans="1:19" ht="11.1" customHeight="1">
      <c r="A310" s="11"/>
      <c r="B310" s="12">
        <v>0</v>
      </c>
      <c r="C310" s="232">
        <v>0</v>
      </c>
      <c r="D310" s="359"/>
      <c r="E310" s="356"/>
      <c r="F310" s="345"/>
      <c r="G310" s="357"/>
      <c r="H310" s="16"/>
      <c r="I310" s="308"/>
      <c r="J310" s="348"/>
      <c r="K310" s="349"/>
      <c r="L310" s="350"/>
      <c r="M310" s="368"/>
      <c r="N310" s="349"/>
      <c r="O310" s="450"/>
      <c r="P310" s="514"/>
      <c r="Q310" s="515"/>
      <c r="R310" s="515"/>
      <c r="S310" s="515"/>
    </row>
    <row r="311" spans="1:19" ht="11.1" customHeight="1">
      <c r="A311" s="330"/>
      <c r="B311" s="331">
        <v>0</v>
      </c>
      <c r="C311" s="232"/>
      <c r="D311" s="359"/>
      <c r="E311" s="356"/>
      <c r="F311" s="345"/>
      <c r="G311" s="357"/>
      <c r="H311" s="16"/>
      <c r="I311" s="308"/>
      <c r="J311" s="351"/>
      <c r="K311" s="352"/>
      <c r="L311" s="353"/>
      <c r="M311" s="369"/>
      <c r="N311" s="352"/>
      <c r="O311" s="451"/>
      <c r="P311" s="514"/>
      <c r="Q311" s="515"/>
      <c r="R311" s="515"/>
      <c r="S311" s="515"/>
    </row>
    <row r="312" spans="1:19" ht="11.1" customHeight="1">
      <c r="A312" s="332"/>
      <c r="B312" s="333">
        <v>0</v>
      </c>
      <c r="C312" s="233">
        <v>0</v>
      </c>
      <c r="D312" s="361"/>
      <c r="E312" s="346">
        <v>0</v>
      </c>
      <c r="F312" s="340"/>
      <c r="G312" s="341"/>
      <c r="H312" s="20"/>
      <c r="I312" s="309"/>
      <c r="J312" s="364">
        <v>0</v>
      </c>
      <c r="K312" s="347">
        <v>0</v>
      </c>
      <c r="L312" s="354"/>
      <c r="M312" s="370"/>
      <c r="N312" s="347">
        <v>0</v>
      </c>
      <c r="O312" s="410"/>
      <c r="P312" s="514"/>
      <c r="Q312" s="515"/>
      <c r="R312" s="515"/>
      <c r="S312" s="515"/>
    </row>
    <row r="313" spans="1:19" s="16" customFormat="1" ht="11.1" customHeight="1">
      <c r="A313" s="11"/>
      <c r="B313" s="12">
        <v>0</v>
      </c>
      <c r="C313" s="232">
        <v>0</v>
      </c>
      <c r="D313" s="359"/>
      <c r="E313" s="356"/>
      <c r="F313" s="345"/>
      <c r="G313" s="357"/>
      <c r="I313" s="308"/>
      <c r="J313" s="348"/>
      <c r="K313" s="349"/>
      <c r="L313" s="350"/>
      <c r="M313" s="368"/>
      <c r="N313" s="349"/>
      <c r="O313" s="450"/>
      <c r="P313" s="486"/>
      <c r="Q313" s="430"/>
      <c r="R313" s="430"/>
      <c r="S313" s="430"/>
    </row>
    <row r="314" spans="1:19" s="16" customFormat="1" ht="11.1" customHeight="1">
      <c r="A314" s="330"/>
      <c r="B314" s="331">
        <v>0</v>
      </c>
      <c r="C314" s="232"/>
      <c r="D314" s="359"/>
      <c r="E314" s="356"/>
      <c r="F314" s="345"/>
      <c r="G314" s="357"/>
      <c r="I314" s="308"/>
      <c r="J314" s="351"/>
      <c r="K314" s="352"/>
      <c r="L314" s="353"/>
      <c r="M314" s="369"/>
      <c r="N314" s="352"/>
      <c r="O314" s="451"/>
      <c r="P314" s="307"/>
      <c r="Q314" s="431"/>
      <c r="R314" s="431"/>
      <c r="S314" s="431"/>
    </row>
    <row r="315" spans="1:19" s="16" customFormat="1" ht="11.1" customHeight="1">
      <c r="A315" s="332"/>
      <c r="B315" s="333">
        <v>0</v>
      </c>
      <c r="C315" s="233">
        <v>0</v>
      </c>
      <c r="D315" s="361"/>
      <c r="E315" s="346">
        <v>0</v>
      </c>
      <c r="F315" s="340"/>
      <c r="G315" s="341"/>
      <c r="H315" s="20"/>
      <c r="I315" s="309"/>
      <c r="J315" s="364">
        <v>0</v>
      </c>
      <c r="K315" s="347">
        <v>0</v>
      </c>
      <c r="L315" s="354"/>
      <c r="M315" s="370"/>
      <c r="N315" s="347">
        <v>0</v>
      </c>
      <c r="O315" s="410"/>
      <c r="P315" s="487"/>
      <c r="Q315" s="432">
        <v>0</v>
      </c>
      <c r="R315" s="432"/>
      <c r="S315" s="432">
        <v>0</v>
      </c>
    </row>
    <row r="316" spans="1:19" s="16" customFormat="1" ht="11.1" customHeight="1">
      <c r="A316" s="11"/>
      <c r="B316" s="12">
        <v>0</v>
      </c>
      <c r="C316" s="232">
        <v>0</v>
      </c>
      <c r="D316" s="359"/>
      <c r="E316" s="356"/>
      <c r="F316" s="345"/>
      <c r="G316" s="357"/>
      <c r="I316" s="308"/>
      <c r="J316" s="348"/>
      <c r="K316" s="349"/>
      <c r="L316" s="350"/>
      <c r="M316" s="368"/>
      <c r="N316" s="349"/>
      <c r="O316" s="450"/>
      <c r="P316" s="486"/>
      <c r="Q316" s="430"/>
      <c r="R316" s="430"/>
      <c r="S316" s="430"/>
    </row>
    <row r="317" spans="1:19" s="16" customFormat="1" ht="11.1" customHeight="1">
      <c r="A317" s="330"/>
      <c r="B317" s="331">
        <v>0</v>
      </c>
      <c r="C317" s="232"/>
      <c r="D317" s="359"/>
      <c r="E317" s="356"/>
      <c r="F317" s="345"/>
      <c r="G317" s="357"/>
      <c r="I317" s="308"/>
      <c r="J317" s="351"/>
      <c r="K317" s="352"/>
      <c r="L317" s="353"/>
      <c r="M317" s="369"/>
      <c r="N317" s="352"/>
      <c r="O317" s="451"/>
      <c r="P317" s="307"/>
      <c r="Q317" s="431"/>
      <c r="R317" s="431"/>
      <c r="S317" s="431"/>
    </row>
    <row r="318" spans="1:19" s="16" customFormat="1" ht="11.1" customHeight="1">
      <c r="A318" s="342"/>
      <c r="B318" s="343">
        <v>0</v>
      </c>
      <c r="C318" s="232">
        <v>0</v>
      </c>
      <c r="D318" s="385"/>
      <c r="E318" s="358">
        <v>0</v>
      </c>
      <c r="F318" s="345"/>
      <c r="G318" s="357"/>
      <c r="I318" s="308"/>
      <c r="J318" s="351">
        <v>0</v>
      </c>
      <c r="K318" s="386">
        <v>0</v>
      </c>
      <c r="L318" s="354"/>
      <c r="M318" s="369"/>
      <c r="N318" s="386">
        <v>0</v>
      </c>
      <c r="O318" s="480"/>
      <c r="P318" s="487"/>
      <c r="Q318" s="432">
        <v>0</v>
      </c>
      <c r="R318" s="432"/>
      <c r="S318" s="432">
        <v>0</v>
      </c>
    </row>
    <row r="319" spans="1:19" s="16" customFormat="1" ht="11.1" customHeight="1">
      <c r="A319" s="466"/>
      <c r="B319" s="467"/>
      <c r="C319" s="468"/>
      <c r="D319" s="469"/>
      <c r="E319" s="470"/>
      <c r="F319" s="471"/>
      <c r="G319" s="472"/>
      <c r="H319" s="525"/>
      <c r="I319" s="474"/>
      <c r="J319" s="475"/>
      <c r="K319" s="476"/>
      <c r="L319" s="526"/>
      <c r="M319" s="478"/>
      <c r="N319" s="476"/>
      <c r="O319" s="479"/>
      <c r="P319" s="486"/>
      <c r="Q319" s="430"/>
      <c r="R319" s="430"/>
      <c r="S319" s="430"/>
    </row>
    <row r="320" spans="1:19" s="16" customFormat="1" ht="11.1" customHeight="1">
      <c r="A320" s="237"/>
      <c r="B320" s="331"/>
      <c r="C320" s="232"/>
      <c r="D320" s="359"/>
      <c r="E320" s="356"/>
      <c r="F320" s="345"/>
      <c r="G320" s="357"/>
      <c r="I320" s="308"/>
      <c r="J320" s="351"/>
      <c r="K320" s="352"/>
      <c r="L320" s="353"/>
      <c r="M320" s="369"/>
      <c r="N320" s="352"/>
      <c r="O320" s="451"/>
      <c r="P320" s="307"/>
      <c r="Q320" s="431"/>
      <c r="R320" s="431"/>
      <c r="S320" s="431"/>
    </row>
    <row r="321" spans="1:19" s="16" customFormat="1" ht="11.1" customHeight="1">
      <c r="A321" s="336">
        <v>5</v>
      </c>
      <c r="B321" s="333" t="s">
        <v>903</v>
      </c>
      <c r="C321" s="233"/>
      <c r="D321" s="361"/>
      <c r="E321" s="346"/>
      <c r="F321" s="340"/>
      <c r="G321" s="341"/>
      <c r="H321" s="20"/>
      <c r="I321" s="309"/>
      <c r="J321" s="364">
        <v>0</v>
      </c>
      <c r="K321" s="347">
        <v>0</v>
      </c>
      <c r="L321" s="354"/>
      <c r="M321" s="370"/>
      <c r="N321" s="347">
        <v>0</v>
      </c>
      <c r="O321" s="410"/>
      <c r="P321" s="487"/>
      <c r="Q321" s="432">
        <v>0</v>
      </c>
      <c r="R321" s="431"/>
      <c r="S321" s="432">
        <v>0</v>
      </c>
    </row>
    <row r="322" spans="1:19" s="16" customFormat="1" ht="11.1" customHeight="1">
      <c r="A322" s="11"/>
      <c r="B322" s="12"/>
      <c r="C322" s="232"/>
      <c r="D322" s="359"/>
      <c r="E322" s="356"/>
      <c r="F322" s="345"/>
      <c r="G322" s="357"/>
      <c r="I322" s="308"/>
      <c r="J322" s="348"/>
      <c r="K322" s="349"/>
      <c r="L322" s="350"/>
      <c r="M322" s="368"/>
      <c r="N322" s="349"/>
      <c r="O322" s="450"/>
      <c r="P322" s="486"/>
      <c r="Q322" s="430"/>
      <c r="R322" s="436"/>
      <c r="S322" s="430"/>
    </row>
    <row r="323" spans="1:19" s="16" customFormat="1" ht="11.1" customHeight="1">
      <c r="A323" s="330"/>
      <c r="B323" s="334" t="s">
        <v>748</v>
      </c>
      <c r="C323" s="232" t="s">
        <v>750</v>
      </c>
      <c r="D323" s="359"/>
      <c r="E323" s="356"/>
      <c r="F323" s="345"/>
      <c r="G323" s="357"/>
      <c r="I323" s="308"/>
      <c r="J323" s="351"/>
      <c r="K323" s="352"/>
      <c r="L323" s="353"/>
      <c r="M323" s="369"/>
      <c r="N323" s="352"/>
      <c r="O323" s="451"/>
      <c r="P323" s="307"/>
      <c r="Q323" s="431"/>
      <c r="R323" s="437"/>
      <c r="S323" s="431"/>
    </row>
    <row r="324" spans="1:19" s="16" customFormat="1" ht="11.1" customHeight="1">
      <c r="A324" s="332"/>
      <c r="B324" s="333" t="s">
        <v>759</v>
      </c>
      <c r="C324" s="233"/>
      <c r="D324" s="361">
        <v>1</v>
      </c>
      <c r="E324" s="346" t="s">
        <v>713</v>
      </c>
      <c r="F324" s="340"/>
      <c r="G324" s="341"/>
      <c r="H324" s="20"/>
      <c r="I324" s="309"/>
      <c r="J324" s="364">
        <v>0</v>
      </c>
      <c r="K324" s="347"/>
      <c r="L324" s="354"/>
      <c r="M324" s="370">
        <v>1</v>
      </c>
      <c r="N324" s="347" t="s">
        <v>1019</v>
      </c>
      <c r="O324" s="410"/>
      <c r="P324" s="487"/>
      <c r="Q324" s="432">
        <v>0</v>
      </c>
      <c r="R324" s="438">
        <v>2.544</v>
      </c>
      <c r="S324" s="432">
        <v>2.544</v>
      </c>
    </row>
    <row r="325" spans="1:19" s="16" customFormat="1" ht="11.1" customHeight="1">
      <c r="A325" s="11"/>
      <c r="B325" s="12"/>
      <c r="C325" s="232"/>
      <c r="D325" s="359"/>
      <c r="E325" s="356"/>
      <c r="F325" s="345"/>
      <c r="G325" s="357"/>
      <c r="I325" s="308"/>
      <c r="J325" s="348"/>
      <c r="K325" s="349"/>
      <c r="L325" s="350"/>
      <c r="M325" s="368"/>
      <c r="N325" s="349"/>
      <c r="O325" s="450"/>
      <c r="P325" s="486"/>
      <c r="Q325" s="430"/>
      <c r="S325" s="430"/>
    </row>
    <row r="326" spans="1:19" s="16" customFormat="1" ht="11.1" customHeight="1">
      <c r="A326" s="330"/>
      <c r="B326" s="331" t="s">
        <v>749</v>
      </c>
      <c r="C326" s="232" t="s">
        <v>720</v>
      </c>
      <c r="D326" s="359"/>
      <c r="E326" s="356"/>
      <c r="F326" s="345"/>
      <c r="G326" s="357"/>
      <c r="I326" s="308"/>
      <c r="J326" s="351"/>
      <c r="K326" s="352"/>
      <c r="L326" s="353"/>
      <c r="M326" s="369"/>
      <c r="N326" s="352"/>
      <c r="O326" s="451"/>
      <c r="P326" s="307"/>
      <c r="Q326" s="431"/>
      <c r="S326" s="431"/>
    </row>
    <row r="327" spans="1:19" s="16" customFormat="1" ht="11.1" customHeight="1">
      <c r="A327" s="332"/>
      <c r="B327" s="333" t="s">
        <v>758</v>
      </c>
      <c r="C327" s="233"/>
      <c r="D327" s="361">
        <v>1</v>
      </c>
      <c r="E327" s="346" t="s">
        <v>713</v>
      </c>
      <c r="F327" s="340"/>
      <c r="G327" s="341"/>
      <c r="H327" s="20"/>
      <c r="I327" s="309"/>
      <c r="J327" s="364">
        <v>0</v>
      </c>
      <c r="K327" s="347"/>
      <c r="L327" s="354"/>
      <c r="M327" s="370">
        <v>1</v>
      </c>
      <c r="N327" s="347" t="s">
        <v>1019</v>
      </c>
      <c r="O327" s="410"/>
      <c r="P327" s="487"/>
      <c r="Q327" s="432">
        <v>0</v>
      </c>
      <c r="R327" s="16">
        <v>2.12</v>
      </c>
      <c r="S327" s="432">
        <v>2.12</v>
      </c>
    </row>
    <row r="328" spans="1:19" s="16" customFormat="1" ht="11.1" customHeight="1">
      <c r="A328" s="11"/>
      <c r="B328" s="12"/>
      <c r="C328" s="232"/>
      <c r="D328" s="359"/>
      <c r="E328" s="356"/>
      <c r="F328" s="345"/>
      <c r="G328" s="357"/>
      <c r="I328" s="308"/>
      <c r="J328" s="348"/>
      <c r="K328" s="349"/>
      <c r="L328" s="350"/>
      <c r="M328" s="368"/>
      <c r="N328" s="349"/>
      <c r="O328" s="450"/>
      <c r="P328" s="486"/>
      <c r="Q328" s="430"/>
      <c r="R328" s="436"/>
      <c r="S328" s="430"/>
    </row>
    <row r="329" spans="1:19" s="16" customFormat="1" ht="11.1" customHeight="1">
      <c r="A329" s="330"/>
      <c r="B329" s="334" t="s">
        <v>747</v>
      </c>
      <c r="C329" s="232"/>
      <c r="D329" s="359"/>
      <c r="E329" s="356"/>
      <c r="F329" s="345"/>
      <c r="G329" s="357"/>
      <c r="I329" s="308"/>
      <c r="J329" s="351"/>
      <c r="K329" s="352"/>
      <c r="L329" s="353"/>
      <c r="M329" s="369"/>
      <c r="N329" s="352"/>
      <c r="O329" s="451"/>
      <c r="P329" s="307"/>
      <c r="Q329" s="431"/>
      <c r="R329" s="437"/>
      <c r="S329" s="431"/>
    </row>
    <row r="330" spans="1:19" s="16" customFormat="1" ht="11.1" customHeight="1">
      <c r="A330" s="332"/>
      <c r="B330" s="333"/>
      <c r="C330" s="233"/>
      <c r="D330" s="361">
        <v>1</v>
      </c>
      <c r="E330" s="346" t="s">
        <v>35</v>
      </c>
      <c r="F330" s="340"/>
      <c r="G330" s="341"/>
      <c r="H330" s="20"/>
      <c r="I330" s="309"/>
      <c r="J330" s="364">
        <v>0</v>
      </c>
      <c r="K330" s="347"/>
      <c r="L330" s="354"/>
      <c r="M330" s="370">
        <v>1</v>
      </c>
      <c r="N330" s="347" t="s">
        <v>42</v>
      </c>
      <c r="O330" s="410"/>
      <c r="P330" s="487"/>
      <c r="Q330" s="432">
        <v>0</v>
      </c>
      <c r="R330" s="438"/>
      <c r="S330" s="432">
        <v>0</v>
      </c>
    </row>
    <row r="331" spans="1:19" s="394" customFormat="1" ht="11.1" customHeight="1">
      <c r="A331" s="397"/>
      <c r="B331" s="12"/>
      <c r="C331" s="232"/>
      <c r="D331" s="391"/>
      <c r="E331" s="392"/>
      <c r="F331" s="345"/>
      <c r="G331" s="357"/>
      <c r="H331" s="16"/>
      <c r="I331" s="308"/>
      <c r="J331" s="348"/>
      <c r="K331" s="349"/>
      <c r="L331" s="350"/>
      <c r="M331" s="368"/>
      <c r="N331" s="349"/>
      <c r="O331" s="450"/>
      <c r="P331" s="486"/>
      <c r="Q331" s="430"/>
      <c r="R331" s="436"/>
      <c r="S331" s="430"/>
    </row>
    <row r="332" spans="1:19" s="16" customFormat="1" ht="11.1" customHeight="1">
      <c r="A332" s="342"/>
      <c r="B332" s="331" t="s">
        <v>722</v>
      </c>
      <c r="C332" s="232" t="s">
        <v>724</v>
      </c>
      <c r="D332" s="395"/>
      <c r="E332" s="358"/>
      <c r="F332" s="345"/>
      <c r="G332" s="357"/>
      <c r="I332" s="308"/>
      <c r="J332" s="351"/>
      <c r="K332" s="352"/>
      <c r="L332" s="353"/>
      <c r="M332" s="369"/>
      <c r="N332" s="352"/>
      <c r="O332" s="451"/>
      <c r="P332" s="307"/>
      <c r="Q332" s="431"/>
      <c r="R332" s="437"/>
      <c r="S332" s="431"/>
    </row>
    <row r="333" spans="1:19" s="20" customFormat="1" ht="11.1" customHeight="1">
      <c r="A333" s="332"/>
      <c r="B333" s="333" t="s">
        <v>723</v>
      </c>
      <c r="C333" s="335">
        <v>25</v>
      </c>
      <c r="D333" s="388">
        <v>17</v>
      </c>
      <c r="E333" s="346" t="s">
        <v>2</v>
      </c>
      <c r="F333" s="340"/>
      <c r="G333" s="341"/>
      <c r="I333" s="309"/>
      <c r="J333" s="364">
        <v>17</v>
      </c>
      <c r="K333" s="386" t="s">
        <v>1020</v>
      </c>
      <c r="L333" s="354"/>
      <c r="M333" s="369"/>
      <c r="N333" s="386"/>
      <c r="O333" s="410"/>
      <c r="P333" s="487"/>
      <c r="Q333" s="432">
        <v>0</v>
      </c>
      <c r="R333" s="438"/>
      <c r="S333" s="432">
        <v>0</v>
      </c>
    </row>
    <row r="334" spans="1:19" s="394" customFormat="1" ht="11.1" customHeight="1">
      <c r="A334" s="397"/>
      <c r="B334" s="12"/>
      <c r="C334" s="232"/>
      <c r="D334" s="391"/>
      <c r="E334" s="392"/>
      <c r="F334" s="345"/>
      <c r="G334" s="357"/>
      <c r="H334" s="16"/>
      <c r="I334" s="308"/>
      <c r="J334" s="348"/>
      <c r="K334" s="349"/>
      <c r="L334" s="350"/>
      <c r="M334" s="368"/>
      <c r="N334" s="349"/>
      <c r="O334" s="450"/>
      <c r="P334" s="486"/>
      <c r="Q334" s="430"/>
      <c r="R334" s="436"/>
      <c r="S334" s="430"/>
    </row>
    <row r="335" spans="1:19" s="16" customFormat="1" ht="11.1" customHeight="1">
      <c r="A335" s="342"/>
      <c r="B335" s="331" t="s">
        <v>722</v>
      </c>
      <c r="C335" s="232" t="s">
        <v>901</v>
      </c>
      <c r="D335" s="395"/>
      <c r="E335" s="358"/>
      <c r="F335" s="345"/>
      <c r="G335" s="357"/>
      <c r="I335" s="308"/>
      <c r="J335" s="351"/>
      <c r="K335" s="352"/>
      <c r="L335" s="353"/>
      <c r="M335" s="369"/>
      <c r="N335" s="352"/>
      <c r="O335" s="451"/>
      <c r="P335" s="307"/>
      <c r="Q335" s="431"/>
      <c r="R335" s="437"/>
      <c r="S335" s="431"/>
    </row>
    <row r="336" spans="1:19" s="20" customFormat="1" ht="11.1" customHeight="1">
      <c r="A336" s="332"/>
      <c r="B336" s="333" t="s">
        <v>723</v>
      </c>
      <c r="C336" s="335">
        <v>25</v>
      </c>
      <c r="D336" s="388">
        <v>12</v>
      </c>
      <c r="E336" s="346" t="s">
        <v>2</v>
      </c>
      <c r="F336" s="340"/>
      <c r="G336" s="341"/>
      <c r="I336" s="309"/>
      <c r="J336" s="364">
        <v>12</v>
      </c>
      <c r="K336" s="386" t="s">
        <v>1020</v>
      </c>
      <c r="L336" s="354"/>
      <c r="M336" s="369"/>
      <c r="N336" s="386"/>
      <c r="O336" s="410"/>
      <c r="P336" s="487"/>
      <c r="Q336" s="432">
        <v>0</v>
      </c>
      <c r="R336" s="438"/>
      <c r="S336" s="432">
        <v>0</v>
      </c>
    </row>
    <row r="337" spans="1:19" s="394" customFormat="1" ht="11.1" customHeight="1">
      <c r="A337" s="397"/>
      <c r="B337" s="12"/>
      <c r="C337" s="232"/>
      <c r="D337" s="391"/>
      <c r="E337" s="392"/>
      <c r="F337" s="345"/>
      <c r="G337" s="357"/>
      <c r="H337" s="16"/>
      <c r="I337" s="308"/>
      <c r="J337" s="348"/>
      <c r="K337" s="349"/>
      <c r="L337" s="350"/>
      <c r="M337" s="368"/>
      <c r="N337" s="349"/>
      <c r="O337" s="450"/>
      <c r="P337" s="486"/>
      <c r="Q337" s="430"/>
      <c r="R337" s="436"/>
      <c r="S337" s="430"/>
    </row>
    <row r="338" spans="1:19" s="16" customFormat="1" ht="11.1" customHeight="1">
      <c r="A338" s="342"/>
      <c r="B338" s="331" t="s">
        <v>722</v>
      </c>
      <c r="C338" s="232" t="s">
        <v>724</v>
      </c>
      <c r="D338" s="395"/>
      <c r="E338" s="358"/>
      <c r="F338" s="345"/>
      <c r="G338" s="357"/>
      <c r="I338" s="308"/>
      <c r="J338" s="351"/>
      <c r="K338" s="352"/>
      <c r="L338" s="353"/>
      <c r="M338" s="369"/>
      <c r="N338" s="352"/>
      <c r="O338" s="451"/>
      <c r="P338" s="307"/>
      <c r="Q338" s="431"/>
      <c r="R338" s="437"/>
      <c r="S338" s="431"/>
    </row>
    <row r="339" spans="1:19" s="20" customFormat="1" ht="11.1" customHeight="1">
      <c r="A339" s="332"/>
      <c r="B339" s="333" t="s">
        <v>723</v>
      </c>
      <c r="C339" s="335">
        <v>40</v>
      </c>
      <c r="D339" s="388">
        <v>18</v>
      </c>
      <c r="E339" s="346" t="s">
        <v>2</v>
      </c>
      <c r="F339" s="340"/>
      <c r="G339" s="341"/>
      <c r="I339" s="309"/>
      <c r="J339" s="364">
        <v>18</v>
      </c>
      <c r="K339" s="386" t="s">
        <v>1020</v>
      </c>
      <c r="L339" s="354"/>
      <c r="M339" s="369"/>
      <c r="N339" s="386"/>
      <c r="O339" s="410"/>
      <c r="P339" s="487"/>
      <c r="Q339" s="432">
        <v>0</v>
      </c>
      <c r="R339" s="438"/>
      <c r="S339" s="432">
        <v>0</v>
      </c>
    </row>
    <row r="340" spans="1:19" s="394" customFormat="1" ht="11.1" customHeight="1">
      <c r="A340" s="397"/>
      <c r="B340" s="12"/>
      <c r="C340" s="232"/>
      <c r="D340" s="391"/>
      <c r="E340" s="392"/>
      <c r="F340" s="345"/>
      <c r="G340" s="357"/>
      <c r="H340" s="16"/>
      <c r="I340" s="308"/>
      <c r="J340" s="348"/>
      <c r="K340" s="349"/>
      <c r="L340" s="350"/>
      <c r="M340" s="368"/>
      <c r="N340" s="349"/>
      <c r="O340" s="450"/>
      <c r="P340" s="486"/>
      <c r="Q340" s="430"/>
      <c r="R340" s="436"/>
      <c r="S340" s="430"/>
    </row>
    <row r="341" spans="1:19" s="16" customFormat="1" ht="11.1" customHeight="1">
      <c r="A341" s="342"/>
      <c r="B341" s="331" t="s">
        <v>722</v>
      </c>
      <c r="C341" s="232" t="s">
        <v>724</v>
      </c>
      <c r="D341" s="395"/>
      <c r="E341" s="358"/>
      <c r="F341" s="345"/>
      <c r="G341" s="357"/>
      <c r="I341" s="308"/>
      <c r="J341" s="351"/>
      <c r="K341" s="352"/>
      <c r="L341" s="353"/>
      <c r="M341" s="369"/>
      <c r="N341" s="352"/>
      <c r="O341" s="451"/>
      <c r="P341" s="307"/>
      <c r="Q341" s="431"/>
      <c r="R341" s="437"/>
      <c r="S341" s="431"/>
    </row>
    <row r="342" spans="1:19" s="20" customFormat="1" ht="11.1" customHeight="1">
      <c r="A342" s="332"/>
      <c r="B342" s="333" t="s">
        <v>723</v>
      </c>
      <c r="C342" s="335">
        <v>50</v>
      </c>
      <c r="D342" s="388">
        <v>47</v>
      </c>
      <c r="E342" s="346" t="s">
        <v>2</v>
      </c>
      <c r="F342" s="340"/>
      <c r="G342" s="341"/>
      <c r="I342" s="309"/>
      <c r="J342" s="364">
        <v>0</v>
      </c>
      <c r="K342" s="386"/>
      <c r="L342" s="354"/>
      <c r="M342" s="369">
        <v>47</v>
      </c>
      <c r="N342" s="386" t="s">
        <v>1020</v>
      </c>
      <c r="O342" s="410"/>
      <c r="P342" s="487"/>
      <c r="Q342" s="432">
        <v>0</v>
      </c>
      <c r="R342" s="438"/>
      <c r="S342" s="432">
        <v>0</v>
      </c>
    </row>
    <row r="343" spans="1:19" s="394" customFormat="1" ht="11.1" customHeight="1">
      <c r="A343" s="397"/>
      <c r="B343" s="12"/>
      <c r="C343" s="232"/>
      <c r="D343" s="391"/>
      <c r="E343" s="392"/>
      <c r="F343" s="345"/>
      <c r="G343" s="357"/>
      <c r="H343" s="16"/>
      <c r="I343" s="308"/>
      <c r="J343" s="348"/>
      <c r="K343" s="349"/>
      <c r="L343" s="350"/>
      <c r="M343" s="368"/>
      <c r="N343" s="349"/>
      <c r="O343" s="450"/>
      <c r="P343" s="486"/>
      <c r="Q343" s="430"/>
      <c r="R343" s="436"/>
      <c r="S343" s="430"/>
    </row>
    <row r="344" spans="1:19" s="16" customFormat="1" ht="11.1" customHeight="1">
      <c r="A344" s="342"/>
      <c r="B344" s="331" t="s">
        <v>722</v>
      </c>
      <c r="C344" s="232" t="s">
        <v>724</v>
      </c>
      <c r="D344" s="395"/>
      <c r="E344" s="358"/>
      <c r="F344" s="345"/>
      <c r="G344" s="357"/>
      <c r="I344" s="308"/>
      <c r="J344" s="351"/>
      <c r="K344" s="352"/>
      <c r="L344" s="353"/>
      <c r="M344" s="369"/>
      <c r="N344" s="352"/>
      <c r="O344" s="451"/>
      <c r="P344" s="307"/>
      <c r="Q344" s="431"/>
      <c r="R344" s="437"/>
      <c r="S344" s="431"/>
    </row>
    <row r="345" spans="1:19" s="20" customFormat="1" ht="11.1" customHeight="1">
      <c r="A345" s="332"/>
      <c r="B345" s="333" t="s">
        <v>723</v>
      </c>
      <c r="C345" s="335">
        <v>65</v>
      </c>
      <c r="D345" s="388">
        <v>45</v>
      </c>
      <c r="E345" s="346" t="s">
        <v>2</v>
      </c>
      <c r="F345" s="340"/>
      <c r="G345" s="341"/>
      <c r="I345" s="309"/>
      <c r="J345" s="364">
        <v>39</v>
      </c>
      <c r="K345" s="386" t="s">
        <v>1020</v>
      </c>
      <c r="L345" s="354"/>
      <c r="M345" s="369">
        <v>6</v>
      </c>
      <c r="N345" s="386" t="s">
        <v>1020</v>
      </c>
      <c r="O345" s="410"/>
      <c r="P345" s="487"/>
      <c r="Q345" s="432">
        <v>0</v>
      </c>
      <c r="R345" s="438"/>
      <c r="S345" s="432">
        <v>0</v>
      </c>
    </row>
    <row r="346" spans="1:19" s="394" customFormat="1" ht="11.1" customHeight="1">
      <c r="A346" s="397"/>
      <c r="B346" s="12"/>
      <c r="C346" s="232"/>
      <c r="D346" s="391"/>
      <c r="E346" s="392"/>
      <c r="F346" s="345"/>
      <c r="G346" s="357"/>
      <c r="H346" s="16"/>
      <c r="I346" s="308"/>
      <c r="J346" s="348"/>
      <c r="K346" s="349"/>
      <c r="L346" s="350"/>
      <c r="M346" s="368"/>
      <c r="N346" s="349"/>
      <c r="O346" s="450"/>
      <c r="P346" s="486"/>
      <c r="Q346" s="430"/>
      <c r="R346" s="436"/>
      <c r="S346" s="430"/>
    </row>
    <row r="347" spans="1:19" s="16" customFormat="1" ht="11.1" customHeight="1">
      <c r="A347" s="342"/>
      <c r="B347" s="331" t="s">
        <v>722</v>
      </c>
      <c r="C347" s="232" t="s">
        <v>727</v>
      </c>
      <c r="D347" s="395"/>
      <c r="E347" s="358"/>
      <c r="F347" s="345"/>
      <c r="G347" s="357"/>
      <c r="I347" s="308"/>
      <c r="J347" s="351"/>
      <c r="K347" s="352"/>
      <c r="L347" s="353"/>
      <c r="M347" s="369"/>
      <c r="N347" s="352"/>
      <c r="O347" s="451"/>
      <c r="P347" s="307"/>
      <c r="Q347" s="431"/>
      <c r="R347" s="437"/>
      <c r="S347" s="431"/>
    </row>
    <row r="348" spans="1:19" s="20" customFormat="1" ht="11.1" customHeight="1">
      <c r="A348" s="332"/>
      <c r="B348" s="333" t="s">
        <v>723</v>
      </c>
      <c r="C348" s="335">
        <v>20</v>
      </c>
      <c r="D348" s="388">
        <v>15</v>
      </c>
      <c r="E348" s="346" t="s">
        <v>2</v>
      </c>
      <c r="F348" s="340"/>
      <c r="G348" s="341"/>
      <c r="I348" s="309"/>
      <c r="J348" s="364">
        <v>2</v>
      </c>
      <c r="K348" s="386" t="s">
        <v>1020</v>
      </c>
      <c r="L348" s="354"/>
      <c r="M348" s="369">
        <v>13</v>
      </c>
      <c r="N348" s="386" t="s">
        <v>1020</v>
      </c>
      <c r="O348" s="410"/>
      <c r="P348" s="487"/>
      <c r="Q348" s="432">
        <v>0</v>
      </c>
      <c r="R348" s="438"/>
      <c r="S348" s="432">
        <v>0</v>
      </c>
    </row>
    <row r="349" spans="1:19" s="394" customFormat="1" ht="11.1" customHeight="1">
      <c r="A349" s="397"/>
      <c r="B349" s="12"/>
      <c r="C349" s="232"/>
      <c r="D349" s="391"/>
      <c r="E349" s="392"/>
      <c r="F349" s="345"/>
      <c r="G349" s="357"/>
      <c r="H349" s="16"/>
      <c r="I349" s="308"/>
      <c r="J349" s="348"/>
      <c r="K349" s="349"/>
      <c r="L349" s="350"/>
      <c r="M349" s="368"/>
      <c r="N349" s="349"/>
      <c r="O349" s="450"/>
      <c r="P349" s="486"/>
      <c r="Q349" s="430"/>
      <c r="R349" s="436"/>
      <c r="S349" s="430"/>
    </row>
    <row r="350" spans="1:19" s="16" customFormat="1" ht="11.1" customHeight="1">
      <c r="A350" s="342"/>
      <c r="B350" s="331" t="s">
        <v>722</v>
      </c>
      <c r="C350" s="232" t="s">
        <v>727</v>
      </c>
      <c r="D350" s="395"/>
      <c r="E350" s="358"/>
      <c r="F350" s="345"/>
      <c r="G350" s="357"/>
      <c r="I350" s="308"/>
      <c r="J350" s="351"/>
      <c r="K350" s="352"/>
      <c r="L350" s="353"/>
      <c r="M350" s="369"/>
      <c r="N350" s="352"/>
      <c r="O350" s="451"/>
      <c r="P350" s="307"/>
      <c r="Q350" s="431"/>
      <c r="R350" s="437"/>
      <c r="S350" s="431"/>
    </row>
    <row r="351" spans="1:19" s="20" customFormat="1" ht="11.1" customHeight="1">
      <c r="A351" s="342"/>
      <c r="B351" s="343" t="s">
        <v>723</v>
      </c>
      <c r="C351" s="344">
        <v>50</v>
      </c>
      <c r="D351" s="395">
        <v>3</v>
      </c>
      <c r="E351" s="358" t="s">
        <v>2</v>
      </c>
      <c r="F351" s="345"/>
      <c r="G351" s="357"/>
      <c r="H351" s="16"/>
      <c r="I351" s="308"/>
      <c r="J351" s="351">
        <v>0</v>
      </c>
      <c r="K351" s="386"/>
      <c r="L351" s="354"/>
      <c r="M351" s="369">
        <v>3</v>
      </c>
      <c r="N351" s="386" t="s">
        <v>1020</v>
      </c>
      <c r="O351" s="480"/>
      <c r="P351" s="487"/>
      <c r="Q351" s="432">
        <v>0</v>
      </c>
      <c r="R351" s="438"/>
      <c r="S351" s="432">
        <v>0</v>
      </c>
    </row>
    <row r="352" spans="1:19" s="394" customFormat="1" ht="11.1" customHeight="1">
      <c r="A352" s="397"/>
      <c r="B352" s="413"/>
      <c r="C352" s="399"/>
      <c r="D352" s="391"/>
      <c r="E352" s="392"/>
      <c r="F352" s="393"/>
      <c r="G352" s="401"/>
      <c r="I352" s="402"/>
      <c r="J352" s="403"/>
      <c r="K352" s="416"/>
      <c r="L352" s="417"/>
      <c r="M352" s="406"/>
      <c r="N352" s="416"/>
      <c r="O352" s="484"/>
      <c r="P352" s="486"/>
      <c r="Q352" s="430"/>
      <c r="R352" s="436"/>
      <c r="S352" s="430"/>
    </row>
    <row r="353" spans="1:19" s="16" customFormat="1" ht="11.1" customHeight="1">
      <c r="A353" s="342"/>
      <c r="B353" s="331" t="s">
        <v>722</v>
      </c>
      <c r="C353" s="232" t="s">
        <v>727</v>
      </c>
      <c r="D353" s="395"/>
      <c r="E353" s="358"/>
      <c r="F353" s="345"/>
      <c r="G353" s="357"/>
      <c r="I353" s="308"/>
      <c r="J353" s="351"/>
      <c r="K353" s="352"/>
      <c r="L353" s="353"/>
      <c r="M353" s="369"/>
      <c r="N353" s="352"/>
      <c r="O353" s="451"/>
      <c r="P353" s="307"/>
      <c r="Q353" s="431"/>
      <c r="R353" s="437"/>
      <c r="S353" s="431"/>
    </row>
    <row r="354" spans="1:19" s="20" customFormat="1" ht="11.1" customHeight="1">
      <c r="A354" s="332"/>
      <c r="B354" s="333" t="s">
        <v>723</v>
      </c>
      <c r="C354" s="335">
        <v>65</v>
      </c>
      <c r="D354" s="388">
        <v>14</v>
      </c>
      <c r="E354" s="346" t="s">
        <v>2</v>
      </c>
      <c r="F354" s="340"/>
      <c r="G354" s="341"/>
      <c r="I354" s="309"/>
      <c r="J354" s="364">
        <v>0</v>
      </c>
      <c r="K354" s="386"/>
      <c r="L354" s="354"/>
      <c r="M354" s="369">
        <v>14</v>
      </c>
      <c r="N354" s="386" t="s">
        <v>1020</v>
      </c>
      <c r="O354" s="410"/>
      <c r="P354" s="487"/>
      <c r="Q354" s="432">
        <v>0</v>
      </c>
      <c r="R354" s="438"/>
      <c r="S354" s="432">
        <v>0</v>
      </c>
    </row>
    <row r="355" spans="1:19" s="394" customFormat="1" ht="11.1" customHeight="1">
      <c r="A355" s="397"/>
      <c r="B355" s="12"/>
      <c r="C355" s="232"/>
      <c r="D355" s="391"/>
      <c r="E355" s="392"/>
      <c r="F355" s="393"/>
      <c r="G355" s="357"/>
      <c r="H355" s="16"/>
      <c r="I355" s="308"/>
      <c r="J355" s="348"/>
      <c r="K355" s="349"/>
      <c r="L355" s="350"/>
      <c r="M355" s="368"/>
      <c r="N355" s="349"/>
      <c r="O355" s="450"/>
      <c r="P355" s="486"/>
      <c r="Q355" s="430"/>
      <c r="R355" s="436"/>
      <c r="S355" s="430"/>
    </row>
    <row r="356" spans="1:19" s="16" customFormat="1" ht="11.1" customHeight="1">
      <c r="A356" s="342"/>
      <c r="B356" s="331" t="s">
        <v>775</v>
      </c>
      <c r="C356" s="232" t="s">
        <v>765</v>
      </c>
      <c r="D356" s="395"/>
      <c r="E356" s="358"/>
      <c r="F356" s="345"/>
      <c r="G356" s="357"/>
      <c r="I356" s="308"/>
      <c r="J356" s="351"/>
      <c r="K356" s="352"/>
      <c r="L356" s="353"/>
      <c r="M356" s="369"/>
      <c r="N356" s="352"/>
      <c r="O356" s="451"/>
      <c r="P356" s="307"/>
      <c r="Q356" s="431"/>
      <c r="R356" s="437"/>
      <c r="S356" s="431"/>
    </row>
    <row r="357" spans="1:19" s="20" customFormat="1" ht="11.1" customHeight="1">
      <c r="A357" s="332"/>
      <c r="B357" s="333"/>
      <c r="C357" s="335">
        <v>200</v>
      </c>
      <c r="D357" s="388">
        <v>32</v>
      </c>
      <c r="E357" s="346" t="s">
        <v>2</v>
      </c>
      <c r="F357" s="340"/>
      <c r="G357" s="341"/>
      <c r="I357" s="309"/>
      <c r="J357" s="364">
        <v>0</v>
      </c>
      <c r="K357" s="386"/>
      <c r="L357" s="354"/>
      <c r="M357" s="369">
        <v>32</v>
      </c>
      <c r="N357" s="386" t="s">
        <v>1020</v>
      </c>
      <c r="O357" s="410"/>
      <c r="P357" s="487"/>
      <c r="Q357" s="432">
        <v>0</v>
      </c>
      <c r="R357" s="438"/>
      <c r="S357" s="432">
        <v>0</v>
      </c>
    </row>
    <row r="358" spans="1:19" s="394" customFormat="1" ht="11.1" customHeight="1">
      <c r="A358" s="397"/>
      <c r="B358" s="12"/>
      <c r="C358" s="232"/>
      <c r="D358" s="387"/>
      <c r="E358" s="356"/>
      <c r="F358" s="345"/>
      <c r="G358" s="357"/>
      <c r="H358" s="16"/>
      <c r="I358" s="308"/>
      <c r="J358" s="348"/>
      <c r="K358" s="349"/>
      <c r="L358" s="350"/>
      <c r="M358" s="368"/>
      <c r="N358" s="349"/>
      <c r="O358" s="450"/>
      <c r="P358" s="486"/>
      <c r="Q358" s="430"/>
      <c r="R358" s="436"/>
      <c r="S358" s="430"/>
    </row>
    <row r="359" spans="1:19" s="16" customFormat="1" ht="11.1" customHeight="1">
      <c r="A359" s="342"/>
      <c r="B359" s="331" t="s">
        <v>725</v>
      </c>
      <c r="C359" s="232" t="s">
        <v>724</v>
      </c>
      <c r="D359" s="387"/>
      <c r="E359" s="356"/>
      <c r="F359" s="345"/>
      <c r="G359" s="357"/>
      <c r="I359" s="308"/>
      <c r="J359" s="351"/>
      <c r="K359" s="352"/>
      <c r="L359" s="353"/>
      <c r="M359" s="369"/>
      <c r="N359" s="352"/>
      <c r="O359" s="451"/>
      <c r="P359" s="307"/>
      <c r="Q359" s="431"/>
      <c r="R359" s="437"/>
      <c r="S359" s="431"/>
    </row>
    <row r="360" spans="1:19" s="20" customFormat="1" ht="11.1" customHeight="1">
      <c r="A360" s="332"/>
      <c r="B360" s="333" t="s">
        <v>726</v>
      </c>
      <c r="C360" s="335">
        <v>20</v>
      </c>
      <c r="D360" s="388">
        <v>70</v>
      </c>
      <c r="E360" s="346" t="s">
        <v>2</v>
      </c>
      <c r="F360" s="340"/>
      <c r="G360" s="341"/>
      <c r="I360" s="309"/>
      <c r="J360" s="364">
        <v>70</v>
      </c>
      <c r="K360" s="386" t="s">
        <v>1020</v>
      </c>
      <c r="L360" s="354"/>
      <c r="M360" s="369"/>
      <c r="N360" s="386"/>
      <c r="O360" s="410"/>
      <c r="P360" s="487"/>
      <c r="Q360" s="432">
        <v>0</v>
      </c>
      <c r="R360" s="438"/>
      <c r="S360" s="432">
        <v>0</v>
      </c>
    </row>
    <row r="361" spans="1:19" s="394" customFormat="1" ht="11.1" customHeight="1">
      <c r="A361" s="397"/>
      <c r="B361" s="12"/>
      <c r="C361" s="232"/>
      <c r="D361" s="387"/>
      <c r="E361" s="356"/>
      <c r="F361" s="345"/>
      <c r="G361" s="357"/>
      <c r="H361" s="16"/>
      <c r="I361" s="308"/>
      <c r="J361" s="348"/>
      <c r="K361" s="349"/>
      <c r="L361" s="350"/>
      <c r="M361" s="368"/>
      <c r="N361" s="349"/>
      <c r="O361" s="450"/>
      <c r="P361" s="486"/>
      <c r="Q361" s="430"/>
      <c r="R361" s="436"/>
      <c r="S361" s="430"/>
    </row>
    <row r="362" spans="1:19" s="16" customFormat="1" ht="11.1" customHeight="1">
      <c r="A362" s="342"/>
      <c r="B362" s="331" t="s">
        <v>725</v>
      </c>
      <c r="C362" s="232" t="s">
        <v>724</v>
      </c>
      <c r="D362" s="387"/>
      <c r="E362" s="356"/>
      <c r="F362" s="345"/>
      <c r="G362" s="357"/>
      <c r="I362" s="308"/>
      <c r="J362" s="351"/>
      <c r="K362" s="352"/>
      <c r="L362" s="353"/>
      <c r="M362" s="369"/>
      <c r="N362" s="352"/>
      <c r="O362" s="451"/>
      <c r="P362" s="307"/>
      <c r="Q362" s="431"/>
      <c r="R362" s="437"/>
      <c r="S362" s="431"/>
    </row>
    <row r="363" spans="1:19" s="20" customFormat="1" ht="11.1" customHeight="1">
      <c r="A363" s="527"/>
      <c r="B363" s="453" t="s">
        <v>726</v>
      </c>
      <c r="C363" s="481">
        <v>25</v>
      </c>
      <c r="D363" s="482">
        <v>60</v>
      </c>
      <c r="E363" s="456" t="s">
        <v>2</v>
      </c>
      <c r="F363" s="457"/>
      <c r="G363" s="458"/>
      <c r="H363" s="459"/>
      <c r="I363" s="460"/>
      <c r="J363" s="461">
        <v>60</v>
      </c>
      <c r="K363" s="462" t="s">
        <v>1020</v>
      </c>
      <c r="L363" s="463"/>
      <c r="M363" s="529"/>
      <c r="N363" s="462"/>
      <c r="O363" s="465"/>
      <c r="P363" s="487"/>
      <c r="Q363" s="432">
        <v>0</v>
      </c>
      <c r="R363" s="438"/>
      <c r="S363" s="432">
        <v>0</v>
      </c>
    </row>
    <row r="364" spans="1:19" s="394" customFormat="1" ht="11.1" customHeight="1">
      <c r="A364" s="494"/>
      <c r="B364" s="467"/>
      <c r="C364" s="468"/>
      <c r="D364" s="483"/>
      <c r="E364" s="470"/>
      <c r="F364" s="471"/>
      <c r="G364" s="472"/>
      <c r="H364" s="525"/>
      <c r="I364" s="474"/>
      <c r="J364" s="475"/>
      <c r="K364" s="476"/>
      <c r="L364" s="526"/>
      <c r="M364" s="478"/>
      <c r="N364" s="476"/>
      <c r="O364" s="479"/>
      <c r="P364" s="486"/>
      <c r="Q364" s="430"/>
      <c r="R364" s="436"/>
      <c r="S364" s="430"/>
    </row>
    <row r="365" spans="1:19" s="16" customFormat="1" ht="11.1" customHeight="1">
      <c r="A365" s="342"/>
      <c r="B365" s="331" t="s">
        <v>725</v>
      </c>
      <c r="C365" s="232" t="s">
        <v>724</v>
      </c>
      <c r="D365" s="387"/>
      <c r="E365" s="356"/>
      <c r="F365" s="345"/>
      <c r="G365" s="357"/>
      <c r="I365" s="308"/>
      <c r="J365" s="351"/>
      <c r="K365" s="352"/>
      <c r="L365" s="353"/>
      <c r="M365" s="369"/>
      <c r="N365" s="352"/>
      <c r="O365" s="451"/>
      <c r="P365" s="307"/>
      <c r="Q365" s="431"/>
      <c r="R365" s="437"/>
      <c r="S365" s="431"/>
    </row>
    <row r="366" spans="1:19" s="20" customFormat="1" ht="11.1" customHeight="1">
      <c r="A366" s="332"/>
      <c r="B366" s="333" t="s">
        <v>726</v>
      </c>
      <c r="C366" s="335">
        <v>40</v>
      </c>
      <c r="D366" s="388">
        <v>7</v>
      </c>
      <c r="E366" s="346" t="s">
        <v>2</v>
      </c>
      <c r="F366" s="340"/>
      <c r="G366" s="341"/>
      <c r="I366" s="309"/>
      <c r="J366" s="364">
        <v>7</v>
      </c>
      <c r="K366" s="386" t="s">
        <v>1020</v>
      </c>
      <c r="L366" s="354"/>
      <c r="M366" s="369"/>
      <c r="N366" s="386"/>
      <c r="O366" s="410"/>
      <c r="P366" s="487"/>
      <c r="Q366" s="432">
        <v>0</v>
      </c>
      <c r="R366" s="438"/>
      <c r="S366" s="432">
        <v>0</v>
      </c>
    </row>
    <row r="367" spans="1:19" s="394" customFormat="1" ht="11.1" customHeight="1">
      <c r="A367" s="397"/>
      <c r="B367" s="12"/>
      <c r="C367" s="232"/>
      <c r="D367" s="387"/>
      <c r="E367" s="356"/>
      <c r="F367" s="345"/>
      <c r="G367" s="357"/>
      <c r="H367" s="16"/>
      <c r="I367" s="308"/>
      <c r="J367" s="348"/>
      <c r="K367" s="349"/>
      <c r="L367" s="350"/>
      <c r="M367" s="368"/>
      <c r="N367" s="349"/>
      <c r="O367" s="450"/>
      <c r="P367" s="486"/>
      <c r="Q367" s="430"/>
      <c r="R367" s="436"/>
      <c r="S367" s="430"/>
    </row>
    <row r="368" spans="1:19" s="16" customFormat="1" ht="11.1" customHeight="1">
      <c r="A368" s="342"/>
      <c r="B368" s="331" t="s">
        <v>725</v>
      </c>
      <c r="C368" s="232" t="s">
        <v>724</v>
      </c>
      <c r="D368" s="387"/>
      <c r="E368" s="356"/>
      <c r="F368" s="345"/>
      <c r="G368" s="357"/>
      <c r="I368" s="308"/>
      <c r="J368" s="351"/>
      <c r="K368" s="352"/>
      <c r="L368" s="353"/>
      <c r="M368" s="369"/>
      <c r="N368" s="352"/>
      <c r="O368" s="451"/>
      <c r="P368" s="307"/>
      <c r="Q368" s="431"/>
      <c r="R368" s="437"/>
      <c r="S368" s="431"/>
    </row>
    <row r="369" spans="1:19" s="20" customFormat="1" ht="11.1" customHeight="1">
      <c r="A369" s="332"/>
      <c r="B369" s="333" t="s">
        <v>726</v>
      </c>
      <c r="C369" s="335">
        <v>50</v>
      </c>
      <c r="D369" s="388">
        <v>23</v>
      </c>
      <c r="E369" s="346" t="s">
        <v>2</v>
      </c>
      <c r="F369" s="340"/>
      <c r="G369" s="341"/>
      <c r="I369" s="309"/>
      <c r="J369" s="364">
        <v>0</v>
      </c>
      <c r="K369" s="386"/>
      <c r="L369" s="354"/>
      <c r="M369" s="369">
        <v>23</v>
      </c>
      <c r="N369" s="386" t="s">
        <v>1020</v>
      </c>
      <c r="O369" s="410"/>
      <c r="P369" s="487"/>
      <c r="Q369" s="432">
        <v>0</v>
      </c>
      <c r="R369" s="438"/>
      <c r="S369" s="432">
        <v>0</v>
      </c>
    </row>
    <row r="370" spans="1:19" s="394" customFormat="1" ht="11.1" customHeight="1">
      <c r="A370" s="397"/>
      <c r="B370" s="12"/>
      <c r="C370" s="232"/>
      <c r="D370" s="391"/>
      <c r="E370" s="392"/>
      <c r="F370" s="345"/>
      <c r="G370" s="357"/>
      <c r="H370" s="16"/>
      <c r="I370" s="308"/>
      <c r="J370" s="348"/>
      <c r="K370" s="349"/>
      <c r="L370" s="350"/>
      <c r="M370" s="368"/>
      <c r="N370" s="349"/>
      <c r="O370" s="450"/>
      <c r="P370" s="486"/>
      <c r="Q370" s="430"/>
      <c r="R370" s="436"/>
      <c r="S370" s="430"/>
    </row>
    <row r="371" spans="1:19" s="16" customFormat="1" ht="11.1" customHeight="1">
      <c r="A371" s="342"/>
      <c r="B371" s="331" t="s">
        <v>725</v>
      </c>
      <c r="C371" s="232" t="s">
        <v>727</v>
      </c>
      <c r="D371" s="395"/>
      <c r="E371" s="358"/>
      <c r="F371" s="345"/>
      <c r="G371" s="357"/>
      <c r="I371" s="308"/>
      <c r="J371" s="351"/>
      <c r="K371" s="352"/>
      <c r="L371" s="353"/>
      <c r="M371" s="369"/>
      <c r="N371" s="352"/>
      <c r="O371" s="451"/>
      <c r="P371" s="307"/>
      <c r="Q371" s="431"/>
      <c r="R371" s="437"/>
      <c r="S371" s="431"/>
    </row>
    <row r="372" spans="1:19" s="20" customFormat="1" ht="11.1" customHeight="1">
      <c r="A372" s="332"/>
      <c r="B372" s="333" t="s">
        <v>726</v>
      </c>
      <c r="C372" s="335">
        <v>20</v>
      </c>
      <c r="D372" s="388">
        <v>51</v>
      </c>
      <c r="E372" s="346" t="s">
        <v>2</v>
      </c>
      <c r="F372" s="340"/>
      <c r="G372" s="341"/>
      <c r="I372" s="309"/>
      <c r="J372" s="364">
        <v>28</v>
      </c>
      <c r="K372" s="386" t="s">
        <v>1020</v>
      </c>
      <c r="L372" s="354"/>
      <c r="M372" s="369">
        <v>23</v>
      </c>
      <c r="N372" s="386" t="s">
        <v>1020</v>
      </c>
      <c r="O372" s="410"/>
      <c r="P372" s="487"/>
      <c r="Q372" s="432">
        <v>0</v>
      </c>
      <c r="R372" s="438"/>
      <c r="S372" s="432">
        <v>0</v>
      </c>
    </row>
    <row r="373" spans="1:19" s="394" customFormat="1" ht="11.1" customHeight="1">
      <c r="A373" s="397"/>
      <c r="B373" s="12"/>
      <c r="C373" s="232"/>
      <c r="D373" s="391"/>
      <c r="E373" s="392"/>
      <c r="F373" s="345"/>
      <c r="G373" s="357"/>
      <c r="H373" s="16"/>
      <c r="I373" s="308"/>
      <c r="J373" s="348"/>
      <c r="K373" s="349"/>
      <c r="L373" s="350"/>
      <c r="M373" s="368"/>
      <c r="N373" s="349"/>
      <c r="O373" s="450"/>
      <c r="P373" s="486"/>
      <c r="Q373" s="430"/>
      <c r="R373" s="436"/>
      <c r="S373" s="430"/>
    </row>
    <row r="374" spans="1:19" s="16" customFormat="1" ht="11.1" customHeight="1">
      <c r="A374" s="342"/>
      <c r="B374" s="331" t="s">
        <v>725</v>
      </c>
      <c r="C374" s="232" t="s">
        <v>727</v>
      </c>
      <c r="D374" s="395"/>
      <c r="E374" s="358"/>
      <c r="F374" s="345"/>
      <c r="G374" s="357"/>
      <c r="I374" s="308"/>
      <c r="J374" s="351"/>
      <c r="K374" s="352"/>
      <c r="L374" s="353"/>
      <c r="M374" s="369"/>
      <c r="N374" s="352"/>
      <c r="O374" s="451"/>
      <c r="P374" s="307"/>
      <c r="Q374" s="431"/>
      <c r="R374" s="437"/>
      <c r="S374" s="431"/>
    </row>
    <row r="375" spans="1:19" s="20" customFormat="1" ht="11.1" customHeight="1">
      <c r="A375" s="332"/>
      <c r="B375" s="333" t="s">
        <v>726</v>
      </c>
      <c r="C375" s="335">
        <v>25</v>
      </c>
      <c r="D375" s="388">
        <v>14</v>
      </c>
      <c r="E375" s="346" t="s">
        <v>2</v>
      </c>
      <c r="F375" s="340"/>
      <c r="G375" s="341"/>
      <c r="I375" s="309"/>
      <c r="J375" s="364">
        <v>11</v>
      </c>
      <c r="K375" s="386" t="s">
        <v>1020</v>
      </c>
      <c r="L375" s="354"/>
      <c r="M375" s="369">
        <v>3</v>
      </c>
      <c r="N375" s="386" t="s">
        <v>1020</v>
      </c>
      <c r="O375" s="410"/>
      <c r="P375" s="487"/>
      <c r="Q375" s="432">
        <v>0</v>
      </c>
      <c r="R375" s="438"/>
      <c r="S375" s="432">
        <v>0</v>
      </c>
    </row>
    <row r="376" spans="1:19" s="394" customFormat="1" ht="11.1" customHeight="1">
      <c r="A376" s="397"/>
      <c r="B376" s="12"/>
      <c r="C376" s="232"/>
      <c r="D376" s="391"/>
      <c r="E376" s="392"/>
      <c r="F376" s="345"/>
      <c r="G376" s="357"/>
      <c r="H376" s="16"/>
      <c r="I376" s="308"/>
      <c r="J376" s="348"/>
      <c r="K376" s="349"/>
      <c r="L376" s="350"/>
      <c r="M376" s="368"/>
      <c r="N376" s="349"/>
      <c r="O376" s="450"/>
      <c r="P376" s="486"/>
      <c r="Q376" s="430"/>
      <c r="R376" s="436"/>
      <c r="S376" s="430"/>
    </row>
    <row r="377" spans="1:19" s="16" customFormat="1" ht="11.1" customHeight="1">
      <c r="A377" s="342"/>
      <c r="B377" s="331" t="s">
        <v>725</v>
      </c>
      <c r="C377" s="232" t="s">
        <v>727</v>
      </c>
      <c r="D377" s="395"/>
      <c r="E377" s="358"/>
      <c r="F377" s="345"/>
      <c r="G377" s="357"/>
      <c r="I377" s="308"/>
      <c r="J377" s="351"/>
      <c r="K377" s="352"/>
      <c r="L377" s="353"/>
      <c r="M377" s="369"/>
      <c r="N377" s="352"/>
      <c r="O377" s="451"/>
      <c r="P377" s="307"/>
      <c r="Q377" s="431"/>
      <c r="R377" s="437"/>
      <c r="S377" s="431"/>
    </row>
    <row r="378" spans="1:19" s="20" customFormat="1" ht="11.1" customHeight="1">
      <c r="A378" s="332"/>
      <c r="B378" s="333" t="s">
        <v>726</v>
      </c>
      <c r="C378" s="335">
        <v>30</v>
      </c>
      <c r="D378" s="388">
        <v>9</v>
      </c>
      <c r="E378" s="346" t="s">
        <v>2</v>
      </c>
      <c r="F378" s="340"/>
      <c r="G378" s="341"/>
      <c r="I378" s="309"/>
      <c r="J378" s="364">
        <v>4</v>
      </c>
      <c r="K378" s="386" t="s">
        <v>1020</v>
      </c>
      <c r="L378" s="354"/>
      <c r="M378" s="369">
        <v>5</v>
      </c>
      <c r="N378" s="386" t="s">
        <v>1020</v>
      </c>
      <c r="O378" s="410"/>
      <c r="P378" s="487"/>
      <c r="Q378" s="432">
        <v>0</v>
      </c>
      <c r="R378" s="438"/>
      <c r="S378" s="432">
        <v>0</v>
      </c>
    </row>
    <row r="379" spans="1:19" s="394" customFormat="1" ht="11.1" customHeight="1">
      <c r="A379" s="397"/>
      <c r="B379" s="12"/>
      <c r="C379" s="232"/>
      <c r="D379" s="391"/>
      <c r="E379" s="392"/>
      <c r="F379" s="345"/>
      <c r="G379" s="357"/>
      <c r="H379" s="16"/>
      <c r="I379" s="308"/>
      <c r="J379" s="348"/>
      <c r="K379" s="349"/>
      <c r="L379" s="350"/>
      <c r="M379" s="368"/>
      <c r="N379" s="349"/>
      <c r="O379" s="450"/>
      <c r="P379" s="486"/>
      <c r="Q379" s="430"/>
      <c r="R379" s="436"/>
      <c r="S379" s="430"/>
    </row>
    <row r="380" spans="1:19" s="16" customFormat="1" ht="11.1" customHeight="1">
      <c r="A380" s="342"/>
      <c r="B380" s="331" t="s">
        <v>725</v>
      </c>
      <c r="C380" s="232" t="s">
        <v>727</v>
      </c>
      <c r="D380" s="395"/>
      <c r="E380" s="358"/>
      <c r="F380" s="345"/>
      <c r="G380" s="357"/>
      <c r="I380" s="308"/>
      <c r="J380" s="351"/>
      <c r="K380" s="352"/>
      <c r="L380" s="353"/>
      <c r="M380" s="369"/>
      <c r="N380" s="352"/>
      <c r="O380" s="451"/>
      <c r="P380" s="307"/>
      <c r="Q380" s="431"/>
      <c r="R380" s="437"/>
      <c r="S380" s="431"/>
    </row>
    <row r="381" spans="1:19" s="20" customFormat="1" ht="11.1" customHeight="1">
      <c r="A381" s="332"/>
      <c r="B381" s="333" t="s">
        <v>726</v>
      </c>
      <c r="C381" s="335">
        <v>40</v>
      </c>
      <c r="D381" s="388">
        <v>10</v>
      </c>
      <c r="E381" s="346" t="s">
        <v>2</v>
      </c>
      <c r="F381" s="340"/>
      <c r="G381" s="341"/>
      <c r="I381" s="309"/>
      <c r="J381" s="364">
        <v>9</v>
      </c>
      <c r="K381" s="386" t="s">
        <v>1020</v>
      </c>
      <c r="L381" s="354"/>
      <c r="M381" s="369">
        <v>1</v>
      </c>
      <c r="N381" s="386" t="s">
        <v>1020</v>
      </c>
      <c r="O381" s="410"/>
      <c r="P381" s="487"/>
      <c r="Q381" s="432">
        <v>0</v>
      </c>
      <c r="R381" s="438"/>
      <c r="S381" s="432">
        <v>0</v>
      </c>
    </row>
    <row r="382" spans="1:19" s="394" customFormat="1" ht="11.1" customHeight="1">
      <c r="A382" s="397"/>
      <c r="B382" s="12"/>
      <c r="C382" s="232"/>
      <c r="D382" s="391"/>
      <c r="E382" s="392"/>
      <c r="F382" s="345"/>
      <c r="G382" s="357"/>
      <c r="H382" s="16"/>
      <c r="I382" s="308"/>
      <c r="J382" s="348"/>
      <c r="K382" s="349"/>
      <c r="L382" s="350"/>
      <c r="M382" s="368"/>
      <c r="N382" s="349"/>
      <c r="O382" s="450"/>
      <c r="P382" s="486"/>
      <c r="Q382" s="430"/>
      <c r="R382" s="436"/>
      <c r="S382" s="430"/>
    </row>
    <row r="383" spans="1:19" s="16" customFormat="1" ht="11.1" customHeight="1">
      <c r="A383" s="342"/>
      <c r="B383" s="331" t="s">
        <v>725</v>
      </c>
      <c r="C383" s="232" t="s">
        <v>727</v>
      </c>
      <c r="D383" s="395"/>
      <c r="E383" s="358"/>
      <c r="F383" s="345"/>
      <c r="G383" s="357"/>
      <c r="I383" s="308"/>
      <c r="J383" s="351"/>
      <c r="K383" s="352"/>
      <c r="L383" s="353"/>
      <c r="M383" s="369"/>
      <c r="N383" s="352"/>
      <c r="O383" s="451"/>
      <c r="P383" s="307"/>
      <c r="Q383" s="431"/>
      <c r="R383" s="437"/>
      <c r="S383" s="431"/>
    </row>
    <row r="384" spans="1:19" s="20" customFormat="1" ht="11.1" customHeight="1">
      <c r="A384" s="332"/>
      <c r="B384" s="333" t="s">
        <v>726</v>
      </c>
      <c r="C384" s="335">
        <v>50</v>
      </c>
      <c r="D384" s="388">
        <v>30</v>
      </c>
      <c r="E384" s="346" t="s">
        <v>2</v>
      </c>
      <c r="F384" s="340"/>
      <c r="G384" s="341"/>
      <c r="I384" s="309"/>
      <c r="J384" s="364">
        <v>0</v>
      </c>
      <c r="K384" s="386"/>
      <c r="L384" s="354"/>
      <c r="M384" s="369">
        <v>30</v>
      </c>
      <c r="N384" s="386" t="s">
        <v>1020</v>
      </c>
      <c r="O384" s="410"/>
      <c r="P384" s="487"/>
      <c r="Q384" s="432">
        <v>0</v>
      </c>
      <c r="R384" s="438"/>
      <c r="S384" s="432">
        <v>0</v>
      </c>
    </row>
    <row r="385" spans="1:19" s="394" customFormat="1" ht="11.1" customHeight="1">
      <c r="A385" s="397"/>
      <c r="B385" s="12"/>
      <c r="C385" s="232"/>
      <c r="D385" s="391"/>
      <c r="E385" s="392"/>
      <c r="F385" s="345"/>
      <c r="G385" s="357"/>
      <c r="H385" s="16"/>
      <c r="I385" s="308"/>
      <c r="J385" s="348"/>
      <c r="K385" s="349"/>
      <c r="L385" s="350"/>
      <c r="M385" s="368"/>
      <c r="N385" s="349"/>
      <c r="O385" s="450"/>
      <c r="P385" s="486"/>
      <c r="Q385" s="430"/>
      <c r="R385" s="436"/>
      <c r="S385" s="430"/>
    </row>
    <row r="386" spans="1:19" s="16" customFormat="1" ht="11.1" customHeight="1">
      <c r="A386" s="342"/>
      <c r="B386" s="331" t="s">
        <v>725</v>
      </c>
      <c r="C386" s="232" t="s">
        <v>727</v>
      </c>
      <c r="D386" s="395"/>
      <c r="E386" s="358"/>
      <c r="F386" s="345"/>
      <c r="G386" s="357"/>
      <c r="I386" s="308"/>
      <c r="J386" s="351"/>
      <c r="K386" s="352"/>
      <c r="L386" s="353"/>
      <c r="M386" s="369"/>
      <c r="N386" s="352"/>
      <c r="O386" s="451"/>
      <c r="P386" s="307"/>
      <c r="Q386" s="431"/>
      <c r="R386" s="437"/>
      <c r="S386" s="431"/>
    </row>
    <row r="387" spans="1:19" s="20" customFormat="1" ht="11.1" customHeight="1">
      <c r="A387" s="332"/>
      <c r="B387" s="333" t="s">
        <v>726</v>
      </c>
      <c r="C387" s="335">
        <v>65</v>
      </c>
      <c r="D387" s="388">
        <v>7</v>
      </c>
      <c r="E387" s="346" t="s">
        <v>2</v>
      </c>
      <c r="F387" s="340"/>
      <c r="G387" s="341"/>
      <c r="I387" s="309"/>
      <c r="J387" s="364">
        <v>0</v>
      </c>
      <c r="K387" s="386"/>
      <c r="L387" s="354"/>
      <c r="M387" s="369">
        <v>7</v>
      </c>
      <c r="N387" s="386" t="s">
        <v>1020</v>
      </c>
      <c r="O387" s="410"/>
      <c r="P387" s="487"/>
      <c r="Q387" s="432">
        <v>0</v>
      </c>
      <c r="R387" s="438"/>
      <c r="S387" s="432">
        <v>0</v>
      </c>
    </row>
    <row r="388" spans="1:19" s="16" customFormat="1" ht="11.1" customHeight="1">
      <c r="A388" s="11"/>
      <c r="B388" s="12"/>
      <c r="C388" s="232"/>
      <c r="D388" s="359"/>
      <c r="E388" s="356"/>
      <c r="F388" s="345"/>
      <c r="G388" s="357"/>
      <c r="I388" s="308"/>
      <c r="J388" s="348"/>
      <c r="K388" s="349"/>
      <c r="L388" s="350"/>
      <c r="M388" s="373"/>
      <c r="N388" s="349"/>
      <c r="O388" s="450"/>
      <c r="P388" s="486"/>
      <c r="Q388" s="430"/>
      <c r="R388" s="436"/>
      <c r="S388" s="430"/>
    </row>
    <row r="389" spans="1:19" s="16" customFormat="1" ht="11.1" customHeight="1">
      <c r="A389" s="330"/>
      <c r="B389" s="331" t="s">
        <v>743</v>
      </c>
      <c r="C389" s="232"/>
      <c r="D389" s="359"/>
      <c r="E389" s="356"/>
      <c r="F389" s="345"/>
      <c r="G389" s="357"/>
      <c r="I389" s="308"/>
      <c r="J389" s="351"/>
      <c r="K389" s="352"/>
      <c r="L389" s="353"/>
      <c r="M389" s="374"/>
      <c r="N389" s="352"/>
      <c r="O389" s="451"/>
      <c r="P389" s="307"/>
      <c r="Q389" s="431"/>
      <c r="R389" s="437"/>
      <c r="S389" s="431"/>
    </row>
    <row r="390" spans="1:19" s="16" customFormat="1" ht="11.1" customHeight="1">
      <c r="A390" s="332"/>
      <c r="B390" s="333"/>
      <c r="C390" s="335"/>
      <c r="D390" s="362">
        <v>0.03</v>
      </c>
      <c r="E390" s="346"/>
      <c r="F390" s="340"/>
      <c r="G390" s="341"/>
      <c r="H390" s="20"/>
      <c r="I390" s="309"/>
      <c r="J390" s="364">
        <v>0</v>
      </c>
      <c r="K390" s="347">
        <v>0</v>
      </c>
      <c r="L390" s="354"/>
      <c r="M390" s="375">
        <v>0.03</v>
      </c>
      <c r="N390" s="347">
        <v>0</v>
      </c>
      <c r="O390" s="480"/>
      <c r="P390" s="487"/>
      <c r="Q390" s="432">
        <v>0</v>
      </c>
      <c r="R390" s="438"/>
      <c r="S390" s="432">
        <v>0</v>
      </c>
    </row>
    <row r="391" spans="1:19" s="16" customFormat="1" ht="11.1" customHeight="1">
      <c r="A391" s="11"/>
      <c r="B391" s="12"/>
      <c r="C391" s="232"/>
      <c r="D391" s="359"/>
      <c r="E391" s="356"/>
      <c r="F391" s="345"/>
      <c r="G391" s="357"/>
      <c r="I391" s="308"/>
      <c r="J391" s="348"/>
      <c r="K391" s="349"/>
      <c r="L391" s="350"/>
      <c r="M391" s="373"/>
      <c r="N391" s="349"/>
      <c r="O391" s="450"/>
      <c r="P391" s="486"/>
      <c r="Q391" s="430"/>
      <c r="R391" s="436"/>
      <c r="S391" s="430"/>
    </row>
    <row r="392" spans="1:19" s="16" customFormat="1" ht="11.1" customHeight="1">
      <c r="A392" s="330"/>
      <c r="B392" s="331" t="s">
        <v>744</v>
      </c>
      <c r="C392" s="232"/>
      <c r="D392" s="359"/>
      <c r="E392" s="356"/>
      <c r="F392" s="345"/>
      <c r="G392" s="357"/>
      <c r="I392" s="308"/>
      <c r="J392" s="351"/>
      <c r="K392" s="352"/>
      <c r="L392" s="353"/>
      <c r="M392" s="374"/>
      <c r="N392" s="352"/>
      <c r="O392" s="451"/>
      <c r="P392" s="307"/>
      <c r="Q392" s="431"/>
      <c r="R392" s="437"/>
      <c r="S392" s="431"/>
    </row>
    <row r="393" spans="1:19" s="16" customFormat="1" ht="11.1" customHeight="1">
      <c r="A393" s="332"/>
      <c r="B393" s="333"/>
      <c r="C393" s="335"/>
      <c r="D393" s="362">
        <v>0.1</v>
      </c>
      <c r="E393" s="346"/>
      <c r="F393" s="340"/>
      <c r="G393" s="341"/>
      <c r="H393" s="20"/>
      <c r="I393" s="309"/>
      <c r="J393" s="364">
        <v>0</v>
      </c>
      <c r="K393" s="386">
        <v>0</v>
      </c>
      <c r="L393" s="354"/>
      <c r="M393" s="374">
        <v>0.1</v>
      </c>
      <c r="N393" s="386">
        <v>0</v>
      </c>
      <c r="O393" s="480"/>
      <c r="P393" s="487"/>
      <c r="Q393" s="432">
        <v>0</v>
      </c>
      <c r="R393" s="438"/>
      <c r="S393" s="432">
        <v>0</v>
      </c>
    </row>
    <row r="394" spans="1:19" s="16" customFormat="1" ht="11.1" customHeight="1">
      <c r="A394" s="11"/>
      <c r="B394" s="12"/>
      <c r="C394" s="232"/>
      <c r="D394" s="359"/>
      <c r="E394" s="356"/>
      <c r="F394" s="345"/>
      <c r="G394" s="357"/>
      <c r="I394" s="308"/>
      <c r="J394" s="348"/>
      <c r="K394" s="416"/>
      <c r="L394" s="417"/>
      <c r="M394" s="406"/>
      <c r="N394" s="416"/>
      <c r="O394" s="484"/>
      <c r="P394" s="486"/>
      <c r="Q394" s="430"/>
      <c r="R394" s="436"/>
      <c r="S394" s="430"/>
    </row>
    <row r="395" spans="1:19" s="16" customFormat="1" ht="11.1" customHeight="1">
      <c r="A395" s="330"/>
      <c r="B395" s="331" t="s">
        <v>745</v>
      </c>
      <c r="C395" s="232" t="s">
        <v>997</v>
      </c>
      <c r="D395" s="359"/>
      <c r="E395" s="356"/>
      <c r="F395" s="345"/>
      <c r="G395" s="357"/>
      <c r="I395" s="308"/>
      <c r="J395" s="351"/>
      <c r="K395" s="352"/>
      <c r="L395" s="353"/>
      <c r="M395" s="369"/>
      <c r="N395" s="352"/>
      <c r="O395" s="451"/>
      <c r="P395" s="307"/>
      <c r="Q395" s="431"/>
      <c r="R395" s="437"/>
      <c r="S395" s="431"/>
    </row>
    <row r="396" spans="1:19" s="16" customFormat="1" ht="11.1" customHeight="1">
      <c r="A396" s="342"/>
      <c r="B396" s="343"/>
      <c r="C396" s="344"/>
      <c r="D396" s="385">
        <v>484</v>
      </c>
      <c r="E396" s="358" t="s">
        <v>2</v>
      </c>
      <c r="F396" s="345"/>
      <c r="G396" s="357"/>
      <c r="I396" s="308"/>
      <c r="J396" s="351">
        <v>277</v>
      </c>
      <c r="K396" s="386" t="s">
        <v>1020</v>
      </c>
      <c r="L396" s="354"/>
      <c r="M396" s="369">
        <v>207</v>
      </c>
      <c r="N396" s="386" t="s">
        <v>1020</v>
      </c>
      <c r="O396" s="480"/>
      <c r="P396" s="487"/>
      <c r="Q396" s="432">
        <v>0</v>
      </c>
      <c r="R396" s="438"/>
      <c r="S396" s="432">
        <v>0</v>
      </c>
    </row>
    <row r="397" spans="1:19" s="16" customFormat="1" ht="11.1" customHeight="1">
      <c r="A397" s="534"/>
      <c r="B397" s="413" t="s">
        <v>935</v>
      </c>
      <c r="C397" s="399"/>
      <c r="D397" s="531"/>
      <c r="E397" s="415"/>
      <c r="F397" s="393"/>
      <c r="G397" s="401"/>
      <c r="H397" s="394"/>
      <c r="I397" s="402"/>
      <c r="J397" s="403"/>
      <c r="K397" s="416"/>
      <c r="L397" s="417"/>
      <c r="M397" s="406"/>
      <c r="N397" s="416"/>
      <c r="O397" s="484"/>
      <c r="P397" s="486"/>
      <c r="Q397" s="430"/>
      <c r="R397" s="436"/>
      <c r="S397" s="430"/>
    </row>
    <row r="398" spans="1:19" s="16" customFormat="1" ht="11.1" customHeight="1">
      <c r="A398" s="408"/>
      <c r="B398" s="331" t="s">
        <v>722</v>
      </c>
      <c r="C398" s="232" t="s">
        <v>869</v>
      </c>
      <c r="D398" s="387"/>
      <c r="E398" s="356"/>
      <c r="F398" s="345"/>
      <c r="G398" s="357"/>
      <c r="I398" s="308"/>
      <c r="J398" s="351"/>
      <c r="K398" s="352"/>
      <c r="L398" s="353"/>
      <c r="M398" s="369"/>
      <c r="N398" s="352"/>
      <c r="O398" s="451"/>
      <c r="P398" s="307"/>
      <c r="Q398" s="431"/>
      <c r="R398" s="437"/>
      <c r="S398" s="431"/>
    </row>
    <row r="399" spans="1:19" s="16" customFormat="1" ht="11.1" customHeight="1">
      <c r="A399" s="409"/>
      <c r="B399" s="333" t="s">
        <v>723</v>
      </c>
      <c r="C399" s="335">
        <v>20</v>
      </c>
      <c r="D399" s="388">
        <v>22</v>
      </c>
      <c r="E399" s="346" t="s">
        <v>2</v>
      </c>
      <c r="F399" s="340"/>
      <c r="G399" s="341"/>
      <c r="H399" s="20"/>
      <c r="I399" s="309"/>
      <c r="J399" s="364">
        <v>22</v>
      </c>
      <c r="K399" s="347" t="s">
        <v>1020</v>
      </c>
      <c r="L399" s="354"/>
      <c r="M399" s="370"/>
      <c r="N399" s="347"/>
      <c r="O399" s="410"/>
      <c r="P399" s="487"/>
      <c r="Q399" s="432">
        <v>0</v>
      </c>
      <c r="R399" s="438"/>
      <c r="S399" s="432">
        <v>0</v>
      </c>
    </row>
    <row r="400" spans="1:19" s="16" customFormat="1" ht="11.1" customHeight="1">
      <c r="A400" s="11"/>
      <c r="B400" s="12" t="s">
        <v>935</v>
      </c>
      <c r="C400" s="232"/>
      <c r="D400" s="387"/>
      <c r="E400" s="356"/>
      <c r="F400" s="345"/>
      <c r="G400" s="357"/>
      <c r="I400" s="308"/>
      <c r="J400" s="348"/>
      <c r="K400" s="349"/>
      <c r="L400" s="350"/>
      <c r="M400" s="368"/>
      <c r="N400" s="349"/>
      <c r="O400" s="450"/>
      <c r="P400" s="486"/>
      <c r="Q400" s="430"/>
      <c r="R400" s="436"/>
      <c r="S400" s="430"/>
    </row>
    <row r="401" spans="1:19" s="16" customFormat="1" ht="11.1" customHeight="1">
      <c r="A401" s="330"/>
      <c r="B401" s="331" t="s">
        <v>722</v>
      </c>
      <c r="C401" s="232" t="s">
        <v>869</v>
      </c>
      <c r="D401" s="387"/>
      <c r="E401" s="356"/>
      <c r="F401" s="345"/>
      <c r="G401" s="357"/>
      <c r="I401" s="308"/>
      <c r="J401" s="351"/>
      <c r="K401" s="352"/>
      <c r="L401" s="353"/>
      <c r="M401" s="369"/>
      <c r="N401" s="352"/>
      <c r="O401" s="451"/>
      <c r="P401" s="307"/>
      <c r="Q401" s="431"/>
      <c r="R401" s="437"/>
      <c r="S401" s="431"/>
    </row>
    <row r="402" spans="1:19" s="16" customFormat="1" ht="11.1" customHeight="1">
      <c r="A402" s="332"/>
      <c r="B402" s="333" t="s">
        <v>723</v>
      </c>
      <c r="C402" s="335">
        <v>25</v>
      </c>
      <c r="D402" s="388">
        <v>6</v>
      </c>
      <c r="E402" s="346" t="s">
        <v>2</v>
      </c>
      <c r="F402" s="340"/>
      <c r="G402" s="341"/>
      <c r="H402" s="20"/>
      <c r="I402" s="309"/>
      <c r="J402" s="364">
        <v>6</v>
      </c>
      <c r="K402" s="347" t="s">
        <v>1020</v>
      </c>
      <c r="L402" s="354"/>
      <c r="M402" s="370"/>
      <c r="N402" s="347"/>
      <c r="O402" s="410"/>
      <c r="P402" s="487"/>
      <c r="Q402" s="432">
        <v>0</v>
      </c>
      <c r="R402" s="438"/>
      <c r="S402" s="432">
        <v>0</v>
      </c>
    </row>
    <row r="403" spans="1:19" s="16" customFormat="1" ht="11.1" customHeight="1">
      <c r="A403" s="11"/>
      <c r="B403" s="12" t="s">
        <v>935</v>
      </c>
      <c r="C403" s="232"/>
      <c r="D403" s="387"/>
      <c r="E403" s="356"/>
      <c r="F403" s="345"/>
      <c r="G403" s="357"/>
      <c r="I403" s="308"/>
      <c r="J403" s="348"/>
      <c r="K403" s="349"/>
      <c r="L403" s="350"/>
      <c r="M403" s="368"/>
      <c r="N403" s="349"/>
      <c r="O403" s="450"/>
      <c r="P403" s="486"/>
      <c r="Q403" s="430"/>
      <c r="R403" s="436"/>
      <c r="S403" s="430"/>
    </row>
    <row r="404" spans="1:19" s="16" customFormat="1" ht="11.1" customHeight="1">
      <c r="A404" s="330"/>
      <c r="B404" s="331" t="s">
        <v>722</v>
      </c>
      <c r="C404" s="232" t="s">
        <v>869</v>
      </c>
      <c r="D404" s="387"/>
      <c r="E404" s="356"/>
      <c r="F404" s="345"/>
      <c r="G404" s="357"/>
      <c r="I404" s="308"/>
      <c r="J404" s="351"/>
      <c r="K404" s="352"/>
      <c r="L404" s="353"/>
      <c r="M404" s="369"/>
      <c r="N404" s="352"/>
      <c r="O404" s="451"/>
      <c r="P404" s="307"/>
      <c r="Q404" s="431"/>
      <c r="R404" s="437"/>
      <c r="S404" s="431"/>
    </row>
    <row r="405" spans="1:19" s="16" customFormat="1" ht="11.1" customHeight="1">
      <c r="A405" s="332"/>
      <c r="B405" s="333" t="s">
        <v>723</v>
      </c>
      <c r="C405" s="335">
        <v>65</v>
      </c>
      <c r="D405" s="388">
        <v>21</v>
      </c>
      <c r="E405" s="346" t="s">
        <v>2</v>
      </c>
      <c r="F405" s="340"/>
      <c r="G405" s="341"/>
      <c r="H405" s="20"/>
      <c r="I405" s="309"/>
      <c r="J405" s="364">
        <v>21</v>
      </c>
      <c r="K405" s="347" t="s">
        <v>1020</v>
      </c>
      <c r="L405" s="354"/>
      <c r="M405" s="370"/>
      <c r="N405" s="347"/>
      <c r="O405" s="410"/>
      <c r="P405" s="487"/>
      <c r="Q405" s="432">
        <v>0</v>
      </c>
      <c r="R405" s="438"/>
      <c r="S405" s="432">
        <v>0</v>
      </c>
    </row>
    <row r="406" spans="1:19" s="16" customFormat="1" ht="11.1" customHeight="1">
      <c r="A406" s="11"/>
      <c r="B406" s="12"/>
      <c r="C406" s="232"/>
      <c r="D406" s="359"/>
      <c r="E406" s="356"/>
      <c r="F406" s="345"/>
      <c r="G406" s="357"/>
      <c r="I406" s="308"/>
      <c r="J406" s="348"/>
      <c r="K406" s="349"/>
      <c r="L406" s="350"/>
      <c r="M406" s="368"/>
      <c r="N406" s="349"/>
      <c r="O406" s="450"/>
      <c r="Q406" s="430"/>
      <c r="R406" s="436"/>
      <c r="S406" s="430"/>
    </row>
    <row r="407" spans="1:19" s="16" customFormat="1" ht="11.1" customHeight="1">
      <c r="A407" s="330"/>
      <c r="B407" s="331" t="s">
        <v>751</v>
      </c>
      <c r="C407" s="232" t="s">
        <v>728</v>
      </c>
      <c r="D407" s="359"/>
      <c r="E407" s="356"/>
      <c r="F407" s="345"/>
      <c r="G407" s="357"/>
      <c r="I407" s="308"/>
      <c r="J407" s="351"/>
      <c r="K407" s="352"/>
      <c r="L407" s="353"/>
      <c r="M407" s="369"/>
      <c r="N407" s="352"/>
      <c r="O407" s="451"/>
      <c r="Q407" s="431"/>
      <c r="R407" s="437"/>
      <c r="S407" s="431"/>
    </row>
    <row r="408" spans="1:19" s="16" customFormat="1" ht="11.1" customHeight="1">
      <c r="A408" s="527"/>
      <c r="B408" s="453"/>
      <c r="C408" s="481">
        <v>20</v>
      </c>
      <c r="D408" s="455">
        <v>2</v>
      </c>
      <c r="E408" s="456" t="s">
        <v>595</v>
      </c>
      <c r="F408" s="457"/>
      <c r="G408" s="458"/>
      <c r="H408" s="459"/>
      <c r="I408" s="460"/>
      <c r="J408" s="461">
        <v>0</v>
      </c>
      <c r="K408" s="462"/>
      <c r="L408" s="463"/>
      <c r="M408" s="529">
        <v>2</v>
      </c>
      <c r="N408" s="462" t="s">
        <v>464</v>
      </c>
      <c r="O408" s="465"/>
      <c r="P408" s="429">
        <v>0.08</v>
      </c>
      <c r="Q408" s="432">
        <v>0.16</v>
      </c>
      <c r="R408" s="438"/>
      <c r="S408" s="432">
        <v>0</v>
      </c>
    </row>
    <row r="409" spans="1:19" s="16" customFormat="1" ht="11.1" customHeight="1">
      <c r="A409" s="466"/>
      <c r="B409" s="467"/>
      <c r="C409" s="468"/>
      <c r="D409" s="469"/>
      <c r="E409" s="470"/>
      <c r="F409" s="471"/>
      <c r="G409" s="472"/>
      <c r="H409" s="525"/>
      <c r="I409" s="474"/>
      <c r="J409" s="475"/>
      <c r="K409" s="476"/>
      <c r="L409" s="526"/>
      <c r="M409" s="478"/>
      <c r="N409" s="476"/>
      <c r="O409" s="479"/>
      <c r="Q409" s="430"/>
      <c r="R409" s="436"/>
      <c r="S409" s="430"/>
    </row>
    <row r="410" spans="1:19" s="16" customFormat="1" ht="11.1" customHeight="1">
      <c r="A410" s="330"/>
      <c r="B410" s="331" t="s">
        <v>751</v>
      </c>
      <c r="C410" s="232" t="s">
        <v>728</v>
      </c>
      <c r="D410" s="359"/>
      <c r="E410" s="356"/>
      <c r="F410" s="345"/>
      <c r="G410" s="357"/>
      <c r="I410" s="308"/>
      <c r="J410" s="351"/>
      <c r="K410" s="352"/>
      <c r="L410" s="353"/>
      <c r="M410" s="369"/>
      <c r="N410" s="352"/>
      <c r="O410" s="451"/>
      <c r="Q410" s="431"/>
      <c r="R410" s="437"/>
      <c r="S410" s="431"/>
    </row>
    <row r="411" spans="1:19" s="16" customFormat="1" ht="11.1" customHeight="1">
      <c r="A411" s="332"/>
      <c r="B411" s="333"/>
      <c r="C411" s="335">
        <v>25</v>
      </c>
      <c r="D411" s="361">
        <v>1</v>
      </c>
      <c r="E411" s="346" t="s">
        <v>595</v>
      </c>
      <c r="F411" s="340"/>
      <c r="G411" s="341"/>
      <c r="H411" s="20"/>
      <c r="I411" s="309"/>
      <c r="J411" s="364">
        <v>1</v>
      </c>
      <c r="K411" s="347" t="s">
        <v>464</v>
      </c>
      <c r="L411" s="354"/>
      <c r="M411" s="370">
        <v>0</v>
      </c>
      <c r="N411" s="347"/>
      <c r="O411" s="410"/>
      <c r="P411" s="429">
        <v>0.09</v>
      </c>
      <c r="Q411" s="432">
        <v>0.09</v>
      </c>
      <c r="R411" s="438"/>
      <c r="S411" s="432">
        <v>0</v>
      </c>
    </row>
    <row r="412" spans="1:19" s="16" customFormat="1" ht="11.1" customHeight="1">
      <c r="A412" s="11"/>
      <c r="B412" s="12"/>
      <c r="C412" s="232"/>
      <c r="D412" s="359"/>
      <c r="E412" s="356"/>
      <c r="F412" s="345"/>
      <c r="G412" s="357"/>
      <c r="I412" s="308"/>
      <c r="J412" s="348"/>
      <c r="K412" s="349"/>
      <c r="L412" s="350"/>
      <c r="M412" s="368"/>
      <c r="N412" s="349"/>
      <c r="O412" s="450"/>
      <c r="Q412" s="430"/>
      <c r="R412" s="436"/>
      <c r="S412" s="430"/>
    </row>
    <row r="413" spans="1:19" s="16" customFormat="1" ht="11.1" customHeight="1">
      <c r="A413" s="330"/>
      <c r="B413" s="331" t="s">
        <v>751</v>
      </c>
      <c r="C413" s="232" t="s">
        <v>728</v>
      </c>
      <c r="D413" s="359"/>
      <c r="E413" s="356"/>
      <c r="F413" s="345"/>
      <c r="G413" s="357"/>
      <c r="I413" s="308"/>
      <c r="J413" s="351"/>
      <c r="K413" s="352"/>
      <c r="L413" s="353"/>
      <c r="M413" s="369"/>
      <c r="N413" s="352"/>
      <c r="O413" s="451"/>
      <c r="Q413" s="431"/>
      <c r="R413" s="437"/>
      <c r="S413" s="431"/>
    </row>
    <row r="414" spans="1:19" s="16" customFormat="1" ht="11.1" customHeight="1">
      <c r="A414" s="332"/>
      <c r="B414" s="333"/>
      <c r="C414" s="335">
        <v>40</v>
      </c>
      <c r="D414" s="361">
        <v>2</v>
      </c>
      <c r="E414" s="346" t="s">
        <v>595</v>
      </c>
      <c r="F414" s="340"/>
      <c r="G414" s="341"/>
      <c r="H414" s="20"/>
      <c r="I414" s="309"/>
      <c r="J414" s="364">
        <v>2</v>
      </c>
      <c r="K414" s="347" t="s">
        <v>464</v>
      </c>
      <c r="L414" s="354"/>
      <c r="M414" s="370">
        <v>0</v>
      </c>
      <c r="N414" s="347"/>
      <c r="O414" s="410"/>
      <c r="P414" s="429">
        <v>0.13</v>
      </c>
      <c r="Q414" s="432">
        <v>0.26</v>
      </c>
      <c r="R414" s="438"/>
      <c r="S414" s="432">
        <v>0</v>
      </c>
    </row>
    <row r="415" spans="1:19" s="16" customFormat="1" ht="11.1" customHeight="1">
      <c r="A415" s="11"/>
      <c r="B415" s="12"/>
      <c r="C415" s="232"/>
      <c r="D415" s="359"/>
      <c r="E415" s="356"/>
      <c r="F415" s="345"/>
      <c r="G415" s="357"/>
      <c r="I415" s="308"/>
      <c r="J415" s="348"/>
      <c r="K415" s="349"/>
      <c r="L415" s="350"/>
      <c r="M415" s="368"/>
      <c r="N415" s="349"/>
      <c r="O415" s="450"/>
      <c r="Q415" s="430"/>
      <c r="R415" s="436"/>
      <c r="S415" s="430"/>
    </row>
    <row r="416" spans="1:19" s="16" customFormat="1" ht="11.1" customHeight="1">
      <c r="A416" s="330"/>
      <c r="B416" s="331" t="s">
        <v>751</v>
      </c>
      <c r="C416" s="232" t="s">
        <v>728</v>
      </c>
      <c r="D416" s="359"/>
      <c r="E416" s="356"/>
      <c r="F416" s="345"/>
      <c r="G416" s="357"/>
      <c r="I416" s="308"/>
      <c r="J416" s="351"/>
      <c r="K416" s="352"/>
      <c r="L416" s="353"/>
      <c r="M416" s="369"/>
      <c r="N416" s="352"/>
      <c r="O416" s="451"/>
      <c r="Q416" s="431"/>
      <c r="R416" s="437"/>
      <c r="S416" s="431"/>
    </row>
    <row r="417" spans="1:19" s="16" customFormat="1" ht="11.1" customHeight="1">
      <c r="A417" s="332"/>
      <c r="B417" s="333"/>
      <c r="C417" s="335">
        <v>50</v>
      </c>
      <c r="D417" s="361">
        <v>5</v>
      </c>
      <c r="E417" s="346" t="s">
        <v>595</v>
      </c>
      <c r="F417" s="340"/>
      <c r="G417" s="341"/>
      <c r="H417" s="20"/>
      <c r="I417" s="309"/>
      <c r="J417" s="364">
        <v>0</v>
      </c>
      <c r="K417" s="347"/>
      <c r="L417" s="354"/>
      <c r="M417" s="370">
        <v>5</v>
      </c>
      <c r="N417" s="347" t="s">
        <v>464</v>
      </c>
      <c r="O417" s="410"/>
      <c r="P417" s="429">
        <v>0.16</v>
      </c>
      <c r="Q417" s="432">
        <v>0.8</v>
      </c>
      <c r="R417" s="438"/>
      <c r="S417" s="432">
        <v>0</v>
      </c>
    </row>
    <row r="418" spans="1:19" s="16" customFormat="1" ht="11.1" customHeight="1">
      <c r="A418" s="11"/>
      <c r="B418" s="12"/>
      <c r="C418" s="232"/>
      <c r="D418" s="359"/>
      <c r="E418" s="356"/>
      <c r="F418" s="345"/>
      <c r="G418" s="357"/>
      <c r="I418" s="308"/>
      <c r="J418" s="348"/>
      <c r="K418" s="349"/>
      <c r="L418" s="350"/>
      <c r="M418" s="368"/>
      <c r="N418" s="349"/>
      <c r="O418" s="450"/>
      <c r="Q418" s="430"/>
      <c r="R418" s="436"/>
      <c r="S418" s="430"/>
    </row>
    <row r="419" spans="1:19" s="16" customFormat="1" ht="11.1" customHeight="1">
      <c r="A419" s="330"/>
      <c r="B419" s="331" t="s">
        <v>752</v>
      </c>
      <c r="C419" s="232" t="s">
        <v>731</v>
      </c>
      <c r="D419" s="359"/>
      <c r="E419" s="356"/>
      <c r="F419" s="345"/>
      <c r="G419" s="357"/>
      <c r="I419" s="308"/>
      <c r="J419" s="351"/>
      <c r="K419" s="352"/>
      <c r="L419" s="353"/>
      <c r="M419" s="369"/>
      <c r="N419" s="352"/>
      <c r="O419" s="451"/>
      <c r="Q419" s="431"/>
      <c r="R419" s="437"/>
      <c r="S419" s="431"/>
    </row>
    <row r="420" spans="1:19" s="16" customFormat="1" ht="11.1" customHeight="1">
      <c r="A420" s="332"/>
      <c r="B420" s="333"/>
      <c r="C420" s="335">
        <v>65</v>
      </c>
      <c r="D420" s="361">
        <v>2</v>
      </c>
      <c r="E420" s="346" t="s">
        <v>595</v>
      </c>
      <c r="F420" s="340"/>
      <c r="G420" s="341"/>
      <c r="H420" s="20"/>
      <c r="I420" s="309"/>
      <c r="J420" s="364">
        <v>0</v>
      </c>
      <c r="K420" s="347"/>
      <c r="L420" s="354"/>
      <c r="M420" s="370">
        <v>2</v>
      </c>
      <c r="N420" s="347" t="s">
        <v>464</v>
      </c>
      <c r="O420" s="410"/>
      <c r="P420" s="429">
        <v>0.28000000000000003</v>
      </c>
      <c r="Q420" s="432">
        <v>0.56000000000000005</v>
      </c>
      <c r="R420" s="438"/>
      <c r="S420" s="432">
        <v>0</v>
      </c>
    </row>
    <row r="421" spans="1:19" s="16" customFormat="1" ht="11.1" customHeight="1">
      <c r="A421" s="11"/>
      <c r="B421" s="12"/>
      <c r="C421" s="232"/>
      <c r="D421" s="359"/>
      <c r="E421" s="356"/>
      <c r="F421" s="345"/>
      <c r="G421" s="357"/>
      <c r="I421" s="308"/>
      <c r="J421" s="348"/>
      <c r="K421" s="349"/>
      <c r="L421" s="350"/>
      <c r="M421" s="368"/>
      <c r="N421" s="349"/>
      <c r="O421" s="450"/>
      <c r="Q421" s="430"/>
      <c r="R421" s="436"/>
      <c r="S421" s="430"/>
    </row>
    <row r="422" spans="1:19" s="16" customFormat="1" ht="11.1" customHeight="1">
      <c r="A422" s="330"/>
      <c r="B422" s="331" t="s">
        <v>730</v>
      </c>
      <c r="C422" s="232" t="s">
        <v>754</v>
      </c>
      <c r="D422" s="359"/>
      <c r="E422" s="356"/>
      <c r="F422" s="345"/>
      <c r="G422" s="357"/>
      <c r="I422" s="308"/>
      <c r="J422" s="351"/>
      <c r="K422" s="352"/>
      <c r="L422" s="353"/>
      <c r="M422" s="369"/>
      <c r="N422" s="352"/>
      <c r="O422" s="451"/>
      <c r="Q422" s="431"/>
      <c r="R422" s="437"/>
      <c r="S422" s="431"/>
    </row>
    <row r="423" spans="1:19" s="16" customFormat="1" ht="11.1" customHeight="1">
      <c r="A423" s="332"/>
      <c r="B423" s="333"/>
      <c r="C423" s="335">
        <v>65</v>
      </c>
      <c r="D423" s="361">
        <v>3</v>
      </c>
      <c r="E423" s="346" t="s">
        <v>595</v>
      </c>
      <c r="F423" s="340"/>
      <c r="G423" s="341"/>
      <c r="H423" s="20"/>
      <c r="I423" s="309"/>
      <c r="J423" s="364">
        <v>2</v>
      </c>
      <c r="K423" s="347" t="s">
        <v>464</v>
      </c>
      <c r="L423" s="354"/>
      <c r="M423" s="370">
        <v>1</v>
      </c>
      <c r="N423" s="347" t="s">
        <v>464</v>
      </c>
      <c r="O423" s="410"/>
      <c r="P423" s="429">
        <v>0.14000000000000001</v>
      </c>
      <c r="Q423" s="432">
        <v>0.42000000000000004</v>
      </c>
      <c r="R423" s="438"/>
      <c r="S423" s="432">
        <v>0</v>
      </c>
    </row>
    <row r="424" spans="1:19" s="16" customFormat="1" ht="11.1" customHeight="1">
      <c r="A424" s="11"/>
      <c r="B424" s="12"/>
      <c r="C424" s="232"/>
      <c r="D424" s="359"/>
      <c r="E424" s="356"/>
      <c r="F424" s="345"/>
      <c r="G424" s="357"/>
      <c r="I424" s="308"/>
      <c r="J424" s="348"/>
      <c r="K424" s="349"/>
      <c r="L424" s="350"/>
      <c r="M424" s="368"/>
      <c r="N424" s="349"/>
      <c r="O424" s="450"/>
      <c r="Q424" s="430"/>
      <c r="R424" s="436"/>
      <c r="S424" s="430"/>
    </row>
    <row r="425" spans="1:19" s="16" customFormat="1" ht="11.1" customHeight="1">
      <c r="A425" s="330"/>
      <c r="B425" s="331" t="s">
        <v>730</v>
      </c>
      <c r="C425" s="232" t="s">
        <v>754</v>
      </c>
      <c r="D425" s="359"/>
      <c r="E425" s="356"/>
      <c r="F425" s="345"/>
      <c r="G425" s="357"/>
      <c r="I425" s="308"/>
      <c r="J425" s="351"/>
      <c r="K425" s="352"/>
      <c r="L425" s="353"/>
      <c r="M425" s="369"/>
      <c r="N425" s="352"/>
      <c r="O425" s="451"/>
      <c r="Q425" s="431"/>
      <c r="R425" s="437"/>
      <c r="S425" s="431"/>
    </row>
    <row r="426" spans="1:19" s="16" customFormat="1" ht="11.1" customHeight="1">
      <c r="A426" s="332"/>
      <c r="B426" s="333"/>
      <c r="C426" s="335">
        <v>200</v>
      </c>
      <c r="D426" s="361">
        <v>1</v>
      </c>
      <c r="E426" s="346" t="s">
        <v>595</v>
      </c>
      <c r="F426" s="340"/>
      <c r="G426" s="341"/>
      <c r="H426" s="20"/>
      <c r="I426" s="309"/>
      <c r="J426" s="364">
        <v>0</v>
      </c>
      <c r="K426" s="347"/>
      <c r="L426" s="354"/>
      <c r="M426" s="370">
        <v>1</v>
      </c>
      <c r="N426" s="347" t="s">
        <v>464</v>
      </c>
      <c r="O426" s="410"/>
      <c r="P426" s="429">
        <v>0.36</v>
      </c>
      <c r="Q426" s="432">
        <v>0.36</v>
      </c>
      <c r="R426" s="438"/>
      <c r="S426" s="432">
        <v>0</v>
      </c>
    </row>
    <row r="427" spans="1:19" s="16" customFormat="1" ht="11.1" customHeight="1">
      <c r="A427" s="11"/>
      <c r="B427" s="12"/>
      <c r="C427" s="232"/>
      <c r="D427" s="359"/>
      <c r="E427" s="356"/>
      <c r="F427" s="345"/>
      <c r="G427" s="357"/>
      <c r="I427" s="308"/>
      <c r="J427" s="348"/>
      <c r="K427" s="349"/>
      <c r="L427" s="350"/>
      <c r="M427" s="368"/>
      <c r="N427" s="349"/>
      <c r="O427" s="450"/>
      <c r="Q427" s="430"/>
      <c r="R427" s="436"/>
      <c r="S427" s="430"/>
    </row>
    <row r="428" spans="1:19" s="16" customFormat="1" ht="11.1" customHeight="1">
      <c r="A428" s="330"/>
      <c r="B428" s="331" t="s">
        <v>753</v>
      </c>
      <c r="C428" s="232" t="s">
        <v>732</v>
      </c>
      <c r="D428" s="359"/>
      <c r="E428" s="356"/>
      <c r="F428" s="345"/>
      <c r="G428" s="357"/>
      <c r="I428" s="308"/>
      <c r="J428" s="351"/>
      <c r="K428" s="352"/>
      <c r="L428" s="353"/>
      <c r="M428" s="369"/>
      <c r="N428" s="352"/>
      <c r="O428" s="451"/>
      <c r="Q428" s="431"/>
      <c r="R428" s="437"/>
      <c r="S428" s="431"/>
    </row>
    <row r="429" spans="1:19" s="16" customFormat="1" ht="11.1" customHeight="1">
      <c r="A429" s="332"/>
      <c r="B429" s="333"/>
      <c r="C429" s="335">
        <v>65</v>
      </c>
      <c r="D429" s="361">
        <v>1</v>
      </c>
      <c r="E429" s="346" t="s">
        <v>595</v>
      </c>
      <c r="F429" s="340"/>
      <c r="G429" s="341"/>
      <c r="H429" s="20"/>
      <c r="I429" s="309"/>
      <c r="J429" s="364">
        <v>0</v>
      </c>
      <c r="K429" s="347"/>
      <c r="L429" s="354"/>
      <c r="M429" s="370">
        <v>1</v>
      </c>
      <c r="N429" s="347" t="s">
        <v>464</v>
      </c>
      <c r="O429" s="410"/>
      <c r="P429" s="429">
        <v>0.28000000000000003</v>
      </c>
      <c r="Q429" s="432">
        <v>0.28000000000000003</v>
      </c>
      <c r="R429" s="438"/>
      <c r="S429" s="432">
        <v>0</v>
      </c>
    </row>
    <row r="430" spans="1:19" s="16" customFormat="1" ht="11.1" customHeight="1">
      <c r="A430" s="11"/>
      <c r="B430" s="12"/>
      <c r="C430" s="232"/>
      <c r="D430" s="359"/>
      <c r="E430" s="356"/>
      <c r="F430" s="345"/>
      <c r="G430" s="357"/>
      <c r="I430" s="308"/>
      <c r="J430" s="348"/>
      <c r="K430" s="349"/>
      <c r="L430" s="350"/>
      <c r="M430" s="368"/>
      <c r="N430" s="349"/>
      <c r="O430" s="450"/>
      <c r="Q430" s="430"/>
      <c r="R430" s="436"/>
      <c r="S430" s="430"/>
    </row>
    <row r="431" spans="1:19" s="16" customFormat="1" ht="11.1" customHeight="1">
      <c r="A431" s="330"/>
      <c r="B431" s="331" t="s">
        <v>734</v>
      </c>
      <c r="C431" s="232"/>
      <c r="D431" s="359"/>
      <c r="E431" s="356"/>
      <c r="F431" s="345"/>
      <c r="G431" s="357"/>
      <c r="I431" s="308"/>
      <c r="J431" s="351"/>
      <c r="K431" s="352"/>
      <c r="L431" s="353"/>
      <c r="M431" s="369"/>
      <c r="N431" s="352"/>
      <c r="O431" s="451"/>
      <c r="Q431" s="431"/>
      <c r="R431" s="437"/>
      <c r="S431" s="431"/>
    </row>
    <row r="432" spans="1:19" s="16" customFormat="1" ht="11.1" customHeight="1">
      <c r="A432" s="332"/>
      <c r="B432" s="333"/>
      <c r="C432" s="335">
        <v>20</v>
      </c>
      <c r="D432" s="361">
        <v>1</v>
      </c>
      <c r="E432" s="346" t="s">
        <v>595</v>
      </c>
      <c r="F432" s="340"/>
      <c r="G432" s="341"/>
      <c r="H432" s="20"/>
      <c r="I432" s="309"/>
      <c r="J432" s="364">
        <v>0</v>
      </c>
      <c r="K432" s="347"/>
      <c r="L432" s="354"/>
      <c r="M432" s="370">
        <v>1</v>
      </c>
      <c r="N432" s="347" t="s">
        <v>464</v>
      </c>
      <c r="O432" s="410"/>
      <c r="P432" s="429">
        <v>0.12</v>
      </c>
      <c r="Q432" s="432">
        <v>0.12</v>
      </c>
      <c r="R432" s="438"/>
      <c r="S432" s="432">
        <v>0</v>
      </c>
    </row>
    <row r="433" spans="1:19" s="16" customFormat="1" ht="11.1" customHeight="1">
      <c r="A433" s="11"/>
      <c r="B433" s="12"/>
      <c r="C433" s="232"/>
      <c r="D433" s="359"/>
      <c r="E433" s="356"/>
      <c r="F433" s="345"/>
      <c r="G433" s="357"/>
      <c r="I433" s="308"/>
      <c r="J433" s="348"/>
      <c r="K433" s="349"/>
      <c r="L433" s="350"/>
      <c r="M433" s="368"/>
      <c r="N433" s="349"/>
      <c r="O433" s="450"/>
      <c r="Q433" s="430"/>
      <c r="R433" s="436"/>
      <c r="S433" s="430"/>
    </row>
    <row r="434" spans="1:19" s="16" customFormat="1" ht="11.1" customHeight="1">
      <c r="A434" s="330"/>
      <c r="B434" s="331" t="s">
        <v>734</v>
      </c>
      <c r="C434" s="232"/>
      <c r="D434" s="359"/>
      <c r="E434" s="356"/>
      <c r="F434" s="345"/>
      <c r="G434" s="357"/>
      <c r="I434" s="308"/>
      <c r="J434" s="351"/>
      <c r="K434" s="352"/>
      <c r="L434" s="353"/>
      <c r="M434" s="369"/>
      <c r="N434" s="352"/>
      <c r="O434" s="451"/>
      <c r="Q434" s="431"/>
      <c r="R434" s="437"/>
      <c r="S434" s="431"/>
    </row>
    <row r="435" spans="1:19" s="16" customFormat="1" ht="11.1" customHeight="1">
      <c r="A435" s="332"/>
      <c r="B435" s="333"/>
      <c r="C435" s="335">
        <v>25</v>
      </c>
      <c r="D435" s="361">
        <v>1</v>
      </c>
      <c r="E435" s="346" t="s">
        <v>595</v>
      </c>
      <c r="F435" s="340"/>
      <c r="G435" s="341"/>
      <c r="H435" s="20"/>
      <c r="I435" s="309"/>
      <c r="J435" s="364">
        <v>1</v>
      </c>
      <c r="K435" s="347" t="s">
        <v>464</v>
      </c>
      <c r="L435" s="354"/>
      <c r="M435" s="370">
        <v>0</v>
      </c>
      <c r="N435" s="347"/>
      <c r="O435" s="410"/>
      <c r="P435" s="429">
        <v>0.14000000000000001</v>
      </c>
      <c r="Q435" s="432">
        <v>0.14000000000000001</v>
      </c>
      <c r="R435" s="438"/>
      <c r="S435" s="432">
        <v>0</v>
      </c>
    </row>
    <row r="436" spans="1:19" s="16" customFormat="1" ht="11.1" customHeight="1">
      <c r="A436" s="11"/>
      <c r="B436" s="12"/>
      <c r="C436" s="232" t="s">
        <v>736</v>
      </c>
      <c r="D436" s="359"/>
      <c r="E436" s="356"/>
      <c r="F436" s="345"/>
      <c r="G436" s="357"/>
      <c r="I436" s="308"/>
      <c r="J436" s="348"/>
      <c r="K436" s="349"/>
      <c r="L436" s="350"/>
      <c r="M436" s="368"/>
      <c r="N436" s="349"/>
      <c r="O436" s="450"/>
      <c r="Q436" s="430"/>
      <c r="R436" s="436"/>
      <c r="S436" s="430"/>
    </row>
    <row r="437" spans="1:19" s="16" customFormat="1" ht="11.1" customHeight="1">
      <c r="A437" s="330"/>
      <c r="B437" s="331" t="s">
        <v>735</v>
      </c>
      <c r="C437" s="232" t="s">
        <v>904</v>
      </c>
      <c r="D437" s="359"/>
      <c r="E437" s="356"/>
      <c r="F437" s="345"/>
      <c r="G437" s="357"/>
      <c r="I437" s="308"/>
      <c r="J437" s="351"/>
      <c r="K437" s="352"/>
      <c r="L437" s="353"/>
      <c r="M437" s="369"/>
      <c r="N437" s="352"/>
      <c r="O437" s="451"/>
      <c r="Q437" s="431"/>
      <c r="R437" s="437"/>
      <c r="S437" s="431"/>
    </row>
    <row r="438" spans="1:19" s="16" customFormat="1" ht="11.1" customHeight="1">
      <c r="A438" s="332"/>
      <c r="B438" s="333"/>
      <c r="C438" s="233"/>
      <c r="D438" s="361">
        <v>2</v>
      </c>
      <c r="E438" s="346" t="s">
        <v>531</v>
      </c>
      <c r="F438" s="340"/>
      <c r="G438" s="341"/>
      <c r="H438" s="20"/>
      <c r="I438" s="309"/>
      <c r="J438" s="364">
        <v>2</v>
      </c>
      <c r="K438" s="347" t="s">
        <v>1017</v>
      </c>
      <c r="L438" s="354"/>
      <c r="M438" s="370">
        <v>0</v>
      </c>
      <c r="N438" s="347"/>
      <c r="O438" s="410"/>
      <c r="P438" s="429">
        <v>0.75</v>
      </c>
      <c r="Q438" s="432">
        <v>1.5</v>
      </c>
      <c r="R438" s="438"/>
      <c r="S438" s="432">
        <v>0</v>
      </c>
    </row>
    <row r="439" spans="1:19" s="16" customFormat="1" ht="11.1" customHeight="1">
      <c r="A439" s="11"/>
      <c r="B439" s="12"/>
      <c r="C439" s="232" t="s">
        <v>737</v>
      </c>
      <c r="D439" s="359"/>
      <c r="E439" s="356"/>
      <c r="F439" s="345"/>
      <c r="G439" s="357"/>
      <c r="I439" s="308"/>
      <c r="J439" s="348"/>
      <c r="K439" s="349"/>
      <c r="L439" s="350"/>
      <c r="M439" s="368"/>
      <c r="N439" s="349"/>
      <c r="O439" s="450"/>
      <c r="Q439" s="430"/>
      <c r="R439" s="436"/>
      <c r="S439" s="430"/>
    </row>
    <row r="440" spans="1:19" s="16" customFormat="1" ht="11.1" customHeight="1">
      <c r="A440" s="330"/>
      <c r="B440" s="331" t="s">
        <v>735</v>
      </c>
      <c r="C440" s="232" t="s">
        <v>904</v>
      </c>
      <c r="D440" s="359"/>
      <c r="E440" s="356"/>
      <c r="F440" s="345"/>
      <c r="G440" s="357"/>
      <c r="I440" s="308"/>
      <c r="J440" s="351"/>
      <c r="K440" s="352"/>
      <c r="L440" s="353"/>
      <c r="M440" s="369"/>
      <c r="N440" s="352"/>
      <c r="O440" s="451"/>
      <c r="Q440" s="431"/>
      <c r="R440" s="437"/>
      <c r="S440" s="431"/>
    </row>
    <row r="441" spans="1:19" s="16" customFormat="1" ht="11.1" customHeight="1">
      <c r="A441" s="342"/>
      <c r="B441" s="343"/>
      <c r="C441" s="232"/>
      <c r="D441" s="385">
        <v>2</v>
      </c>
      <c r="E441" s="358" t="s">
        <v>531</v>
      </c>
      <c r="F441" s="345"/>
      <c r="G441" s="357"/>
      <c r="I441" s="308"/>
      <c r="J441" s="351">
        <v>2</v>
      </c>
      <c r="K441" s="386" t="s">
        <v>1017</v>
      </c>
      <c r="L441" s="354"/>
      <c r="M441" s="369">
        <v>0</v>
      </c>
      <c r="N441" s="386"/>
      <c r="O441" s="480"/>
      <c r="P441" s="429">
        <v>0.75</v>
      </c>
      <c r="Q441" s="432">
        <v>1.5</v>
      </c>
      <c r="R441" s="438"/>
      <c r="S441" s="432">
        <v>0</v>
      </c>
    </row>
    <row r="442" spans="1:19" s="16" customFormat="1" ht="11.1" customHeight="1">
      <c r="A442" s="412"/>
      <c r="B442" s="413"/>
      <c r="C442" s="399"/>
      <c r="D442" s="414"/>
      <c r="E442" s="415"/>
      <c r="F442" s="393"/>
      <c r="G442" s="401"/>
      <c r="H442" s="394"/>
      <c r="I442" s="402"/>
      <c r="J442" s="403"/>
      <c r="K442" s="416"/>
      <c r="L442" s="417"/>
      <c r="M442" s="406"/>
      <c r="N442" s="416"/>
      <c r="O442" s="484"/>
      <c r="Q442" s="430"/>
      <c r="R442" s="436"/>
      <c r="S442" s="430"/>
    </row>
    <row r="443" spans="1:19" s="16" customFormat="1" ht="11.1" customHeight="1">
      <c r="A443" s="330"/>
      <c r="B443" s="331" t="s">
        <v>873</v>
      </c>
      <c r="C443" s="232"/>
      <c r="D443" s="359"/>
      <c r="E443" s="356"/>
      <c r="F443" s="345"/>
      <c r="G443" s="357"/>
      <c r="I443" s="308"/>
      <c r="J443" s="351"/>
      <c r="K443" s="352"/>
      <c r="L443" s="353"/>
      <c r="M443" s="369"/>
      <c r="N443" s="352"/>
      <c r="O443" s="451"/>
      <c r="Q443" s="431"/>
      <c r="R443" s="437"/>
      <c r="S443" s="431"/>
    </row>
    <row r="444" spans="1:19" s="16" customFormat="1" ht="11.1" customHeight="1">
      <c r="A444" s="332"/>
      <c r="B444" s="333"/>
      <c r="C444" s="233"/>
      <c r="D444" s="361">
        <v>4</v>
      </c>
      <c r="E444" s="346" t="s">
        <v>595</v>
      </c>
      <c r="F444" s="340"/>
      <c r="G444" s="341"/>
      <c r="H444" s="20"/>
      <c r="I444" s="309"/>
      <c r="J444" s="364">
        <v>4</v>
      </c>
      <c r="K444" s="347" t="s">
        <v>464</v>
      </c>
      <c r="L444" s="354"/>
      <c r="M444" s="370">
        <v>0</v>
      </c>
      <c r="N444" s="347"/>
      <c r="O444" s="410"/>
      <c r="P444" s="429"/>
      <c r="Q444" s="432">
        <v>0</v>
      </c>
      <c r="R444" s="438"/>
      <c r="S444" s="432">
        <v>0</v>
      </c>
    </row>
    <row r="445" spans="1:19" s="16" customFormat="1" ht="11.1" customHeight="1">
      <c r="A445" s="11"/>
      <c r="B445" s="12"/>
      <c r="C445" s="232"/>
      <c r="D445" s="359"/>
      <c r="E445" s="356"/>
      <c r="F445" s="345"/>
      <c r="G445" s="357"/>
      <c r="I445" s="308"/>
      <c r="J445" s="348"/>
      <c r="K445" s="349"/>
      <c r="L445" s="350"/>
      <c r="M445" s="368"/>
      <c r="N445" s="349"/>
      <c r="O445" s="450"/>
      <c r="Q445" s="430"/>
      <c r="R445" s="436"/>
      <c r="S445" s="430"/>
    </row>
    <row r="446" spans="1:19" s="16" customFormat="1" ht="11.1" customHeight="1">
      <c r="A446" s="330"/>
      <c r="B446" s="331" t="s">
        <v>741</v>
      </c>
      <c r="C446" s="232" t="s">
        <v>756</v>
      </c>
      <c r="D446" s="359"/>
      <c r="E446" s="356"/>
      <c r="F446" s="345"/>
      <c r="G446" s="357"/>
      <c r="I446" s="308"/>
      <c r="J446" s="351"/>
      <c r="K446" s="352"/>
      <c r="L446" s="353"/>
      <c r="M446" s="369"/>
      <c r="N446" s="352"/>
      <c r="O446" s="451"/>
      <c r="Q446" s="431"/>
      <c r="R446" s="437"/>
      <c r="S446" s="431"/>
    </row>
    <row r="447" spans="1:19" s="16" customFormat="1" ht="11.1" customHeight="1">
      <c r="A447" s="332"/>
      <c r="B447" s="333"/>
      <c r="C447" s="335">
        <v>25</v>
      </c>
      <c r="D447" s="361">
        <v>1</v>
      </c>
      <c r="E447" s="346" t="s">
        <v>595</v>
      </c>
      <c r="F447" s="340"/>
      <c r="G447" s="341"/>
      <c r="H447" s="20"/>
      <c r="I447" s="309"/>
      <c r="J447" s="364">
        <v>1</v>
      </c>
      <c r="K447" s="347" t="s">
        <v>464</v>
      </c>
      <c r="L447" s="354"/>
      <c r="M447" s="370">
        <v>0</v>
      </c>
      <c r="N447" s="347"/>
      <c r="O447" s="410"/>
      <c r="P447" s="429">
        <v>0.1</v>
      </c>
      <c r="Q447" s="432">
        <v>0.1</v>
      </c>
      <c r="R447" s="438"/>
      <c r="S447" s="432">
        <v>0</v>
      </c>
    </row>
    <row r="448" spans="1:19" s="16" customFormat="1" ht="11.1" customHeight="1">
      <c r="A448" s="11"/>
      <c r="B448" s="12"/>
      <c r="C448" s="232"/>
      <c r="D448" s="359"/>
      <c r="E448" s="356"/>
      <c r="F448" s="345"/>
      <c r="G448" s="357"/>
      <c r="I448" s="308"/>
      <c r="J448" s="348"/>
      <c r="K448" s="349"/>
      <c r="L448" s="350"/>
      <c r="M448" s="368"/>
      <c r="N448" s="349"/>
      <c r="O448" s="450"/>
      <c r="Q448" s="430"/>
      <c r="R448" s="436"/>
      <c r="S448" s="430"/>
    </row>
    <row r="449" spans="1:19" s="16" customFormat="1" ht="11.1" customHeight="1">
      <c r="A449" s="330"/>
      <c r="B449" s="331" t="s">
        <v>742</v>
      </c>
      <c r="C449" s="232" t="s">
        <v>755</v>
      </c>
      <c r="D449" s="359"/>
      <c r="E449" s="356"/>
      <c r="F449" s="345"/>
      <c r="G449" s="357"/>
      <c r="I449" s="308"/>
      <c r="J449" s="351"/>
      <c r="K449" s="352"/>
      <c r="L449" s="353"/>
      <c r="M449" s="369"/>
      <c r="N449" s="352"/>
      <c r="O449" s="451"/>
      <c r="Q449" s="431"/>
      <c r="R449" s="437"/>
      <c r="S449" s="431"/>
    </row>
    <row r="450" spans="1:19" s="16" customFormat="1" ht="11.1" customHeight="1">
      <c r="A450" s="332"/>
      <c r="B450" s="333"/>
      <c r="C450" s="335">
        <v>50</v>
      </c>
      <c r="D450" s="361">
        <v>2</v>
      </c>
      <c r="E450" s="346" t="s">
        <v>595</v>
      </c>
      <c r="F450" s="340"/>
      <c r="G450" s="341"/>
      <c r="H450" s="20"/>
      <c r="I450" s="309"/>
      <c r="J450" s="364">
        <v>0</v>
      </c>
      <c r="K450" s="347"/>
      <c r="L450" s="354"/>
      <c r="M450" s="370">
        <v>2</v>
      </c>
      <c r="N450" s="347" t="s">
        <v>464</v>
      </c>
      <c r="O450" s="410"/>
      <c r="P450" s="429">
        <v>0.16</v>
      </c>
      <c r="Q450" s="432">
        <v>0.32</v>
      </c>
      <c r="R450" s="438"/>
      <c r="S450" s="432">
        <v>0</v>
      </c>
    </row>
    <row r="451" spans="1:19" s="16" customFormat="1" ht="11.1" customHeight="1">
      <c r="A451" s="11"/>
      <c r="B451" s="12"/>
      <c r="C451" s="232"/>
      <c r="D451" s="359"/>
      <c r="E451" s="356"/>
      <c r="F451" s="345"/>
      <c r="G451" s="357"/>
      <c r="I451" s="308"/>
      <c r="J451" s="348"/>
      <c r="K451" s="349"/>
      <c r="L451" s="350"/>
      <c r="M451" s="368"/>
      <c r="N451" s="349"/>
      <c r="O451" s="450"/>
      <c r="Q451" s="430"/>
      <c r="R451" s="436"/>
      <c r="S451" s="430"/>
    </row>
    <row r="452" spans="1:19" s="16" customFormat="1" ht="11.1" customHeight="1">
      <c r="A452" s="330"/>
      <c r="B452" s="331" t="s">
        <v>742</v>
      </c>
      <c r="C452" s="232" t="s">
        <v>755</v>
      </c>
      <c r="D452" s="359"/>
      <c r="E452" s="356"/>
      <c r="F452" s="345"/>
      <c r="G452" s="357"/>
      <c r="I452" s="308"/>
      <c r="J452" s="351"/>
      <c r="K452" s="352"/>
      <c r="L452" s="353"/>
      <c r="M452" s="369"/>
      <c r="N452" s="352"/>
      <c r="O452" s="451"/>
      <c r="Q452" s="431"/>
      <c r="R452" s="437"/>
      <c r="S452" s="431"/>
    </row>
    <row r="453" spans="1:19" s="16" customFormat="1" ht="11.1" customHeight="1">
      <c r="A453" s="527"/>
      <c r="B453" s="453"/>
      <c r="C453" s="481">
        <v>65</v>
      </c>
      <c r="D453" s="455">
        <v>3</v>
      </c>
      <c r="E453" s="456" t="s">
        <v>595</v>
      </c>
      <c r="F453" s="457"/>
      <c r="G453" s="458"/>
      <c r="H453" s="459"/>
      <c r="I453" s="460"/>
      <c r="J453" s="461">
        <v>0</v>
      </c>
      <c r="K453" s="462"/>
      <c r="L453" s="463"/>
      <c r="M453" s="529">
        <v>3</v>
      </c>
      <c r="N453" s="462" t="s">
        <v>464</v>
      </c>
      <c r="O453" s="465"/>
      <c r="P453" s="429">
        <v>0.28000000000000003</v>
      </c>
      <c r="Q453" s="432">
        <v>0.84000000000000008</v>
      </c>
      <c r="R453" s="438"/>
      <c r="S453" s="432">
        <v>0</v>
      </c>
    </row>
    <row r="454" spans="1:19" s="16" customFormat="1" ht="11.1" customHeight="1">
      <c r="A454" s="466"/>
      <c r="B454" s="467"/>
      <c r="C454" s="468"/>
      <c r="D454" s="469"/>
      <c r="E454" s="470"/>
      <c r="F454" s="471"/>
      <c r="G454" s="472"/>
      <c r="H454" s="525"/>
      <c r="I454" s="474"/>
      <c r="J454" s="475"/>
      <c r="K454" s="476"/>
      <c r="L454" s="526"/>
      <c r="M454" s="478"/>
      <c r="N454" s="476"/>
      <c r="O454" s="479"/>
      <c r="Q454" s="430"/>
      <c r="R454" s="436"/>
      <c r="S454" s="430"/>
    </row>
    <row r="455" spans="1:19" s="16" customFormat="1" ht="11.1" customHeight="1">
      <c r="A455" s="330"/>
      <c r="B455" s="331" t="s">
        <v>848</v>
      </c>
      <c r="C455" s="232" t="s">
        <v>849</v>
      </c>
      <c r="D455" s="359"/>
      <c r="E455" s="356"/>
      <c r="F455" s="345"/>
      <c r="G455" s="357"/>
      <c r="I455" s="308"/>
      <c r="J455" s="351"/>
      <c r="K455" s="352"/>
      <c r="L455" s="353"/>
      <c r="M455" s="369"/>
      <c r="N455" s="352"/>
      <c r="O455" s="451"/>
      <c r="Q455" s="431"/>
      <c r="R455" s="437"/>
      <c r="S455" s="431"/>
    </row>
    <row r="456" spans="1:19" s="16" customFormat="1" ht="11.1" customHeight="1">
      <c r="A456" s="332"/>
      <c r="B456" s="333"/>
      <c r="C456" s="335">
        <v>50</v>
      </c>
      <c r="D456" s="361">
        <v>2</v>
      </c>
      <c r="E456" s="346" t="s">
        <v>595</v>
      </c>
      <c r="F456" s="340"/>
      <c r="G456" s="341"/>
      <c r="H456" s="20"/>
      <c r="I456" s="309"/>
      <c r="J456" s="364">
        <v>0</v>
      </c>
      <c r="K456" s="347"/>
      <c r="L456" s="354"/>
      <c r="M456" s="370">
        <v>2</v>
      </c>
      <c r="N456" s="347" t="s">
        <v>464</v>
      </c>
      <c r="O456" s="410"/>
      <c r="P456" s="429">
        <v>0.16</v>
      </c>
      <c r="Q456" s="432">
        <v>0.32</v>
      </c>
      <c r="R456" s="438"/>
      <c r="S456" s="432">
        <v>0</v>
      </c>
    </row>
    <row r="457" spans="1:19" s="16" customFormat="1" ht="11.1" customHeight="1">
      <c r="A457" s="11"/>
      <c r="B457" s="12"/>
      <c r="C457" s="232"/>
      <c r="D457" s="359"/>
      <c r="E457" s="356"/>
      <c r="F457" s="345"/>
      <c r="G457" s="357"/>
      <c r="I457" s="308"/>
      <c r="J457" s="348"/>
      <c r="K457" s="349"/>
      <c r="L457" s="350"/>
      <c r="M457" s="368"/>
      <c r="N457" s="349"/>
      <c r="O457" s="450"/>
      <c r="Q457" s="430"/>
      <c r="R457" s="436"/>
      <c r="S457" s="430"/>
    </row>
    <row r="458" spans="1:19" s="16" customFormat="1" ht="11.1" customHeight="1">
      <c r="A458" s="330"/>
      <c r="B458" s="331" t="s">
        <v>848</v>
      </c>
      <c r="C458" s="232" t="s">
        <v>849</v>
      </c>
      <c r="D458" s="359"/>
      <c r="E458" s="356"/>
      <c r="F458" s="345"/>
      <c r="G458" s="357"/>
      <c r="I458" s="308"/>
      <c r="J458" s="351"/>
      <c r="K458" s="352"/>
      <c r="L458" s="353"/>
      <c r="M458" s="369"/>
      <c r="N458" s="352"/>
      <c r="O458" s="451"/>
      <c r="Q458" s="431"/>
      <c r="R458" s="437"/>
      <c r="S458" s="431"/>
    </row>
    <row r="459" spans="1:19" s="16" customFormat="1" ht="11.1" customHeight="1">
      <c r="A459" s="332"/>
      <c r="B459" s="333"/>
      <c r="C459" s="335">
        <v>65</v>
      </c>
      <c r="D459" s="361">
        <v>2</v>
      </c>
      <c r="E459" s="346" t="s">
        <v>595</v>
      </c>
      <c r="F459" s="340"/>
      <c r="G459" s="341"/>
      <c r="H459" s="20"/>
      <c r="I459" s="309"/>
      <c r="J459" s="364">
        <v>0</v>
      </c>
      <c r="K459" s="347"/>
      <c r="L459" s="354"/>
      <c r="M459" s="370">
        <v>2</v>
      </c>
      <c r="N459" s="347" t="s">
        <v>464</v>
      </c>
      <c r="O459" s="410"/>
      <c r="P459" s="429">
        <v>0.28000000000000003</v>
      </c>
      <c r="Q459" s="432">
        <v>0.56000000000000005</v>
      </c>
      <c r="R459" s="438"/>
      <c r="S459" s="432">
        <v>0</v>
      </c>
    </row>
    <row r="460" spans="1:19" s="16" customFormat="1" ht="11.1" customHeight="1">
      <c r="A460" s="11"/>
      <c r="B460" s="12"/>
      <c r="C460" s="232"/>
      <c r="D460" s="359"/>
      <c r="E460" s="356"/>
      <c r="F460" s="345"/>
      <c r="G460" s="357"/>
      <c r="I460" s="308"/>
      <c r="J460" s="348"/>
      <c r="K460" s="349"/>
      <c r="L460" s="350"/>
      <c r="M460" s="368"/>
      <c r="N460" s="349"/>
      <c r="O460" s="450"/>
      <c r="P460" s="486"/>
      <c r="Q460" s="430"/>
      <c r="R460" s="436"/>
      <c r="S460" s="430"/>
    </row>
    <row r="461" spans="1:19" s="16" customFormat="1" ht="11.1" customHeight="1">
      <c r="A461" s="330"/>
      <c r="B461" s="331" t="s">
        <v>967</v>
      </c>
      <c r="C461" s="232"/>
      <c r="D461" s="359"/>
      <c r="E461" s="356"/>
      <c r="F461" s="345"/>
      <c r="G461" s="357"/>
      <c r="I461" s="308"/>
      <c r="J461" s="351"/>
      <c r="K461" s="352"/>
      <c r="L461" s="353"/>
      <c r="M461" s="369"/>
      <c r="N461" s="352"/>
      <c r="O461" s="451"/>
      <c r="P461" s="307"/>
      <c r="Q461" s="431"/>
      <c r="R461" s="437"/>
      <c r="S461" s="431"/>
    </row>
    <row r="462" spans="1:19" s="16" customFormat="1" ht="11.1" customHeight="1">
      <c r="A462" s="332"/>
      <c r="B462" s="333"/>
      <c r="C462" s="335">
        <v>65</v>
      </c>
      <c r="D462" s="361">
        <v>1</v>
      </c>
      <c r="E462" s="346" t="s">
        <v>595</v>
      </c>
      <c r="F462" s="340"/>
      <c r="G462" s="341"/>
      <c r="H462" s="20"/>
      <c r="I462" s="309"/>
      <c r="J462" s="364">
        <v>1</v>
      </c>
      <c r="K462" s="347" t="s">
        <v>464</v>
      </c>
      <c r="L462" s="354"/>
      <c r="M462" s="370">
        <v>0</v>
      </c>
      <c r="N462" s="347"/>
      <c r="O462" s="410"/>
      <c r="P462" s="487"/>
      <c r="Q462" s="432">
        <v>0</v>
      </c>
      <c r="R462" s="438"/>
      <c r="S462" s="432">
        <v>0</v>
      </c>
    </row>
    <row r="463" spans="1:19" ht="11.1" customHeight="1">
      <c r="A463" s="342"/>
      <c r="B463" s="343"/>
      <c r="C463" s="344"/>
      <c r="D463" s="385"/>
      <c r="E463" s="358"/>
      <c r="F463" s="345"/>
      <c r="G463" s="357"/>
      <c r="H463" s="16"/>
      <c r="I463" s="308"/>
      <c r="J463" s="348"/>
      <c r="K463" s="349"/>
      <c r="L463" s="350"/>
      <c r="M463" s="368"/>
      <c r="N463" s="349"/>
      <c r="O463" s="450"/>
      <c r="P463" s="486"/>
      <c r="Q463" s="430"/>
      <c r="R463" s="436"/>
      <c r="S463" s="430"/>
    </row>
    <row r="464" spans="1:19" ht="11.1" customHeight="1">
      <c r="A464" s="342"/>
      <c r="B464" s="343" t="s">
        <v>864</v>
      </c>
      <c r="C464" s="344" t="s">
        <v>866</v>
      </c>
      <c r="D464" s="385"/>
      <c r="E464" s="358"/>
      <c r="F464" s="345"/>
      <c r="G464" s="357"/>
      <c r="H464" s="16"/>
      <c r="I464" s="308"/>
      <c r="J464" s="351"/>
      <c r="K464" s="352"/>
      <c r="L464" s="353"/>
      <c r="M464" s="369"/>
      <c r="N464" s="352"/>
      <c r="O464" s="451"/>
      <c r="P464" s="307"/>
      <c r="Q464" s="431"/>
      <c r="R464" s="437"/>
      <c r="S464" s="431"/>
    </row>
    <row r="465" spans="1:19" ht="11.1" customHeight="1">
      <c r="A465" s="332"/>
      <c r="B465" s="333"/>
      <c r="C465" s="335" t="s">
        <v>900</v>
      </c>
      <c r="D465" s="361">
        <v>11</v>
      </c>
      <c r="E465" s="346" t="s">
        <v>2</v>
      </c>
      <c r="F465" s="340"/>
      <c r="G465" s="341"/>
      <c r="H465" s="20"/>
      <c r="I465" s="309"/>
      <c r="J465" s="364">
        <v>0</v>
      </c>
      <c r="K465" s="347"/>
      <c r="L465" s="354"/>
      <c r="M465" s="370">
        <v>11</v>
      </c>
      <c r="N465" s="347" t="s">
        <v>1020</v>
      </c>
      <c r="O465" s="410"/>
      <c r="P465" s="487"/>
      <c r="Q465" s="432">
        <v>0</v>
      </c>
      <c r="R465" s="438"/>
      <c r="S465" s="432">
        <v>0</v>
      </c>
    </row>
    <row r="466" spans="1:19" ht="11.1" customHeight="1">
      <c r="A466" s="342"/>
      <c r="B466" s="343"/>
      <c r="C466" s="344"/>
      <c r="D466" s="385"/>
      <c r="E466" s="358"/>
      <c r="F466" s="345"/>
      <c r="G466" s="357"/>
      <c r="H466" s="16"/>
      <c r="I466" s="308"/>
      <c r="J466" s="348"/>
      <c r="K466" s="349"/>
      <c r="L466" s="350"/>
      <c r="M466" s="368"/>
      <c r="N466" s="349"/>
      <c r="O466" s="450"/>
      <c r="P466" s="486"/>
      <c r="Q466" s="430"/>
      <c r="R466" s="436"/>
      <c r="S466" s="430"/>
    </row>
    <row r="467" spans="1:19" ht="11.1" customHeight="1">
      <c r="A467" s="342"/>
      <c r="B467" s="343" t="s">
        <v>864</v>
      </c>
      <c r="C467" s="344" t="s">
        <v>866</v>
      </c>
      <c r="D467" s="385"/>
      <c r="E467" s="358"/>
      <c r="F467" s="345"/>
      <c r="G467" s="357"/>
      <c r="H467" s="16"/>
      <c r="I467" s="308"/>
      <c r="J467" s="351"/>
      <c r="K467" s="352"/>
      <c r="L467" s="353"/>
      <c r="M467" s="369"/>
      <c r="N467" s="352"/>
      <c r="O467" s="451"/>
      <c r="P467" s="307"/>
      <c r="Q467" s="431"/>
      <c r="R467" s="437"/>
      <c r="S467" s="431"/>
    </row>
    <row r="468" spans="1:19" ht="11.1" customHeight="1">
      <c r="A468" s="332"/>
      <c r="B468" s="333"/>
      <c r="C468" s="335" t="s">
        <v>865</v>
      </c>
      <c r="D468" s="361">
        <v>7</v>
      </c>
      <c r="E468" s="346" t="s">
        <v>2</v>
      </c>
      <c r="F468" s="340"/>
      <c r="G468" s="341"/>
      <c r="H468" s="20"/>
      <c r="I468" s="309"/>
      <c r="J468" s="364">
        <v>0</v>
      </c>
      <c r="K468" s="347"/>
      <c r="L468" s="354"/>
      <c r="M468" s="370">
        <v>7</v>
      </c>
      <c r="N468" s="347" t="s">
        <v>1020</v>
      </c>
      <c r="O468" s="410"/>
      <c r="P468" s="487"/>
      <c r="Q468" s="432">
        <v>0</v>
      </c>
      <c r="R468" s="438"/>
      <c r="S468" s="432">
        <v>0</v>
      </c>
    </row>
    <row r="469" spans="1:19" ht="11.1" customHeight="1">
      <c r="A469" s="342"/>
      <c r="B469" s="343"/>
      <c r="C469" s="344"/>
      <c r="D469" s="385"/>
      <c r="E469" s="358"/>
      <c r="F469" s="345"/>
      <c r="G469" s="357"/>
      <c r="H469" s="16"/>
      <c r="I469" s="308"/>
      <c r="J469" s="348"/>
      <c r="K469" s="349"/>
      <c r="L469" s="350"/>
      <c r="M469" s="368"/>
      <c r="N469" s="349"/>
      <c r="O469" s="450"/>
      <c r="P469" s="486"/>
      <c r="Q469" s="430"/>
      <c r="R469" s="436"/>
      <c r="S469" s="430"/>
    </row>
    <row r="470" spans="1:19" ht="11.1" customHeight="1">
      <c r="A470" s="342"/>
      <c r="B470" s="343" t="s">
        <v>864</v>
      </c>
      <c r="C470" s="344" t="s">
        <v>866</v>
      </c>
      <c r="D470" s="385"/>
      <c r="E470" s="358"/>
      <c r="F470" s="345"/>
      <c r="G470" s="357"/>
      <c r="H470" s="16"/>
      <c r="I470" s="308"/>
      <c r="J470" s="351"/>
      <c r="K470" s="352"/>
      <c r="L470" s="353"/>
      <c r="M470" s="369"/>
      <c r="N470" s="352"/>
      <c r="O470" s="451"/>
      <c r="P470" s="307"/>
      <c r="Q470" s="431"/>
      <c r="R470" s="437"/>
      <c r="S470" s="431"/>
    </row>
    <row r="471" spans="1:19" ht="11.1" customHeight="1">
      <c r="A471" s="332"/>
      <c r="B471" s="333"/>
      <c r="C471" s="335" t="s">
        <v>867</v>
      </c>
      <c r="D471" s="361">
        <v>6</v>
      </c>
      <c r="E471" s="346" t="s">
        <v>2</v>
      </c>
      <c r="F471" s="340"/>
      <c r="G471" s="341"/>
      <c r="H471" s="20"/>
      <c r="I471" s="309"/>
      <c r="J471" s="364">
        <v>0</v>
      </c>
      <c r="K471" s="347"/>
      <c r="L471" s="354"/>
      <c r="M471" s="370">
        <v>6</v>
      </c>
      <c r="N471" s="347" t="s">
        <v>1020</v>
      </c>
      <c r="O471" s="410"/>
      <c r="P471" s="487"/>
      <c r="Q471" s="432">
        <v>0</v>
      </c>
      <c r="R471" s="438"/>
      <c r="S471" s="432">
        <v>0</v>
      </c>
    </row>
    <row r="472" spans="1:19" ht="11.1" customHeight="1">
      <c r="A472" s="342"/>
      <c r="B472" s="343"/>
      <c r="C472" s="344"/>
      <c r="D472" s="385"/>
      <c r="E472" s="358"/>
      <c r="F472" s="345"/>
      <c r="G472" s="357"/>
      <c r="H472" s="16"/>
      <c r="I472" s="308"/>
      <c r="J472" s="348"/>
      <c r="K472" s="349"/>
      <c r="L472" s="350"/>
      <c r="M472" s="368"/>
      <c r="N472" s="349"/>
      <c r="O472" s="450"/>
      <c r="P472" s="486"/>
      <c r="Q472" s="430"/>
      <c r="R472" s="436"/>
      <c r="S472" s="430"/>
    </row>
    <row r="473" spans="1:19" ht="11.1" customHeight="1">
      <c r="A473" s="342"/>
      <c r="B473" s="343" t="s">
        <v>868</v>
      </c>
      <c r="C473" s="344" t="s">
        <v>991</v>
      </c>
      <c r="D473" s="385"/>
      <c r="E473" s="358"/>
      <c r="F473" s="345"/>
      <c r="G473" s="357"/>
      <c r="H473" s="16"/>
      <c r="I473" s="308"/>
      <c r="J473" s="351"/>
      <c r="K473" s="352"/>
      <c r="L473" s="353"/>
      <c r="M473" s="369"/>
      <c r="N473" s="352"/>
      <c r="O473" s="451"/>
      <c r="P473" s="307"/>
      <c r="Q473" s="431"/>
      <c r="R473" s="437"/>
      <c r="S473" s="431"/>
    </row>
    <row r="474" spans="1:19" ht="11.1" customHeight="1">
      <c r="A474" s="332"/>
      <c r="B474" s="333"/>
      <c r="C474" s="335" t="s">
        <v>989</v>
      </c>
      <c r="D474" s="361">
        <v>24</v>
      </c>
      <c r="E474" s="346" t="s">
        <v>2</v>
      </c>
      <c r="F474" s="340"/>
      <c r="G474" s="341"/>
      <c r="H474" s="20"/>
      <c r="I474" s="309"/>
      <c r="J474" s="364">
        <v>0</v>
      </c>
      <c r="K474" s="347"/>
      <c r="L474" s="354"/>
      <c r="M474" s="370">
        <v>24</v>
      </c>
      <c r="N474" s="347" t="s">
        <v>1020</v>
      </c>
      <c r="O474" s="410"/>
      <c r="P474" s="487"/>
      <c r="Q474" s="432">
        <v>0</v>
      </c>
      <c r="R474" s="438"/>
      <c r="S474" s="432">
        <v>0</v>
      </c>
    </row>
    <row r="475" spans="1:19" ht="11.1" customHeight="1">
      <c r="A475" s="342"/>
      <c r="B475" s="343"/>
      <c r="C475" s="344"/>
      <c r="D475" s="385"/>
      <c r="E475" s="358"/>
      <c r="F475" s="345"/>
      <c r="G475" s="357"/>
      <c r="H475" s="16"/>
      <c r="I475" s="308"/>
      <c r="J475" s="348"/>
      <c r="K475" s="349"/>
      <c r="L475" s="350"/>
      <c r="M475" s="368"/>
      <c r="N475" s="349"/>
      <c r="O475" s="450"/>
      <c r="P475" s="486"/>
      <c r="Q475" s="430"/>
      <c r="R475" s="436"/>
      <c r="S475" s="430"/>
    </row>
    <row r="476" spans="1:19" ht="11.1" customHeight="1">
      <c r="A476" s="342"/>
      <c r="B476" s="343" t="s">
        <v>871</v>
      </c>
      <c r="C476" s="344" t="s">
        <v>872</v>
      </c>
      <c r="D476" s="385"/>
      <c r="E476" s="358"/>
      <c r="F476" s="345"/>
      <c r="G476" s="357"/>
      <c r="H476" s="16"/>
      <c r="I476" s="308"/>
      <c r="J476" s="351"/>
      <c r="K476" s="352"/>
      <c r="L476" s="353"/>
      <c r="M476" s="369"/>
      <c r="N476" s="352"/>
      <c r="O476" s="451"/>
      <c r="P476" s="307"/>
      <c r="Q476" s="431"/>
      <c r="R476" s="437"/>
      <c r="S476" s="431"/>
    </row>
    <row r="477" spans="1:19" ht="11.1" customHeight="1">
      <c r="A477" s="332"/>
      <c r="B477" s="333"/>
      <c r="C477" s="335"/>
      <c r="D477" s="361">
        <v>4</v>
      </c>
      <c r="E477" s="346" t="s">
        <v>595</v>
      </c>
      <c r="F477" s="340"/>
      <c r="G477" s="341"/>
      <c r="H477" s="20"/>
      <c r="I477" s="309"/>
      <c r="J477" s="364">
        <v>0</v>
      </c>
      <c r="K477" s="347"/>
      <c r="L477" s="354"/>
      <c r="M477" s="370">
        <v>4</v>
      </c>
      <c r="N477" s="347" t="s">
        <v>464</v>
      </c>
      <c r="O477" s="410"/>
      <c r="P477" s="487"/>
      <c r="Q477" s="432">
        <v>0</v>
      </c>
      <c r="R477" s="438"/>
      <c r="S477" s="432">
        <v>0</v>
      </c>
    </row>
    <row r="478" spans="1:19" ht="11.1" customHeight="1">
      <c r="A478" s="11"/>
      <c r="B478" s="12"/>
      <c r="C478" s="232" t="s">
        <v>890</v>
      </c>
      <c r="D478" s="359"/>
      <c r="E478" s="356"/>
      <c r="F478" s="345"/>
      <c r="G478" s="357"/>
      <c r="H478" s="16"/>
      <c r="I478" s="308"/>
      <c r="J478" s="348"/>
      <c r="K478" s="349"/>
      <c r="L478" s="424"/>
      <c r="M478" s="368"/>
      <c r="N478" s="349"/>
      <c r="O478" s="489"/>
      <c r="P478" s="486"/>
      <c r="Q478" s="430"/>
      <c r="R478" s="436"/>
      <c r="S478" s="430"/>
    </row>
    <row r="479" spans="1:19" ht="11.1" customHeight="1">
      <c r="A479" s="330"/>
      <c r="B479" s="331" t="s">
        <v>889</v>
      </c>
      <c r="C479" s="232" t="s">
        <v>891</v>
      </c>
      <c r="D479" s="359"/>
      <c r="E479" s="356"/>
      <c r="F479" s="345"/>
      <c r="G479" s="357"/>
      <c r="H479" s="16"/>
      <c r="I479" s="308"/>
      <c r="J479" s="351"/>
      <c r="K479" s="352"/>
      <c r="L479" s="353"/>
      <c r="M479" s="369"/>
      <c r="N479" s="352"/>
      <c r="O479" s="451"/>
      <c r="P479" s="307"/>
      <c r="Q479" s="431"/>
      <c r="R479" s="437"/>
      <c r="S479" s="431"/>
    </row>
    <row r="480" spans="1:19" ht="11.1" customHeight="1">
      <c r="A480" s="332"/>
      <c r="B480" s="333"/>
      <c r="C480" s="233" t="s">
        <v>886</v>
      </c>
      <c r="D480" s="361">
        <v>1</v>
      </c>
      <c r="E480" s="346" t="s">
        <v>840</v>
      </c>
      <c r="F480" s="340"/>
      <c r="G480" s="341"/>
      <c r="H480" s="20"/>
      <c r="I480" s="309"/>
      <c r="J480" s="375">
        <v>0.54</v>
      </c>
      <c r="K480" s="347"/>
      <c r="L480" s="354"/>
      <c r="M480" s="376">
        <v>0.46</v>
      </c>
      <c r="N480" s="347">
        <v>0</v>
      </c>
      <c r="O480" s="410"/>
      <c r="P480" s="487"/>
      <c r="Q480" s="432">
        <v>0</v>
      </c>
      <c r="R480" s="438"/>
      <c r="S480" s="432">
        <v>0</v>
      </c>
    </row>
    <row r="481" spans="1:19" ht="11.1" customHeight="1">
      <c r="A481" s="11"/>
      <c r="B481" s="12"/>
      <c r="C481" s="232" t="s">
        <v>890</v>
      </c>
      <c r="D481" s="359"/>
      <c r="E481" s="356"/>
      <c r="F481" s="345"/>
      <c r="G481" s="357"/>
      <c r="H481" s="16"/>
      <c r="I481" s="308"/>
      <c r="J481" s="348"/>
      <c r="K481" s="349"/>
      <c r="L481" s="424"/>
      <c r="M481" s="368"/>
      <c r="N481" s="349"/>
      <c r="O481" s="450"/>
      <c r="P481" s="486"/>
      <c r="Q481" s="430"/>
      <c r="R481" s="436"/>
      <c r="S481" s="430"/>
    </row>
    <row r="482" spans="1:19" ht="11.1" customHeight="1">
      <c r="A482" s="330"/>
      <c r="B482" s="331" t="s">
        <v>892</v>
      </c>
      <c r="C482" s="232" t="s">
        <v>891</v>
      </c>
      <c r="D482" s="359"/>
      <c r="E482" s="356"/>
      <c r="F482" s="345"/>
      <c r="G482" s="357"/>
      <c r="H482" s="16"/>
      <c r="I482" s="308"/>
      <c r="J482" s="351"/>
      <c r="K482" s="352"/>
      <c r="L482" s="353"/>
      <c r="M482" s="369"/>
      <c r="N482" s="352"/>
      <c r="O482" s="451"/>
      <c r="P482" s="307"/>
      <c r="Q482" s="431"/>
      <c r="R482" s="437"/>
      <c r="S482" s="431"/>
    </row>
    <row r="483" spans="1:19" ht="11.1" customHeight="1">
      <c r="A483" s="342"/>
      <c r="B483" s="343"/>
      <c r="C483" s="232" t="s">
        <v>887</v>
      </c>
      <c r="D483" s="385">
        <v>2</v>
      </c>
      <c r="E483" s="358" t="s">
        <v>888</v>
      </c>
      <c r="F483" s="345"/>
      <c r="G483" s="357"/>
      <c r="H483" s="16"/>
      <c r="I483" s="308"/>
      <c r="J483" s="374">
        <v>0.54</v>
      </c>
      <c r="K483" s="386"/>
      <c r="L483" s="354"/>
      <c r="M483" s="513">
        <v>0.46</v>
      </c>
      <c r="N483" s="386">
        <v>0</v>
      </c>
      <c r="O483" s="480"/>
      <c r="P483" s="487"/>
      <c r="Q483" s="432">
        <v>0</v>
      </c>
      <c r="R483" s="438"/>
      <c r="S483" s="432">
        <v>0</v>
      </c>
    </row>
    <row r="484" spans="1:19" ht="11.1" customHeight="1">
      <c r="A484" s="397"/>
      <c r="B484" s="398"/>
      <c r="C484" s="399"/>
      <c r="D484" s="400"/>
      <c r="E484" s="392"/>
      <c r="F484" s="393"/>
      <c r="G484" s="401"/>
      <c r="H484" s="394"/>
      <c r="I484" s="402"/>
      <c r="J484" s="517"/>
      <c r="K484" s="404"/>
      <c r="L484" s="518"/>
      <c r="M484" s="519"/>
      <c r="N484" s="404"/>
      <c r="O484" s="502"/>
      <c r="P484" s="514"/>
      <c r="Q484" s="515"/>
      <c r="R484" s="437"/>
      <c r="S484" s="515"/>
    </row>
    <row r="485" spans="1:19" ht="11.1" customHeight="1">
      <c r="A485" s="342"/>
      <c r="B485" s="343"/>
      <c r="C485" s="232"/>
      <c r="D485" s="385"/>
      <c r="E485" s="358"/>
      <c r="F485" s="345"/>
      <c r="G485" s="357"/>
      <c r="H485" s="16"/>
      <c r="I485" s="308"/>
      <c r="J485" s="374"/>
      <c r="K485" s="386"/>
      <c r="L485" s="516"/>
      <c r="M485" s="513"/>
      <c r="N485" s="386"/>
      <c r="O485" s="503"/>
      <c r="P485" s="514"/>
      <c r="Q485" s="515"/>
      <c r="R485" s="437"/>
      <c r="S485" s="515"/>
    </row>
    <row r="486" spans="1:19" ht="11.1" customHeight="1">
      <c r="A486" s="332"/>
      <c r="B486" s="333"/>
      <c r="C486" s="233"/>
      <c r="D486" s="361"/>
      <c r="E486" s="346"/>
      <c r="F486" s="340"/>
      <c r="G486" s="341"/>
      <c r="H486" s="20"/>
      <c r="I486" s="309"/>
      <c r="J486" s="375"/>
      <c r="K486" s="347"/>
      <c r="L486" s="520"/>
      <c r="M486" s="376"/>
      <c r="N486" s="347"/>
      <c r="O486" s="504"/>
      <c r="P486" s="514"/>
      <c r="Q486" s="515"/>
      <c r="R486" s="437"/>
      <c r="S486" s="515"/>
    </row>
    <row r="487" spans="1:19" ht="11.1" customHeight="1">
      <c r="A487" s="397"/>
      <c r="B487" s="398"/>
      <c r="C487" s="399"/>
      <c r="D487" s="400"/>
      <c r="E487" s="392"/>
      <c r="F487" s="393"/>
      <c r="G487" s="401"/>
      <c r="H487" s="394"/>
      <c r="I487" s="402"/>
      <c r="J487" s="517"/>
      <c r="K487" s="404"/>
      <c r="L487" s="518"/>
      <c r="M487" s="519"/>
      <c r="N487" s="404"/>
      <c r="O487" s="502"/>
      <c r="P487" s="514"/>
      <c r="Q487" s="515"/>
      <c r="R487" s="437"/>
      <c r="S487" s="515"/>
    </row>
    <row r="488" spans="1:19" ht="11.1" customHeight="1">
      <c r="A488" s="342"/>
      <c r="B488" s="343"/>
      <c r="C488" s="232"/>
      <c r="D488" s="385"/>
      <c r="E488" s="358"/>
      <c r="F488" s="345"/>
      <c r="G488" s="357"/>
      <c r="H488" s="16"/>
      <c r="I488" s="308"/>
      <c r="J488" s="374"/>
      <c r="K488" s="386"/>
      <c r="L488" s="516"/>
      <c r="M488" s="513"/>
      <c r="N488" s="386"/>
      <c r="O488" s="503"/>
      <c r="P488" s="514"/>
      <c r="Q488" s="515"/>
      <c r="R488" s="437"/>
      <c r="S488" s="515"/>
    </row>
    <row r="489" spans="1:19" ht="11.1" customHeight="1">
      <c r="A489" s="332"/>
      <c r="B489" s="333"/>
      <c r="C489" s="233"/>
      <c r="D489" s="361"/>
      <c r="E489" s="346"/>
      <c r="F489" s="340"/>
      <c r="G489" s="341"/>
      <c r="H489" s="20"/>
      <c r="I489" s="309"/>
      <c r="J489" s="375"/>
      <c r="K489" s="347"/>
      <c r="L489" s="520"/>
      <c r="M489" s="376"/>
      <c r="N489" s="347"/>
      <c r="O489" s="504"/>
      <c r="P489" s="514"/>
      <c r="Q489" s="515"/>
      <c r="R489" s="437"/>
      <c r="S489" s="515"/>
    </row>
    <row r="490" spans="1:19" ht="11.1" customHeight="1">
      <c r="A490" s="397"/>
      <c r="B490" s="398"/>
      <c r="C490" s="399"/>
      <c r="D490" s="400"/>
      <c r="E490" s="392"/>
      <c r="F490" s="393"/>
      <c r="G490" s="401"/>
      <c r="H490" s="394"/>
      <c r="I490" s="402"/>
      <c r="J490" s="517"/>
      <c r="K490" s="404"/>
      <c r="L490" s="518"/>
      <c r="M490" s="519"/>
      <c r="N490" s="404"/>
      <c r="O490" s="502"/>
      <c r="P490" s="514"/>
      <c r="Q490" s="515"/>
      <c r="R490" s="437"/>
      <c r="S490" s="515"/>
    </row>
    <row r="491" spans="1:19" ht="11.1" customHeight="1">
      <c r="A491" s="342"/>
      <c r="B491" s="343"/>
      <c r="C491" s="232"/>
      <c r="D491" s="385"/>
      <c r="E491" s="358"/>
      <c r="F491" s="345"/>
      <c r="G491" s="357"/>
      <c r="H491" s="16"/>
      <c r="I491" s="308"/>
      <c r="J491" s="374"/>
      <c r="K491" s="386"/>
      <c r="L491" s="516"/>
      <c r="M491" s="513"/>
      <c r="N491" s="386"/>
      <c r="O491" s="503"/>
      <c r="P491" s="514"/>
      <c r="Q491" s="515"/>
      <c r="R491" s="437"/>
      <c r="S491" s="515"/>
    </row>
    <row r="492" spans="1:19" ht="11.1" customHeight="1">
      <c r="A492" s="332"/>
      <c r="B492" s="333"/>
      <c r="C492" s="233"/>
      <c r="D492" s="361"/>
      <c r="E492" s="346"/>
      <c r="F492" s="340"/>
      <c r="G492" s="341"/>
      <c r="H492" s="20"/>
      <c r="I492" s="309"/>
      <c r="J492" s="375"/>
      <c r="K492" s="347"/>
      <c r="L492" s="520"/>
      <c r="M492" s="376"/>
      <c r="N492" s="347"/>
      <c r="O492" s="504"/>
      <c r="P492" s="514"/>
      <c r="Q492" s="515"/>
      <c r="R492" s="437"/>
      <c r="S492" s="515"/>
    </row>
    <row r="493" spans="1:19" ht="11.1" customHeight="1">
      <c r="A493" s="397"/>
      <c r="B493" s="398"/>
      <c r="C493" s="399"/>
      <c r="D493" s="400"/>
      <c r="E493" s="392"/>
      <c r="F493" s="393"/>
      <c r="G493" s="401"/>
      <c r="H493" s="394"/>
      <c r="I493" s="402"/>
      <c r="J493" s="517"/>
      <c r="K493" s="404"/>
      <c r="L493" s="518"/>
      <c r="M493" s="519"/>
      <c r="N493" s="404"/>
      <c r="O493" s="502"/>
      <c r="P493" s="514"/>
      <c r="Q493" s="515"/>
      <c r="R493" s="437"/>
      <c r="S493" s="515"/>
    </row>
    <row r="494" spans="1:19" ht="11.1" customHeight="1">
      <c r="A494" s="342"/>
      <c r="B494" s="343"/>
      <c r="C494" s="232"/>
      <c r="D494" s="385"/>
      <c r="E494" s="358"/>
      <c r="F494" s="345"/>
      <c r="G494" s="357"/>
      <c r="H494" s="16"/>
      <c r="I494" s="308"/>
      <c r="J494" s="374"/>
      <c r="K494" s="386"/>
      <c r="L494" s="516"/>
      <c r="M494" s="513"/>
      <c r="N494" s="386"/>
      <c r="O494" s="503"/>
      <c r="P494" s="514"/>
      <c r="Q494" s="515"/>
      <c r="R494" s="437"/>
      <c r="S494" s="515"/>
    </row>
    <row r="495" spans="1:19" ht="11.1" customHeight="1">
      <c r="A495" s="332"/>
      <c r="B495" s="333"/>
      <c r="C495" s="233"/>
      <c r="D495" s="361"/>
      <c r="E495" s="346"/>
      <c r="F495" s="340"/>
      <c r="G495" s="341"/>
      <c r="H495" s="20"/>
      <c r="I495" s="309"/>
      <c r="J495" s="375"/>
      <c r="K495" s="347"/>
      <c r="L495" s="520"/>
      <c r="M495" s="376"/>
      <c r="N495" s="347"/>
      <c r="O495" s="504"/>
      <c r="P495" s="514"/>
      <c r="Q495" s="515"/>
      <c r="R495" s="437"/>
      <c r="S495" s="515"/>
    </row>
    <row r="496" spans="1:19" s="16" customFormat="1" ht="11.1" customHeight="1">
      <c r="A496" s="397"/>
      <c r="B496" s="398"/>
      <c r="C496" s="399"/>
      <c r="D496" s="400"/>
      <c r="E496" s="392"/>
      <c r="F496" s="393"/>
      <c r="G496" s="401"/>
      <c r="H496" s="394"/>
      <c r="I496" s="402"/>
      <c r="J496" s="517"/>
      <c r="K496" s="404"/>
      <c r="L496" s="518"/>
      <c r="M496" s="519"/>
      <c r="N496" s="404"/>
      <c r="O496" s="502"/>
      <c r="P496" s="486"/>
      <c r="Q496" s="430"/>
      <c r="R496" s="436"/>
      <c r="S496" s="430"/>
    </row>
    <row r="497" spans="1:19" s="16" customFormat="1" ht="11.1" customHeight="1">
      <c r="A497" s="342"/>
      <c r="B497" s="343"/>
      <c r="C497" s="232"/>
      <c r="D497" s="385"/>
      <c r="E497" s="358"/>
      <c r="F497" s="345"/>
      <c r="G497" s="357"/>
      <c r="I497" s="308"/>
      <c r="J497" s="374"/>
      <c r="K497" s="386"/>
      <c r="L497" s="516"/>
      <c r="M497" s="513"/>
      <c r="N497" s="386"/>
      <c r="O497" s="503"/>
      <c r="P497" s="307"/>
      <c r="Q497" s="431"/>
      <c r="R497" s="437"/>
      <c r="S497" s="431"/>
    </row>
    <row r="498" spans="1:19" s="16" customFormat="1" ht="11.1" customHeight="1">
      <c r="A498" s="527"/>
      <c r="B498" s="453"/>
      <c r="C498" s="454"/>
      <c r="D498" s="455"/>
      <c r="E498" s="456"/>
      <c r="F498" s="457"/>
      <c r="G498" s="458"/>
      <c r="H498" s="459"/>
      <c r="I498" s="460"/>
      <c r="J498" s="490"/>
      <c r="K498" s="462"/>
      <c r="L498" s="532"/>
      <c r="M498" s="530"/>
      <c r="N498" s="462"/>
      <c r="O498" s="533"/>
      <c r="P498" s="487"/>
      <c r="Q498" s="432">
        <v>0</v>
      </c>
      <c r="R498" s="438"/>
      <c r="S498" s="432">
        <v>0</v>
      </c>
    </row>
    <row r="499" spans="1:19" s="16" customFormat="1" ht="11.1" customHeight="1">
      <c r="A499" s="466"/>
      <c r="B499" s="467"/>
      <c r="C499" s="468"/>
      <c r="D499" s="469"/>
      <c r="E499" s="470"/>
      <c r="F499" s="471"/>
      <c r="G499" s="472"/>
      <c r="H499" s="473"/>
      <c r="I499" s="474"/>
      <c r="J499" s="475"/>
      <c r="K499" s="476"/>
      <c r="L499" s="477"/>
      <c r="M499" s="478"/>
      <c r="N499" s="476"/>
      <c r="O499" s="479"/>
      <c r="P499" s="486"/>
      <c r="Q499" s="430"/>
      <c r="R499" s="436"/>
      <c r="S499" s="430"/>
    </row>
    <row r="500" spans="1:19" s="16" customFormat="1" ht="11.1" customHeight="1">
      <c r="A500" s="237"/>
      <c r="B500" s="331"/>
      <c r="C500" s="232"/>
      <c r="D500" s="359"/>
      <c r="E500" s="356"/>
      <c r="F500" s="345"/>
      <c r="G500" s="357"/>
      <c r="I500" s="308"/>
      <c r="J500" s="351"/>
      <c r="K500" s="352"/>
      <c r="L500" s="353"/>
      <c r="M500" s="369"/>
      <c r="N500" s="352"/>
      <c r="O500" s="451"/>
      <c r="P500" s="307"/>
      <c r="Q500" s="431"/>
      <c r="R500" s="437"/>
      <c r="S500" s="431"/>
    </row>
    <row r="501" spans="1:19" s="16" customFormat="1" ht="11.1" customHeight="1">
      <c r="A501" s="336">
        <v>6</v>
      </c>
      <c r="B501" s="333" t="s">
        <v>760</v>
      </c>
      <c r="C501" s="233"/>
      <c r="D501" s="361"/>
      <c r="E501" s="346"/>
      <c r="F501" s="340"/>
      <c r="G501" s="341"/>
      <c r="H501" s="20"/>
      <c r="I501" s="309"/>
      <c r="J501" s="364">
        <v>0</v>
      </c>
      <c r="K501" s="347">
        <v>0</v>
      </c>
      <c r="L501" s="354"/>
      <c r="M501" s="370"/>
      <c r="N501" s="347">
        <v>0</v>
      </c>
      <c r="O501" s="410"/>
      <c r="P501" s="487"/>
      <c r="Q501" s="432">
        <v>0</v>
      </c>
      <c r="R501" s="438"/>
      <c r="S501" s="432">
        <v>0</v>
      </c>
    </row>
    <row r="502" spans="1:19" s="16" customFormat="1" ht="11.1" customHeight="1">
      <c r="A502" s="11"/>
      <c r="B502" s="12"/>
      <c r="C502" s="232"/>
      <c r="D502" s="359"/>
      <c r="E502" s="356"/>
      <c r="F502" s="345"/>
      <c r="G502" s="357"/>
      <c r="I502" s="308"/>
      <c r="J502" s="348"/>
      <c r="K502" s="349"/>
      <c r="L502" s="350"/>
      <c r="M502" s="368"/>
      <c r="N502" s="349"/>
      <c r="O502" s="450"/>
      <c r="P502" s="486"/>
      <c r="Q502" s="430"/>
      <c r="S502" s="430"/>
    </row>
    <row r="503" spans="1:19" s="16" customFormat="1" ht="11.1" customHeight="1">
      <c r="A503" s="330"/>
      <c r="B503" s="334" t="s">
        <v>762</v>
      </c>
      <c r="C503" s="232" t="s">
        <v>763</v>
      </c>
      <c r="D503" s="359"/>
      <c r="E503" s="356"/>
      <c r="F503" s="345"/>
      <c r="G503" s="357"/>
      <c r="I503" s="308"/>
      <c r="J503" s="351"/>
      <c r="K503" s="352"/>
      <c r="L503" s="353"/>
      <c r="M503" s="369"/>
      <c r="N503" s="352"/>
      <c r="O503" s="451"/>
      <c r="P503" s="307"/>
      <c r="Q503" s="431"/>
      <c r="S503" s="431"/>
    </row>
    <row r="504" spans="1:19" s="16" customFormat="1" ht="11.1" customHeight="1">
      <c r="A504" s="332"/>
      <c r="B504" s="333" t="s">
        <v>761</v>
      </c>
      <c r="C504" s="233"/>
      <c r="D504" s="361">
        <v>2</v>
      </c>
      <c r="E504" s="346" t="s">
        <v>713</v>
      </c>
      <c r="F504" s="340"/>
      <c r="G504" s="341"/>
      <c r="H504" s="20"/>
      <c r="I504" s="309"/>
      <c r="J504" s="364">
        <v>0</v>
      </c>
      <c r="K504" s="347"/>
      <c r="L504" s="354"/>
      <c r="M504" s="370">
        <v>2</v>
      </c>
      <c r="N504" s="347" t="s">
        <v>1019</v>
      </c>
      <c r="O504" s="410"/>
      <c r="P504" s="487"/>
      <c r="Q504" s="432">
        <v>0</v>
      </c>
      <c r="R504" s="16">
        <v>1.26</v>
      </c>
      <c r="S504" s="432">
        <v>2.52</v>
      </c>
    </row>
    <row r="505" spans="1:19" s="394" customFormat="1" ht="11.1" customHeight="1">
      <c r="A505" s="397"/>
      <c r="B505" s="12"/>
      <c r="C505" s="232"/>
      <c r="D505" s="387"/>
      <c r="E505" s="356"/>
      <c r="F505" s="345"/>
      <c r="G505" s="357"/>
      <c r="H505" s="16"/>
      <c r="I505" s="308"/>
      <c r="J505" s="348"/>
      <c r="K505" s="349"/>
      <c r="L505" s="350"/>
      <c r="M505" s="368"/>
      <c r="N505" s="349"/>
      <c r="O505" s="450"/>
      <c r="P505" s="486"/>
      <c r="Q505" s="430"/>
      <c r="R505" s="436"/>
      <c r="S505" s="430"/>
    </row>
    <row r="506" spans="1:19" s="16" customFormat="1" ht="11.1" customHeight="1">
      <c r="A506" s="342"/>
      <c r="B506" s="331" t="s">
        <v>764</v>
      </c>
      <c r="C506" s="232" t="s">
        <v>765</v>
      </c>
      <c r="D506" s="387"/>
      <c r="E506" s="356"/>
      <c r="F506" s="345"/>
      <c r="G506" s="357"/>
      <c r="I506" s="308"/>
      <c r="J506" s="351"/>
      <c r="K506" s="352"/>
      <c r="L506" s="353"/>
      <c r="M506" s="369"/>
      <c r="N506" s="352"/>
      <c r="O506" s="451"/>
      <c r="P506" s="307"/>
      <c r="Q506" s="431"/>
      <c r="R506" s="437"/>
      <c r="S506" s="431"/>
    </row>
    <row r="507" spans="1:19" s="20" customFormat="1" ht="11.1" customHeight="1">
      <c r="A507" s="332"/>
      <c r="B507" s="333"/>
      <c r="C507" s="335">
        <v>20</v>
      </c>
      <c r="D507" s="388">
        <v>7</v>
      </c>
      <c r="E507" s="346" t="s">
        <v>2</v>
      </c>
      <c r="F507" s="340"/>
      <c r="G507" s="341"/>
      <c r="I507" s="309"/>
      <c r="J507" s="364">
        <v>0</v>
      </c>
      <c r="K507" s="347"/>
      <c r="L507" s="354"/>
      <c r="M507" s="370">
        <v>7</v>
      </c>
      <c r="N507" s="347" t="s">
        <v>1020</v>
      </c>
      <c r="O507" s="410"/>
      <c r="P507" s="487"/>
      <c r="Q507" s="432">
        <v>0</v>
      </c>
      <c r="R507" s="438"/>
      <c r="S507" s="432">
        <v>0</v>
      </c>
    </row>
    <row r="508" spans="1:19" s="394" customFormat="1" ht="11.1" customHeight="1">
      <c r="A508" s="397"/>
      <c r="B508" s="12"/>
      <c r="C508" s="232"/>
      <c r="D508" s="387"/>
      <c r="E508" s="356"/>
      <c r="F508" s="345"/>
      <c r="G508" s="357"/>
      <c r="H508" s="16"/>
      <c r="I508" s="308"/>
      <c r="J508" s="348"/>
      <c r="K508" s="349"/>
      <c r="L508" s="350"/>
      <c r="M508" s="368"/>
      <c r="N508" s="349"/>
      <c r="O508" s="450"/>
      <c r="P508" s="486"/>
      <c r="Q508" s="430"/>
      <c r="R508" s="436"/>
      <c r="S508" s="430"/>
    </row>
    <row r="509" spans="1:19" s="16" customFormat="1" ht="11.1" customHeight="1">
      <c r="A509" s="342"/>
      <c r="B509" s="331" t="s">
        <v>764</v>
      </c>
      <c r="C509" s="232" t="s">
        <v>765</v>
      </c>
      <c r="D509" s="387"/>
      <c r="E509" s="356"/>
      <c r="F509" s="345"/>
      <c r="G509" s="357"/>
      <c r="I509" s="308"/>
      <c r="J509" s="351"/>
      <c r="K509" s="352"/>
      <c r="L509" s="353"/>
      <c r="M509" s="369"/>
      <c r="N509" s="352"/>
      <c r="O509" s="451"/>
      <c r="P509" s="307"/>
      <c r="Q509" s="431"/>
      <c r="R509" s="437"/>
      <c r="S509" s="431"/>
    </row>
    <row r="510" spans="1:19" s="20" customFormat="1" ht="11.1" customHeight="1">
      <c r="A510" s="332"/>
      <c r="B510" s="333"/>
      <c r="C510" s="335">
        <v>25</v>
      </c>
      <c r="D510" s="388">
        <v>6</v>
      </c>
      <c r="E510" s="346" t="s">
        <v>2</v>
      </c>
      <c r="F510" s="340"/>
      <c r="G510" s="341"/>
      <c r="I510" s="309"/>
      <c r="J510" s="364">
        <v>0</v>
      </c>
      <c r="K510" s="347"/>
      <c r="L510" s="354"/>
      <c r="M510" s="370">
        <v>6</v>
      </c>
      <c r="N510" s="347" t="s">
        <v>1020</v>
      </c>
      <c r="O510" s="410"/>
      <c r="P510" s="487"/>
      <c r="Q510" s="432">
        <v>0</v>
      </c>
      <c r="R510" s="438"/>
      <c r="S510" s="432">
        <v>0</v>
      </c>
    </row>
    <row r="511" spans="1:19" s="16" customFormat="1" ht="11.1" customHeight="1">
      <c r="A511" s="11"/>
      <c r="B511" s="12"/>
      <c r="C511" s="232"/>
      <c r="D511" s="387"/>
      <c r="E511" s="356"/>
      <c r="F511" s="345"/>
      <c r="G511" s="357"/>
      <c r="I511" s="308"/>
      <c r="J511" s="348"/>
      <c r="K511" s="349"/>
      <c r="L511" s="350"/>
      <c r="M511" s="368"/>
      <c r="N511" s="349"/>
      <c r="O511" s="450"/>
      <c r="P511" s="486"/>
      <c r="Q511" s="430"/>
      <c r="R511" s="436"/>
      <c r="S511" s="430"/>
    </row>
    <row r="512" spans="1:19" s="16" customFormat="1" ht="11.1" customHeight="1">
      <c r="A512" s="330"/>
      <c r="B512" s="331" t="s">
        <v>764</v>
      </c>
      <c r="C512" s="232" t="s">
        <v>765</v>
      </c>
      <c r="D512" s="387"/>
      <c r="E512" s="356"/>
      <c r="F512" s="345"/>
      <c r="G512" s="357"/>
      <c r="I512" s="308"/>
      <c r="J512" s="351"/>
      <c r="K512" s="352"/>
      <c r="L512" s="353"/>
      <c r="M512" s="369"/>
      <c r="N512" s="352"/>
      <c r="O512" s="451"/>
      <c r="P512" s="307"/>
      <c r="Q512" s="431"/>
      <c r="R512" s="437"/>
      <c r="S512" s="431"/>
    </row>
    <row r="513" spans="1:19" s="16" customFormat="1" ht="11.1" customHeight="1">
      <c r="A513" s="332"/>
      <c r="B513" s="333"/>
      <c r="C513" s="335">
        <v>32</v>
      </c>
      <c r="D513" s="388">
        <v>48</v>
      </c>
      <c r="E513" s="346" t="s">
        <v>2</v>
      </c>
      <c r="F513" s="340"/>
      <c r="G513" s="341"/>
      <c r="H513" s="20"/>
      <c r="I513" s="309"/>
      <c r="J513" s="364">
        <v>0</v>
      </c>
      <c r="K513" s="347"/>
      <c r="L513" s="354"/>
      <c r="M513" s="370">
        <v>48</v>
      </c>
      <c r="N513" s="347" t="s">
        <v>1020</v>
      </c>
      <c r="O513" s="410"/>
      <c r="P513" s="487"/>
      <c r="Q513" s="432">
        <v>0</v>
      </c>
      <c r="R513" s="438"/>
      <c r="S513" s="432">
        <v>0</v>
      </c>
    </row>
    <row r="514" spans="1:19" s="16" customFormat="1" ht="11.1" customHeight="1">
      <c r="A514" s="11"/>
      <c r="B514" s="12"/>
      <c r="C514" s="232"/>
      <c r="D514" s="387"/>
      <c r="E514" s="356"/>
      <c r="F514" s="345"/>
      <c r="G514" s="357"/>
      <c r="I514" s="308"/>
      <c r="J514" s="348"/>
      <c r="K514" s="349"/>
      <c r="L514" s="350"/>
      <c r="M514" s="368"/>
      <c r="N514" s="349"/>
      <c r="O514" s="450"/>
      <c r="P514" s="486"/>
      <c r="Q514" s="430"/>
      <c r="R514" s="436"/>
      <c r="S514" s="430"/>
    </row>
    <row r="515" spans="1:19" s="16" customFormat="1" ht="11.1" customHeight="1">
      <c r="A515" s="330"/>
      <c r="B515" s="331" t="s">
        <v>988</v>
      </c>
      <c r="C515" s="232" t="s">
        <v>765</v>
      </c>
      <c r="D515" s="387"/>
      <c r="E515" s="356"/>
      <c r="F515" s="345"/>
      <c r="G515" s="357"/>
      <c r="I515" s="308"/>
      <c r="J515" s="351"/>
      <c r="K515" s="352"/>
      <c r="L515" s="353"/>
      <c r="M515" s="369"/>
      <c r="N515" s="352"/>
      <c r="O515" s="451"/>
      <c r="P515" s="307"/>
      <c r="Q515" s="431"/>
      <c r="R515" s="437"/>
      <c r="S515" s="431"/>
    </row>
    <row r="516" spans="1:19" s="16" customFormat="1" ht="11.1" customHeight="1">
      <c r="A516" s="332"/>
      <c r="B516" s="333"/>
      <c r="C516" s="335">
        <v>15</v>
      </c>
      <c r="D516" s="388">
        <v>11</v>
      </c>
      <c r="E516" s="346" t="s">
        <v>2</v>
      </c>
      <c r="F516" s="340"/>
      <c r="G516" s="341"/>
      <c r="H516" s="20"/>
      <c r="I516" s="309"/>
      <c r="J516" s="364">
        <v>0</v>
      </c>
      <c r="K516" s="347"/>
      <c r="L516" s="354"/>
      <c r="M516" s="370">
        <v>11</v>
      </c>
      <c r="N516" s="347" t="s">
        <v>1020</v>
      </c>
      <c r="O516" s="410"/>
      <c r="P516" s="487"/>
      <c r="Q516" s="432">
        <v>0</v>
      </c>
      <c r="R516" s="438"/>
      <c r="S516" s="432">
        <v>0</v>
      </c>
    </row>
    <row r="517" spans="1:19" s="16" customFormat="1" ht="11.1" customHeight="1">
      <c r="A517" s="11"/>
      <c r="B517" s="12"/>
      <c r="C517" s="232"/>
      <c r="D517" s="359"/>
      <c r="E517" s="356"/>
      <c r="F517" s="345"/>
      <c r="G517" s="357"/>
      <c r="I517" s="308"/>
      <c r="J517" s="348"/>
      <c r="K517" s="349"/>
      <c r="L517" s="350"/>
      <c r="M517" s="373"/>
      <c r="N517" s="349"/>
      <c r="O517" s="450"/>
      <c r="P517" s="486"/>
      <c r="Q517" s="430"/>
      <c r="R517" s="436"/>
      <c r="S517" s="430"/>
    </row>
    <row r="518" spans="1:19" s="16" customFormat="1" ht="11.1" customHeight="1">
      <c r="A518" s="330"/>
      <c r="B518" s="331" t="s">
        <v>743</v>
      </c>
      <c r="C518" s="232"/>
      <c r="D518" s="359"/>
      <c r="E518" s="356"/>
      <c r="F518" s="345"/>
      <c r="G518" s="357"/>
      <c r="I518" s="308"/>
      <c r="J518" s="351"/>
      <c r="K518" s="352"/>
      <c r="L518" s="353"/>
      <c r="M518" s="374"/>
      <c r="N518" s="352"/>
      <c r="O518" s="451"/>
      <c r="P518" s="307"/>
      <c r="Q518" s="431"/>
      <c r="R518" s="437"/>
      <c r="S518" s="431"/>
    </row>
    <row r="519" spans="1:19" s="16" customFormat="1" ht="11.1" customHeight="1">
      <c r="A519" s="332"/>
      <c r="B519" s="333"/>
      <c r="C519" s="335"/>
      <c r="D519" s="362">
        <v>0.03</v>
      </c>
      <c r="E519" s="346"/>
      <c r="F519" s="340"/>
      <c r="G519" s="341"/>
      <c r="H519" s="20"/>
      <c r="I519" s="309"/>
      <c r="J519" s="364">
        <v>0</v>
      </c>
      <c r="K519" s="347">
        <v>0</v>
      </c>
      <c r="L519" s="354"/>
      <c r="M519" s="375">
        <v>0.03</v>
      </c>
      <c r="N519" s="347">
        <v>0</v>
      </c>
      <c r="O519" s="480"/>
      <c r="P519" s="487"/>
      <c r="Q519" s="432">
        <v>0</v>
      </c>
      <c r="R519" s="438"/>
      <c r="S519" s="432">
        <v>0</v>
      </c>
    </row>
    <row r="520" spans="1:19" s="16" customFormat="1" ht="11.1" customHeight="1">
      <c r="A520" s="11"/>
      <c r="B520" s="12"/>
      <c r="C520" s="232"/>
      <c r="D520" s="359"/>
      <c r="E520" s="356"/>
      <c r="F520" s="345"/>
      <c r="G520" s="357"/>
      <c r="I520" s="308"/>
      <c r="J520" s="348"/>
      <c r="K520" s="349"/>
      <c r="L520" s="350"/>
      <c r="M520" s="373"/>
      <c r="N520" s="349"/>
      <c r="O520" s="450"/>
      <c r="P520" s="486"/>
      <c r="Q520" s="430"/>
      <c r="R520" s="436"/>
      <c r="S520" s="430"/>
    </row>
    <row r="521" spans="1:19" s="16" customFormat="1" ht="11.1" customHeight="1">
      <c r="A521" s="330"/>
      <c r="B521" s="331" t="s">
        <v>744</v>
      </c>
      <c r="C521" s="232"/>
      <c r="D521" s="359"/>
      <c r="E521" s="356"/>
      <c r="F521" s="345"/>
      <c r="G521" s="357"/>
      <c r="I521" s="308"/>
      <c r="J521" s="351"/>
      <c r="K521" s="352"/>
      <c r="L521" s="353"/>
      <c r="M521" s="374"/>
      <c r="N521" s="352"/>
      <c r="O521" s="451"/>
      <c r="P521" s="307"/>
      <c r="Q521" s="431"/>
      <c r="R521" s="437"/>
      <c r="S521" s="431"/>
    </row>
    <row r="522" spans="1:19" s="16" customFormat="1" ht="11.1" customHeight="1">
      <c r="A522" s="332"/>
      <c r="B522" s="333"/>
      <c r="C522" s="335"/>
      <c r="D522" s="362">
        <v>0.1</v>
      </c>
      <c r="E522" s="346"/>
      <c r="F522" s="340"/>
      <c r="G522" s="341"/>
      <c r="H522" s="20"/>
      <c r="I522" s="309"/>
      <c r="J522" s="364">
        <v>0</v>
      </c>
      <c r="K522" s="386">
        <v>0</v>
      </c>
      <c r="L522" s="354"/>
      <c r="M522" s="374">
        <v>0.1</v>
      </c>
      <c r="N522" s="386">
        <v>0</v>
      </c>
      <c r="O522" s="480"/>
      <c r="P522" s="487"/>
      <c r="Q522" s="432">
        <v>0</v>
      </c>
      <c r="R522" s="438"/>
      <c r="S522" s="432">
        <v>0</v>
      </c>
    </row>
    <row r="523" spans="1:19" s="16" customFormat="1" ht="11.1" customHeight="1">
      <c r="A523" s="11"/>
      <c r="B523" s="12"/>
      <c r="C523" s="232"/>
      <c r="D523" s="359"/>
      <c r="E523" s="356"/>
      <c r="F523" s="345"/>
      <c r="G523" s="357"/>
      <c r="I523" s="308"/>
      <c r="J523" s="348"/>
      <c r="K523" s="349"/>
      <c r="L523" s="350"/>
      <c r="M523" s="368"/>
      <c r="N523" s="349"/>
      <c r="O523" s="450"/>
      <c r="P523" s="486"/>
      <c r="Q523" s="430"/>
      <c r="R523" s="436"/>
      <c r="S523" s="430"/>
    </row>
    <row r="524" spans="1:19" s="16" customFormat="1" ht="11.1" customHeight="1">
      <c r="A524" s="330"/>
      <c r="B524" s="331" t="s">
        <v>745</v>
      </c>
      <c r="C524" s="232" t="s">
        <v>997</v>
      </c>
      <c r="D524" s="359"/>
      <c r="E524" s="356"/>
      <c r="F524" s="345"/>
      <c r="G524" s="357"/>
      <c r="I524" s="308"/>
      <c r="J524" s="351"/>
      <c r="K524" s="352"/>
      <c r="L524" s="353"/>
      <c r="M524" s="369"/>
      <c r="N524" s="352"/>
      <c r="O524" s="451"/>
      <c r="P524" s="307"/>
      <c r="Q524" s="431"/>
      <c r="R524" s="437"/>
      <c r="S524" s="431"/>
    </row>
    <row r="525" spans="1:19" s="16" customFormat="1" ht="11.1" customHeight="1">
      <c r="A525" s="332"/>
      <c r="B525" s="333"/>
      <c r="C525" s="335"/>
      <c r="D525" s="361">
        <v>72</v>
      </c>
      <c r="E525" s="346" t="s">
        <v>2</v>
      </c>
      <c r="F525" s="340"/>
      <c r="G525" s="341"/>
      <c r="H525" s="20"/>
      <c r="I525" s="309"/>
      <c r="J525" s="364">
        <v>0</v>
      </c>
      <c r="K525" s="347"/>
      <c r="L525" s="354"/>
      <c r="M525" s="370">
        <v>72</v>
      </c>
      <c r="N525" s="347" t="s">
        <v>1020</v>
      </c>
      <c r="O525" s="410"/>
      <c r="P525" s="487"/>
      <c r="Q525" s="432">
        <v>0</v>
      </c>
      <c r="R525" s="438"/>
      <c r="S525" s="432">
        <v>0</v>
      </c>
    </row>
    <row r="526" spans="1:19" s="16" customFormat="1" ht="11.1" customHeight="1">
      <c r="A526" s="11"/>
      <c r="B526" s="12"/>
      <c r="C526" s="232" t="s">
        <v>936</v>
      </c>
      <c r="D526" s="359"/>
      <c r="E526" s="356"/>
      <c r="F526" s="345"/>
      <c r="G526" s="357"/>
      <c r="I526" s="308"/>
      <c r="J526" s="348"/>
      <c r="K526" s="349"/>
      <c r="L526" s="350"/>
      <c r="M526" s="368"/>
      <c r="N526" s="349"/>
      <c r="O526" s="450"/>
      <c r="P526" s="486"/>
      <c r="Q526" s="430"/>
      <c r="R526" s="436"/>
      <c r="S526" s="430"/>
    </row>
    <row r="527" spans="1:19" s="16" customFormat="1" ht="11.1" customHeight="1">
      <c r="A527" s="330"/>
      <c r="B527" s="331" t="s">
        <v>766</v>
      </c>
      <c r="C527" s="232" t="s">
        <v>906</v>
      </c>
      <c r="D527" s="359"/>
      <c r="E527" s="356"/>
      <c r="F527" s="345"/>
      <c r="G527" s="357"/>
      <c r="I527" s="308"/>
      <c r="J527" s="351"/>
      <c r="K527" s="352"/>
      <c r="L527" s="353"/>
      <c r="M527" s="369"/>
      <c r="N527" s="352"/>
      <c r="O527" s="451"/>
      <c r="P527" s="307"/>
      <c r="Q527" s="431"/>
      <c r="R527" s="437"/>
      <c r="S527" s="431"/>
    </row>
    <row r="528" spans="1:19" s="16" customFormat="1" ht="11.1" customHeight="1">
      <c r="A528" s="332"/>
      <c r="B528" s="333"/>
      <c r="C528" s="335">
        <v>32</v>
      </c>
      <c r="D528" s="361">
        <v>3</v>
      </c>
      <c r="E528" s="346" t="s">
        <v>2</v>
      </c>
      <c r="F528" s="340"/>
      <c r="G528" s="341"/>
      <c r="H528" s="20"/>
      <c r="I528" s="309"/>
      <c r="J528" s="364">
        <v>0</v>
      </c>
      <c r="K528" s="347"/>
      <c r="L528" s="354"/>
      <c r="M528" s="370">
        <v>3</v>
      </c>
      <c r="N528" s="347" t="s">
        <v>1020</v>
      </c>
      <c r="O528" s="410"/>
      <c r="P528" s="487"/>
      <c r="Q528" s="432">
        <v>0</v>
      </c>
      <c r="R528" s="438"/>
      <c r="S528" s="432">
        <v>0</v>
      </c>
    </row>
    <row r="529" spans="1:19" s="16" customFormat="1" ht="11.1" customHeight="1">
      <c r="A529" s="11"/>
      <c r="B529" s="12"/>
      <c r="C529" s="232" t="s">
        <v>883</v>
      </c>
      <c r="D529" s="359"/>
      <c r="E529" s="356"/>
      <c r="F529" s="345"/>
      <c r="G529" s="357"/>
      <c r="I529" s="308"/>
      <c r="J529" s="348"/>
      <c r="K529" s="349"/>
      <c r="L529" s="350"/>
      <c r="M529" s="368"/>
      <c r="N529" s="349"/>
      <c r="O529" s="450"/>
      <c r="P529" s="486"/>
      <c r="Q529" s="430"/>
      <c r="R529" s="436"/>
      <c r="S529" s="430"/>
    </row>
    <row r="530" spans="1:19" s="16" customFormat="1" ht="11.1" customHeight="1">
      <c r="A530" s="330"/>
      <c r="B530" s="331" t="s">
        <v>766</v>
      </c>
      <c r="C530" s="232" t="s">
        <v>907</v>
      </c>
      <c r="D530" s="359"/>
      <c r="E530" s="356"/>
      <c r="F530" s="345"/>
      <c r="G530" s="357"/>
      <c r="I530" s="308"/>
      <c r="J530" s="351"/>
      <c r="K530" s="352"/>
      <c r="L530" s="353"/>
      <c r="M530" s="369"/>
      <c r="N530" s="352"/>
      <c r="O530" s="451"/>
      <c r="P530" s="307"/>
      <c r="Q530" s="431"/>
      <c r="R530" s="437"/>
      <c r="S530" s="431"/>
    </row>
    <row r="531" spans="1:19" s="16" customFormat="1" ht="11.1" customHeight="1">
      <c r="A531" s="332"/>
      <c r="B531" s="333"/>
      <c r="C531" s="335">
        <v>32</v>
      </c>
      <c r="D531" s="361">
        <v>42</v>
      </c>
      <c r="E531" s="346" t="s">
        <v>2</v>
      </c>
      <c r="F531" s="340"/>
      <c r="G531" s="341"/>
      <c r="H531" s="20"/>
      <c r="I531" s="309"/>
      <c r="J531" s="364">
        <v>0</v>
      </c>
      <c r="K531" s="347"/>
      <c r="L531" s="354"/>
      <c r="M531" s="370">
        <v>42</v>
      </c>
      <c r="N531" s="347" t="s">
        <v>1020</v>
      </c>
      <c r="O531" s="410"/>
      <c r="P531" s="487"/>
      <c r="Q531" s="432">
        <v>0</v>
      </c>
      <c r="R531" s="438"/>
      <c r="S531" s="432">
        <v>0</v>
      </c>
    </row>
    <row r="532" spans="1:19" s="16" customFormat="1" ht="11.1" customHeight="1">
      <c r="A532" s="11"/>
      <c r="B532" s="12"/>
      <c r="C532" s="232" t="s">
        <v>882</v>
      </c>
      <c r="D532" s="359"/>
      <c r="E532" s="356"/>
      <c r="F532" s="345"/>
      <c r="G532" s="357"/>
      <c r="I532" s="308"/>
      <c r="J532" s="348"/>
      <c r="K532" s="349"/>
      <c r="L532" s="350"/>
      <c r="M532" s="368"/>
      <c r="N532" s="349"/>
      <c r="O532" s="450"/>
      <c r="P532" s="486"/>
      <c r="Q532" s="430"/>
      <c r="R532" s="436"/>
      <c r="S532" s="430"/>
    </row>
    <row r="533" spans="1:19" s="16" customFormat="1" ht="11.1" customHeight="1">
      <c r="A533" s="330"/>
      <c r="B533" s="331" t="s">
        <v>766</v>
      </c>
      <c r="C533" s="232" t="s">
        <v>906</v>
      </c>
      <c r="D533" s="359"/>
      <c r="E533" s="356"/>
      <c r="F533" s="345"/>
      <c r="G533" s="357"/>
      <c r="I533" s="308"/>
      <c r="J533" s="351"/>
      <c r="K533" s="352"/>
      <c r="L533" s="353"/>
      <c r="M533" s="369"/>
      <c r="N533" s="352"/>
      <c r="O533" s="451"/>
      <c r="P533" s="307"/>
      <c r="Q533" s="431"/>
      <c r="R533" s="437"/>
      <c r="S533" s="431"/>
    </row>
    <row r="534" spans="1:19" s="16" customFormat="1" ht="11.1" customHeight="1">
      <c r="A534" s="332"/>
      <c r="B534" s="333"/>
      <c r="C534" s="335">
        <v>20</v>
      </c>
      <c r="D534" s="361">
        <v>7</v>
      </c>
      <c r="E534" s="346" t="s">
        <v>2</v>
      </c>
      <c r="F534" s="340"/>
      <c r="G534" s="341"/>
      <c r="H534" s="20"/>
      <c r="I534" s="309"/>
      <c r="J534" s="364">
        <v>0</v>
      </c>
      <c r="K534" s="347"/>
      <c r="L534" s="354"/>
      <c r="M534" s="370">
        <v>7</v>
      </c>
      <c r="N534" s="347" t="s">
        <v>1020</v>
      </c>
      <c r="O534" s="410"/>
      <c r="P534" s="487"/>
      <c r="Q534" s="432">
        <v>0</v>
      </c>
      <c r="R534" s="438"/>
      <c r="S534" s="432">
        <v>0</v>
      </c>
    </row>
    <row r="535" spans="1:19" s="16" customFormat="1" ht="11.1" customHeight="1">
      <c r="A535" s="11"/>
      <c r="B535" s="12"/>
      <c r="C535" s="232" t="s">
        <v>882</v>
      </c>
      <c r="D535" s="359"/>
      <c r="E535" s="356"/>
      <c r="F535" s="345"/>
      <c r="G535" s="357"/>
      <c r="I535" s="308"/>
      <c r="J535" s="348"/>
      <c r="K535" s="349"/>
      <c r="L535" s="350"/>
      <c r="M535" s="368"/>
      <c r="N535" s="349"/>
      <c r="O535" s="450"/>
      <c r="P535" s="486"/>
      <c r="Q535" s="430"/>
      <c r="R535" s="436"/>
      <c r="S535" s="430"/>
    </row>
    <row r="536" spans="1:19" s="16" customFormat="1" ht="11.1" customHeight="1">
      <c r="A536" s="330"/>
      <c r="B536" s="331" t="s">
        <v>766</v>
      </c>
      <c r="C536" s="232" t="s">
        <v>906</v>
      </c>
      <c r="D536" s="359"/>
      <c r="E536" s="356"/>
      <c r="F536" s="345"/>
      <c r="G536" s="357"/>
      <c r="I536" s="308"/>
      <c r="J536" s="351"/>
      <c r="K536" s="352"/>
      <c r="L536" s="353"/>
      <c r="M536" s="369"/>
      <c r="N536" s="352"/>
      <c r="O536" s="451"/>
      <c r="P536" s="307"/>
      <c r="Q536" s="431"/>
      <c r="R536" s="437"/>
      <c r="S536" s="431"/>
    </row>
    <row r="537" spans="1:19" s="16" customFormat="1" ht="11.1" customHeight="1">
      <c r="A537" s="332"/>
      <c r="B537" s="333"/>
      <c r="C537" s="335">
        <v>25</v>
      </c>
      <c r="D537" s="361">
        <v>6</v>
      </c>
      <c r="E537" s="346" t="s">
        <v>2</v>
      </c>
      <c r="F537" s="340"/>
      <c r="G537" s="341"/>
      <c r="H537" s="20"/>
      <c r="I537" s="309"/>
      <c r="J537" s="364">
        <v>0</v>
      </c>
      <c r="K537" s="347"/>
      <c r="L537" s="354"/>
      <c r="M537" s="370">
        <v>6</v>
      </c>
      <c r="N537" s="347" t="s">
        <v>1020</v>
      </c>
      <c r="O537" s="410"/>
      <c r="P537" s="487"/>
      <c r="Q537" s="432">
        <v>0</v>
      </c>
      <c r="R537" s="438"/>
      <c r="S537" s="432">
        <v>0</v>
      </c>
    </row>
    <row r="538" spans="1:19" s="16" customFormat="1" ht="11.1" customHeight="1">
      <c r="A538" s="11"/>
      <c r="B538" s="12"/>
      <c r="C538" s="232" t="s">
        <v>882</v>
      </c>
      <c r="D538" s="359"/>
      <c r="E538" s="356"/>
      <c r="F538" s="345"/>
      <c r="G538" s="357"/>
      <c r="I538" s="308"/>
      <c r="J538" s="348"/>
      <c r="K538" s="349"/>
      <c r="L538" s="350"/>
      <c r="M538" s="368"/>
      <c r="N538" s="349"/>
      <c r="O538" s="450"/>
      <c r="P538" s="486"/>
      <c r="Q538" s="430"/>
      <c r="R538" s="436"/>
      <c r="S538" s="430"/>
    </row>
    <row r="539" spans="1:19" s="16" customFormat="1" ht="11.1" customHeight="1">
      <c r="A539" s="330"/>
      <c r="B539" s="331" t="s">
        <v>766</v>
      </c>
      <c r="C539" s="232" t="s">
        <v>906</v>
      </c>
      <c r="D539" s="359"/>
      <c r="E539" s="356"/>
      <c r="F539" s="345"/>
      <c r="G539" s="357"/>
      <c r="I539" s="308"/>
      <c r="J539" s="351"/>
      <c r="K539" s="352"/>
      <c r="L539" s="353"/>
      <c r="M539" s="369"/>
      <c r="N539" s="352"/>
      <c r="O539" s="451"/>
      <c r="P539" s="307"/>
      <c r="Q539" s="431"/>
      <c r="R539" s="437"/>
      <c r="S539" s="431"/>
    </row>
    <row r="540" spans="1:19" s="16" customFormat="1" ht="11.1" customHeight="1">
      <c r="A540" s="332"/>
      <c r="B540" s="333"/>
      <c r="C540" s="335">
        <v>32</v>
      </c>
      <c r="D540" s="361">
        <v>3</v>
      </c>
      <c r="E540" s="346" t="s">
        <v>2</v>
      </c>
      <c r="F540" s="340"/>
      <c r="G540" s="341"/>
      <c r="H540" s="20"/>
      <c r="I540" s="309"/>
      <c r="J540" s="364">
        <v>0</v>
      </c>
      <c r="K540" s="347"/>
      <c r="L540" s="354"/>
      <c r="M540" s="370">
        <v>3</v>
      </c>
      <c r="N540" s="347" t="s">
        <v>1020</v>
      </c>
      <c r="O540" s="410"/>
      <c r="P540" s="487"/>
      <c r="Q540" s="432">
        <v>0</v>
      </c>
      <c r="R540" s="438"/>
      <c r="S540" s="432">
        <v>0</v>
      </c>
    </row>
    <row r="541" spans="1:19" s="16" customFormat="1" ht="11.1" customHeight="1">
      <c r="A541" s="11"/>
      <c r="B541" s="12"/>
      <c r="C541" s="232"/>
      <c r="D541" s="359"/>
      <c r="E541" s="356"/>
      <c r="F541" s="345"/>
      <c r="G541" s="357"/>
      <c r="I541" s="308"/>
      <c r="J541" s="348"/>
      <c r="K541" s="349"/>
      <c r="L541" s="350"/>
      <c r="M541" s="368"/>
      <c r="N541" s="349"/>
      <c r="O541" s="450"/>
      <c r="Q541" s="430"/>
      <c r="R541" s="436"/>
      <c r="S541" s="430"/>
    </row>
    <row r="542" spans="1:19" s="16" customFormat="1" ht="11.1" customHeight="1">
      <c r="A542" s="330"/>
      <c r="B542" s="331" t="s">
        <v>751</v>
      </c>
      <c r="C542" s="232" t="s">
        <v>728</v>
      </c>
      <c r="D542" s="359"/>
      <c r="E542" s="356"/>
      <c r="F542" s="345"/>
      <c r="G542" s="357"/>
      <c r="I542" s="308"/>
      <c r="J542" s="351"/>
      <c r="K542" s="352"/>
      <c r="L542" s="353"/>
      <c r="M542" s="369"/>
      <c r="N542" s="352"/>
      <c r="O542" s="451"/>
      <c r="Q542" s="431"/>
      <c r="R542" s="437"/>
      <c r="S542" s="431"/>
    </row>
    <row r="543" spans="1:19" s="16" customFormat="1" ht="11.1" customHeight="1">
      <c r="A543" s="452"/>
      <c r="B543" s="453"/>
      <c r="C543" s="481">
        <v>20</v>
      </c>
      <c r="D543" s="455">
        <v>2</v>
      </c>
      <c r="E543" s="456" t="s">
        <v>595</v>
      </c>
      <c r="F543" s="457"/>
      <c r="G543" s="458"/>
      <c r="H543" s="459"/>
      <c r="I543" s="460"/>
      <c r="J543" s="461">
        <v>0</v>
      </c>
      <c r="K543" s="462"/>
      <c r="L543" s="463"/>
      <c r="M543" s="464">
        <v>2</v>
      </c>
      <c r="N543" s="462" t="s">
        <v>464</v>
      </c>
      <c r="O543" s="465"/>
      <c r="P543" s="16">
        <v>0.08</v>
      </c>
      <c r="Q543" s="432">
        <v>0.16</v>
      </c>
      <c r="R543" s="438"/>
      <c r="S543" s="432">
        <v>0</v>
      </c>
    </row>
    <row r="544" spans="1:19" ht="11.1" customHeight="1">
      <c r="A544" s="494"/>
      <c r="B544" s="496"/>
      <c r="C544" s="497"/>
      <c r="D544" s="498"/>
      <c r="E544" s="495"/>
      <c r="F544" s="471"/>
      <c r="G544" s="472"/>
      <c r="H544" s="473"/>
      <c r="I544" s="474"/>
      <c r="J544" s="475"/>
      <c r="K544" s="476"/>
      <c r="L544" s="477"/>
      <c r="M544" s="478"/>
      <c r="N544" s="476"/>
      <c r="O544" s="479"/>
      <c r="P544" s="486"/>
      <c r="Q544" s="430"/>
      <c r="R544" s="436"/>
      <c r="S544" s="430"/>
    </row>
    <row r="545" spans="1:19" ht="11.1" customHeight="1">
      <c r="A545" s="342"/>
      <c r="B545" s="343" t="s">
        <v>898</v>
      </c>
      <c r="C545" s="344" t="s">
        <v>866</v>
      </c>
      <c r="D545" s="385"/>
      <c r="E545" s="358"/>
      <c r="F545" s="345"/>
      <c r="G545" s="357"/>
      <c r="H545" s="16"/>
      <c r="I545" s="308"/>
      <c r="J545" s="351"/>
      <c r="K545" s="352"/>
      <c r="L545" s="353"/>
      <c r="M545" s="369"/>
      <c r="N545" s="352"/>
      <c r="O545" s="451"/>
      <c r="P545" s="307"/>
      <c r="Q545" s="431"/>
      <c r="R545" s="437"/>
      <c r="S545" s="431"/>
    </row>
    <row r="546" spans="1:19" ht="11.1" customHeight="1">
      <c r="A546" s="332"/>
      <c r="B546" s="333"/>
      <c r="C546" s="335" t="s">
        <v>899</v>
      </c>
      <c r="D546" s="361">
        <v>5</v>
      </c>
      <c r="E546" s="346" t="s">
        <v>2</v>
      </c>
      <c r="F546" s="340"/>
      <c r="G546" s="341"/>
      <c r="H546" s="20"/>
      <c r="I546" s="309"/>
      <c r="J546" s="364">
        <v>0</v>
      </c>
      <c r="K546" s="347"/>
      <c r="L546" s="354"/>
      <c r="M546" s="370">
        <v>5</v>
      </c>
      <c r="N546" s="347" t="s">
        <v>1020</v>
      </c>
      <c r="O546" s="410"/>
      <c r="P546" s="487"/>
      <c r="Q546" s="432">
        <v>0</v>
      </c>
      <c r="R546" s="438"/>
      <c r="S546" s="432">
        <v>0</v>
      </c>
    </row>
    <row r="547" spans="1:19" ht="11.1" customHeight="1">
      <c r="A547" s="342"/>
      <c r="B547" s="343"/>
      <c r="C547" s="344"/>
      <c r="D547" s="385"/>
      <c r="E547" s="358"/>
      <c r="F547" s="345"/>
      <c r="G547" s="357"/>
      <c r="H547" s="16"/>
      <c r="I547" s="308"/>
      <c r="J547" s="348"/>
      <c r="K547" s="349"/>
      <c r="L547" s="350"/>
      <c r="M547" s="368"/>
      <c r="N547" s="349"/>
      <c r="O547" s="450"/>
      <c r="P547" s="486"/>
      <c r="Q547" s="430"/>
      <c r="R547" s="436"/>
      <c r="S547" s="430"/>
    </row>
    <row r="548" spans="1:19" ht="11.1" customHeight="1">
      <c r="A548" s="342"/>
      <c r="B548" s="343" t="s">
        <v>868</v>
      </c>
      <c r="C548" s="344" t="s">
        <v>869</v>
      </c>
      <c r="D548" s="385"/>
      <c r="E548" s="358"/>
      <c r="F548" s="345"/>
      <c r="G548" s="357"/>
      <c r="H548" s="16"/>
      <c r="I548" s="308"/>
      <c r="J548" s="351"/>
      <c r="K548" s="352"/>
      <c r="L548" s="353"/>
      <c r="M548" s="369"/>
      <c r="N548" s="352"/>
      <c r="O548" s="451"/>
      <c r="P548" s="307"/>
      <c r="Q548" s="431"/>
      <c r="R548" s="437"/>
      <c r="S548" s="431"/>
    </row>
    <row r="549" spans="1:19" ht="11.1" customHeight="1">
      <c r="A549" s="332"/>
      <c r="B549" s="333"/>
      <c r="C549" s="335" t="s">
        <v>870</v>
      </c>
      <c r="D549" s="361">
        <v>13</v>
      </c>
      <c r="E549" s="346" t="s">
        <v>2</v>
      </c>
      <c r="F549" s="340"/>
      <c r="G549" s="341"/>
      <c r="H549" s="20"/>
      <c r="I549" s="309"/>
      <c r="J549" s="364">
        <v>0</v>
      </c>
      <c r="K549" s="347"/>
      <c r="L549" s="354"/>
      <c r="M549" s="370">
        <v>13</v>
      </c>
      <c r="N549" s="347" t="s">
        <v>1020</v>
      </c>
      <c r="O549" s="410"/>
      <c r="P549" s="487"/>
      <c r="Q549" s="432">
        <v>0</v>
      </c>
      <c r="R549" s="438"/>
      <c r="S549" s="432">
        <v>0</v>
      </c>
    </row>
    <row r="550" spans="1:19" ht="11.1" customHeight="1">
      <c r="A550" s="342"/>
      <c r="B550" s="343"/>
      <c r="C550" s="344"/>
      <c r="D550" s="385"/>
      <c r="E550" s="358"/>
      <c r="F550" s="345"/>
      <c r="G550" s="357"/>
      <c r="H550" s="16"/>
      <c r="I550" s="308"/>
      <c r="J550" s="348"/>
      <c r="K550" s="349"/>
      <c r="L550" s="350"/>
      <c r="M550" s="368"/>
      <c r="N550" s="349"/>
      <c r="O550" s="450"/>
      <c r="P550" s="486"/>
      <c r="Q550" s="430"/>
      <c r="R550" s="436"/>
      <c r="S550" s="430"/>
    </row>
    <row r="551" spans="1:19" ht="11.1" customHeight="1">
      <c r="A551" s="342"/>
      <c r="B551" s="343" t="s">
        <v>868</v>
      </c>
      <c r="C551" s="344" t="s">
        <v>991</v>
      </c>
      <c r="D551" s="385"/>
      <c r="E551" s="358"/>
      <c r="F551" s="345"/>
      <c r="G551" s="357"/>
      <c r="H551" s="16"/>
      <c r="I551" s="308"/>
      <c r="J551" s="351"/>
      <c r="K551" s="352"/>
      <c r="L551" s="353"/>
      <c r="M551" s="369"/>
      <c r="N551" s="352"/>
      <c r="O551" s="451"/>
      <c r="P551" s="307"/>
      <c r="Q551" s="431"/>
      <c r="R551" s="437"/>
      <c r="S551" s="431"/>
    </row>
    <row r="552" spans="1:19" ht="11.1" customHeight="1">
      <c r="A552" s="332"/>
      <c r="B552" s="333"/>
      <c r="C552" s="335" t="s">
        <v>989</v>
      </c>
      <c r="D552" s="361">
        <v>6</v>
      </c>
      <c r="E552" s="346" t="s">
        <v>2</v>
      </c>
      <c r="F552" s="340"/>
      <c r="G552" s="341"/>
      <c r="H552" s="20"/>
      <c r="I552" s="309"/>
      <c r="J552" s="364">
        <v>0</v>
      </c>
      <c r="K552" s="347"/>
      <c r="L552" s="354"/>
      <c r="M552" s="370">
        <v>6</v>
      </c>
      <c r="N552" s="347" t="s">
        <v>1020</v>
      </c>
      <c r="O552" s="410"/>
      <c r="P552" s="487"/>
      <c r="Q552" s="432">
        <v>0</v>
      </c>
      <c r="R552" s="438"/>
      <c r="S552" s="432">
        <v>0</v>
      </c>
    </row>
    <row r="553" spans="1:19" ht="11.1" customHeight="1">
      <c r="A553" s="342"/>
      <c r="B553" s="343"/>
      <c r="C553" s="344"/>
      <c r="D553" s="385"/>
      <c r="E553" s="358"/>
      <c r="F553" s="345"/>
      <c r="G553" s="357"/>
      <c r="H553" s="16"/>
      <c r="I553" s="308"/>
      <c r="J553" s="348"/>
      <c r="K553" s="349"/>
      <c r="L553" s="350"/>
      <c r="M553" s="368"/>
      <c r="N553" s="349"/>
      <c r="O553" s="450"/>
      <c r="P553" s="486"/>
      <c r="Q553" s="430"/>
      <c r="R553" s="436"/>
      <c r="S553" s="430"/>
    </row>
    <row r="554" spans="1:19" ht="11.1" customHeight="1">
      <c r="A554" s="342"/>
      <c r="B554" s="343" t="s">
        <v>990</v>
      </c>
      <c r="C554" s="344"/>
      <c r="D554" s="385"/>
      <c r="E554" s="358"/>
      <c r="F554" s="345"/>
      <c r="G554" s="357"/>
      <c r="H554" s="16"/>
      <c r="I554" s="308"/>
      <c r="J554" s="351"/>
      <c r="K554" s="352"/>
      <c r="L554" s="353"/>
      <c r="M554" s="369"/>
      <c r="N554" s="352"/>
      <c r="O554" s="451"/>
      <c r="P554" s="307"/>
      <c r="Q554" s="431"/>
      <c r="R554" s="437"/>
      <c r="S554" s="431"/>
    </row>
    <row r="555" spans="1:19" ht="11.1" customHeight="1">
      <c r="A555" s="332"/>
      <c r="B555" s="333"/>
      <c r="C555" s="335"/>
      <c r="D555" s="361">
        <v>2</v>
      </c>
      <c r="E555" s="346" t="s">
        <v>595</v>
      </c>
      <c r="F555" s="340"/>
      <c r="G555" s="341"/>
      <c r="H555" s="20"/>
      <c r="I555" s="309"/>
      <c r="J555" s="364">
        <v>0</v>
      </c>
      <c r="K555" s="347"/>
      <c r="L555" s="354"/>
      <c r="M555" s="370">
        <v>2</v>
      </c>
      <c r="N555" s="347" t="s">
        <v>464</v>
      </c>
      <c r="O555" s="410"/>
      <c r="P555" s="487"/>
      <c r="Q555" s="432">
        <v>0</v>
      </c>
      <c r="R555" s="438"/>
      <c r="S555" s="432">
        <v>0</v>
      </c>
    </row>
    <row r="556" spans="1:19" ht="11.1" customHeight="1">
      <c r="A556" s="397"/>
      <c r="B556" s="398"/>
      <c r="C556" s="399"/>
      <c r="D556" s="400"/>
      <c r="E556" s="392"/>
      <c r="F556" s="393"/>
      <c r="G556" s="401"/>
      <c r="H556" s="394"/>
      <c r="I556" s="402"/>
      <c r="J556" s="517"/>
      <c r="K556" s="404"/>
      <c r="L556" s="518"/>
      <c r="M556" s="519"/>
      <c r="N556" s="404"/>
      <c r="O556" s="502"/>
      <c r="P556" s="514"/>
      <c r="Q556" s="515"/>
      <c r="R556" s="437"/>
      <c r="S556" s="515"/>
    </row>
    <row r="557" spans="1:19" ht="11.1" customHeight="1">
      <c r="A557" s="342"/>
      <c r="B557" s="343"/>
      <c r="C557" s="232"/>
      <c r="D557" s="385"/>
      <c r="E557" s="358"/>
      <c r="F557" s="345"/>
      <c r="G557" s="357"/>
      <c r="H557" s="16"/>
      <c r="I557" s="308"/>
      <c r="J557" s="374"/>
      <c r="K557" s="386"/>
      <c r="L557" s="516"/>
      <c r="M557" s="513"/>
      <c r="N557" s="386"/>
      <c r="O557" s="503"/>
      <c r="P557" s="514"/>
      <c r="Q557" s="515"/>
      <c r="R557" s="437"/>
      <c r="S557" s="515"/>
    </row>
    <row r="558" spans="1:19" ht="11.1" customHeight="1">
      <c r="A558" s="332"/>
      <c r="B558" s="333"/>
      <c r="C558" s="233"/>
      <c r="D558" s="361"/>
      <c r="E558" s="346"/>
      <c r="F558" s="340"/>
      <c r="G558" s="341"/>
      <c r="H558" s="20"/>
      <c r="I558" s="309"/>
      <c r="J558" s="375"/>
      <c r="K558" s="347"/>
      <c r="L558" s="520"/>
      <c r="M558" s="376"/>
      <c r="N558" s="347"/>
      <c r="O558" s="504"/>
      <c r="P558" s="514"/>
      <c r="Q558" s="515"/>
      <c r="R558" s="437"/>
      <c r="S558" s="515"/>
    </row>
    <row r="559" spans="1:19" ht="11.1" customHeight="1">
      <c r="A559" s="397"/>
      <c r="B559" s="398"/>
      <c r="C559" s="399"/>
      <c r="D559" s="400"/>
      <c r="E559" s="392"/>
      <c r="F559" s="393"/>
      <c r="G559" s="401"/>
      <c r="H559" s="394"/>
      <c r="I559" s="402"/>
      <c r="J559" s="517"/>
      <c r="K559" s="404"/>
      <c r="L559" s="518"/>
      <c r="M559" s="519"/>
      <c r="N559" s="404"/>
      <c r="O559" s="502"/>
      <c r="P559" s="514"/>
      <c r="Q559" s="515"/>
      <c r="R559" s="437"/>
      <c r="S559" s="515"/>
    </row>
    <row r="560" spans="1:19" ht="11.1" customHeight="1">
      <c r="A560" s="342"/>
      <c r="B560" s="343"/>
      <c r="C560" s="232"/>
      <c r="D560" s="385"/>
      <c r="E560" s="358"/>
      <c r="F560" s="345"/>
      <c r="G560" s="357"/>
      <c r="H560" s="16"/>
      <c r="I560" s="308"/>
      <c r="J560" s="374"/>
      <c r="K560" s="386"/>
      <c r="L560" s="516"/>
      <c r="M560" s="513"/>
      <c r="N560" s="386"/>
      <c r="O560" s="503"/>
      <c r="P560" s="514"/>
      <c r="Q560" s="515"/>
      <c r="R560" s="437"/>
      <c r="S560" s="515"/>
    </row>
    <row r="561" spans="1:19" ht="11.1" customHeight="1">
      <c r="A561" s="332"/>
      <c r="B561" s="333"/>
      <c r="C561" s="233"/>
      <c r="D561" s="361"/>
      <c r="E561" s="346"/>
      <c r="F561" s="340"/>
      <c r="G561" s="341"/>
      <c r="H561" s="20"/>
      <c r="I561" s="309"/>
      <c r="J561" s="375"/>
      <c r="K561" s="347"/>
      <c r="L561" s="520"/>
      <c r="M561" s="376"/>
      <c r="N561" s="347"/>
      <c r="O561" s="504"/>
      <c r="P561" s="514"/>
      <c r="Q561" s="515"/>
      <c r="R561" s="437"/>
      <c r="S561" s="515"/>
    </row>
    <row r="562" spans="1:19" ht="11.1" customHeight="1">
      <c r="A562" s="397"/>
      <c r="B562" s="398"/>
      <c r="C562" s="399"/>
      <c r="D562" s="400"/>
      <c r="E562" s="392"/>
      <c r="F562" s="393"/>
      <c r="G562" s="401"/>
      <c r="H562" s="394"/>
      <c r="I562" s="402"/>
      <c r="J562" s="517"/>
      <c r="K562" s="404"/>
      <c r="L562" s="518"/>
      <c r="M562" s="519"/>
      <c r="N562" s="404"/>
      <c r="O562" s="502"/>
      <c r="P562" s="514"/>
      <c r="Q562" s="515"/>
      <c r="R562" s="437"/>
      <c r="S562" s="515"/>
    </row>
    <row r="563" spans="1:19" ht="11.1" customHeight="1">
      <c r="A563" s="342"/>
      <c r="B563" s="343"/>
      <c r="C563" s="232"/>
      <c r="D563" s="385"/>
      <c r="E563" s="358"/>
      <c r="F563" s="345"/>
      <c r="G563" s="357"/>
      <c r="H563" s="16"/>
      <c r="I563" s="308"/>
      <c r="J563" s="374"/>
      <c r="K563" s="386"/>
      <c r="L563" s="516"/>
      <c r="M563" s="513"/>
      <c r="N563" s="386"/>
      <c r="O563" s="503"/>
      <c r="P563" s="514"/>
      <c r="Q563" s="515"/>
      <c r="R563" s="437"/>
      <c r="S563" s="515"/>
    </row>
    <row r="564" spans="1:19" ht="11.1" customHeight="1">
      <c r="A564" s="332"/>
      <c r="B564" s="333"/>
      <c r="C564" s="233"/>
      <c r="D564" s="361"/>
      <c r="E564" s="346"/>
      <c r="F564" s="340"/>
      <c r="G564" s="341"/>
      <c r="H564" s="20"/>
      <c r="I564" s="309"/>
      <c r="J564" s="375"/>
      <c r="K564" s="347"/>
      <c r="L564" s="520"/>
      <c r="M564" s="376"/>
      <c r="N564" s="347"/>
      <c r="O564" s="504"/>
      <c r="P564" s="514"/>
      <c r="Q564" s="515"/>
      <c r="R564" s="437"/>
      <c r="S564" s="515"/>
    </row>
    <row r="565" spans="1:19" ht="11.1" customHeight="1">
      <c r="A565" s="397"/>
      <c r="B565" s="398"/>
      <c r="C565" s="399"/>
      <c r="D565" s="400"/>
      <c r="E565" s="392"/>
      <c r="F565" s="393"/>
      <c r="G565" s="401"/>
      <c r="H565" s="394"/>
      <c r="I565" s="402"/>
      <c r="J565" s="517"/>
      <c r="K565" s="404"/>
      <c r="L565" s="518"/>
      <c r="M565" s="519"/>
      <c r="N565" s="404"/>
      <c r="O565" s="502"/>
      <c r="P565" s="514"/>
      <c r="Q565" s="515"/>
      <c r="R565" s="437"/>
      <c r="S565" s="515"/>
    </row>
    <row r="566" spans="1:19" ht="11.1" customHeight="1">
      <c r="A566" s="342"/>
      <c r="B566" s="343"/>
      <c r="C566" s="232"/>
      <c r="D566" s="385"/>
      <c r="E566" s="358"/>
      <c r="F566" s="345"/>
      <c r="G566" s="357"/>
      <c r="H566" s="16"/>
      <c r="I566" s="308"/>
      <c r="J566" s="374"/>
      <c r="K566" s="386"/>
      <c r="L566" s="516"/>
      <c r="M566" s="513"/>
      <c r="N566" s="386"/>
      <c r="O566" s="503"/>
      <c r="P566" s="514"/>
      <c r="Q566" s="515"/>
      <c r="R566" s="437"/>
      <c r="S566" s="515"/>
    </row>
    <row r="567" spans="1:19" ht="11.1" customHeight="1">
      <c r="A567" s="332"/>
      <c r="B567" s="333"/>
      <c r="C567" s="233"/>
      <c r="D567" s="361"/>
      <c r="E567" s="346"/>
      <c r="F567" s="340"/>
      <c r="G567" s="341"/>
      <c r="H567" s="20"/>
      <c r="I567" s="309"/>
      <c r="J567" s="375"/>
      <c r="K567" s="347"/>
      <c r="L567" s="520"/>
      <c r="M567" s="376"/>
      <c r="N567" s="347"/>
      <c r="O567" s="504"/>
      <c r="P567" s="514"/>
      <c r="Q567" s="515"/>
      <c r="R567" s="437"/>
      <c r="S567" s="515"/>
    </row>
    <row r="568" spans="1:19" ht="11.1" customHeight="1">
      <c r="A568" s="397"/>
      <c r="B568" s="398"/>
      <c r="C568" s="399"/>
      <c r="D568" s="400"/>
      <c r="E568" s="392"/>
      <c r="F568" s="393"/>
      <c r="G568" s="401"/>
      <c r="H568" s="394"/>
      <c r="I568" s="402"/>
      <c r="J568" s="517"/>
      <c r="K568" s="404"/>
      <c r="L568" s="518"/>
      <c r="M568" s="519"/>
      <c r="N568" s="404"/>
      <c r="O568" s="502"/>
      <c r="P568" s="514"/>
      <c r="Q568" s="515"/>
      <c r="R568" s="437"/>
      <c r="S568" s="515"/>
    </row>
    <row r="569" spans="1:19" ht="11.1" customHeight="1">
      <c r="A569" s="342"/>
      <c r="B569" s="343"/>
      <c r="C569" s="232"/>
      <c r="D569" s="385"/>
      <c r="E569" s="358"/>
      <c r="F569" s="345"/>
      <c r="G569" s="357"/>
      <c r="H569" s="16"/>
      <c r="I569" s="308"/>
      <c r="J569" s="374"/>
      <c r="K569" s="386"/>
      <c r="L569" s="516"/>
      <c r="M569" s="513"/>
      <c r="N569" s="386"/>
      <c r="O569" s="503"/>
      <c r="P569" s="514"/>
      <c r="Q569" s="515"/>
      <c r="R569" s="437"/>
      <c r="S569" s="515"/>
    </row>
    <row r="570" spans="1:19" ht="11.1" customHeight="1">
      <c r="A570" s="332"/>
      <c r="B570" s="333"/>
      <c r="C570" s="233"/>
      <c r="D570" s="361"/>
      <c r="E570" s="346"/>
      <c r="F570" s="340"/>
      <c r="G570" s="341"/>
      <c r="H570" s="20"/>
      <c r="I570" s="309"/>
      <c r="J570" s="375"/>
      <c r="K570" s="347"/>
      <c r="L570" s="520"/>
      <c r="M570" s="376"/>
      <c r="N570" s="347"/>
      <c r="O570" s="504"/>
      <c r="P570" s="514"/>
      <c r="Q570" s="515"/>
      <c r="R570" s="437"/>
      <c r="S570" s="515"/>
    </row>
    <row r="571" spans="1:19" ht="11.1" customHeight="1">
      <c r="A571" s="397"/>
      <c r="B571" s="398"/>
      <c r="C571" s="399"/>
      <c r="D571" s="400"/>
      <c r="E571" s="392"/>
      <c r="F571" s="393"/>
      <c r="G571" s="401"/>
      <c r="H571" s="394"/>
      <c r="I571" s="402"/>
      <c r="J571" s="517"/>
      <c r="K571" s="404"/>
      <c r="L571" s="518"/>
      <c r="M571" s="519"/>
      <c r="N571" s="404"/>
      <c r="O571" s="502"/>
      <c r="P571" s="514"/>
      <c r="Q571" s="515"/>
      <c r="R571" s="437"/>
      <c r="S571" s="515"/>
    </row>
    <row r="572" spans="1:19" ht="11.1" customHeight="1">
      <c r="A572" s="342"/>
      <c r="B572" s="343"/>
      <c r="C572" s="232"/>
      <c r="D572" s="385"/>
      <c r="E572" s="358"/>
      <c r="F572" s="345"/>
      <c r="G572" s="357"/>
      <c r="H572" s="16"/>
      <c r="I572" s="308"/>
      <c r="J572" s="374"/>
      <c r="K572" s="386"/>
      <c r="L572" s="516"/>
      <c r="M572" s="513"/>
      <c r="N572" s="386"/>
      <c r="O572" s="503"/>
      <c r="P572" s="514"/>
      <c r="Q572" s="515"/>
      <c r="R572" s="437"/>
      <c r="S572" s="515"/>
    </row>
    <row r="573" spans="1:19" ht="11.1" customHeight="1">
      <c r="A573" s="332"/>
      <c r="B573" s="333"/>
      <c r="C573" s="233"/>
      <c r="D573" s="361"/>
      <c r="E573" s="346"/>
      <c r="F573" s="340"/>
      <c r="G573" s="341"/>
      <c r="H573" s="20"/>
      <c r="I573" s="309"/>
      <c r="J573" s="375"/>
      <c r="K573" s="347"/>
      <c r="L573" s="520"/>
      <c r="M573" s="376"/>
      <c r="N573" s="347"/>
      <c r="O573" s="504"/>
      <c r="P573" s="514"/>
      <c r="Q573" s="515"/>
      <c r="R573" s="437"/>
      <c r="S573" s="515"/>
    </row>
    <row r="574" spans="1:19" ht="11.1" customHeight="1">
      <c r="A574" s="397"/>
      <c r="B574" s="398"/>
      <c r="C574" s="399"/>
      <c r="D574" s="400"/>
      <c r="E574" s="392"/>
      <c r="F574" s="393"/>
      <c r="G574" s="401"/>
      <c r="H574" s="394"/>
      <c r="I574" s="402"/>
      <c r="J574" s="517"/>
      <c r="K574" s="404"/>
      <c r="L574" s="518"/>
      <c r="M574" s="519"/>
      <c r="N574" s="404"/>
      <c r="O574" s="502"/>
      <c r="P574" s="514"/>
      <c r="Q574" s="515"/>
      <c r="R574" s="437"/>
      <c r="S574" s="515"/>
    </row>
    <row r="575" spans="1:19" ht="11.1" customHeight="1">
      <c r="A575" s="342"/>
      <c r="B575" s="343"/>
      <c r="C575" s="232"/>
      <c r="D575" s="385"/>
      <c r="E575" s="358"/>
      <c r="F575" s="345"/>
      <c r="G575" s="357"/>
      <c r="H575" s="16"/>
      <c r="I575" s="308"/>
      <c r="J575" s="374"/>
      <c r="K575" s="386"/>
      <c r="L575" s="516"/>
      <c r="M575" s="513"/>
      <c r="N575" s="386"/>
      <c r="O575" s="503"/>
      <c r="P575" s="514"/>
      <c r="Q575" s="515"/>
      <c r="R575" s="437"/>
      <c r="S575" s="515"/>
    </row>
    <row r="576" spans="1:19" ht="11.1" customHeight="1">
      <c r="A576" s="332"/>
      <c r="B576" s="333"/>
      <c r="C576" s="233"/>
      <c r="D576" s="361"/>
      <c r="E576" s="346"/>
      <c r="F576" s="340"/>
      <c r="G576" s="341"/>
      <c r="H576" s="20"/>
      <c r="I576" s="309"/>
      <c r="J576" s="375"/>
      <c r="K576" s="347"/>
      <c r="L576" s="520"/>
      <c r="M576" s="376"/>
      <c r="N576" s="347"/>
      <c r="O576" s="504"/>
      <c r="P576" s="514"/>
      <c r="Q576" s="515"/>
      <c r="R576" s="437"/>
      <c r="S576" s="515"/>
    </row>
    <row r="577" spans="1:19" ht="11.1" customHeight="1">
      <c r="A577" s="397"/>
      <c r="B577" s="398"/>
      <c r="C577" s="399"/>
      <c r="D577" s="400"/>
      <c r="E577" s="392"/>
      <c r="F577" s="393"/>
      <c r="G577" s="401"/>
      <c r="H577" s="394"/>
      <c r="I577" s="402"/>
      <c r="J577" s="517"/>
      <c r="K577" s="404"/>
      <c r="L577" s="518"/>
      <c r="M577" s="519"/>
      <c r="N577" s="404"/>
      <c r="O577" s="502"/>
      <c r="P577" s="514"/>
      <c r="Q577" s="515"/>
      <c r="R577" s="437"/>
      <c r="S577" s="515"/>
    </row>
    <row r="578" spans="1:19" ht="11.1" customHeight="1">
      <c r="A578" s="342"/>
      <c r="B578" s="343"/>
      <c r="C578" s="232"/>
      <c r="D578" s="385"/>
      <c r="E578" s="358"/>
      <c r="F578" s="345"/>
      <c r="G578" s="357"/>
      <c r="H578" s="16"/>
      <c r="I578" s="308"/>
      <c r="J578" s="374"/>
      <c r="K578" s="386"/>
      <c r="L578" s="516"/>
      <c r="M578" s="513"/>
      <c r="N578" s="386"/>
      <c r="O578" s="503"/>
      <c r="P578" s="514"/>
      <c r="Q578" s="515"/>
      <c r="R578" s="437"/>
      <c r="S578" s="515"/>
    </row>
    <row r="579" spans="1:19" ht="11.1" customHeight="1">
      <c r="A579" s="332"/>
      <c r="B579" s="333"/>
      <c r="C579" s="233"/>
      <c r="D579" s="361"/>
      <c r="E579" s="346"/>
      <c r="F579" s="340"/>
      <c r="G579" s="341"/>
      <c r="H579" s="20"/>
      <c r="I579" s="309"/>
      <c r="J579" s="375"/>
      <c r="K579" s="347"/>
      <c r="L579" s="520"/>
      <c r="M579" s="376"/>
      <c r="N579" s="347"/>
      <c r="O579" s="504"/>
      <c r="P579" s="514"/>
      <c r="Q579" s="515"/>
      <c r="R579" s="437"/>
      <c r="S579" s="515"/>
    </row>
    <row r="580" spans="1:19" s="16" customFormat="1" ht="11.1" customHeight="1">
      <c r="A580" s="397"/>
      <c r="B580" s="398"/>
      <c r="C580" s="399"/>
      <c r="D580" s="400"/>
      <c r="E580" s="392"/>
      <c r="F580" s="393"/>
      <c r="G580" s="401"/>
      <c r="H580" s="394"/>
      <c r="I580" s="402"/>
      <c r="J580" s="517"/>
      <c r="K580" s="404"/>
      <c r="L580" s="518"/>
      <c r="M580" s="519"/>
      <c r="N580" s="404"/>
      <c r="O580" s="502"/>
      <c r="P580" s="486"/>
      <c r="Q580" s="430"/>
      <c r="R580" s="436"/>
      <c r="S580" s="430"/>
    </row>
    <row r="581" spans="1:19" s="16" customFormat="1" ht="11.1" customHeight="1">
      <c r="A581" s="342"/>
      <c r="B581" s="343"/>
      <c r="C581" s="232"/>
      <c r="D581" s="385"/>
      <c r="E581" s="358"/>
      <c r="F581" s="345"/>
      <c r="G581" s="357"/>
      <c r="I581" s="308"/>
      <c r="J581" s="374"/>
      <c r="K581" s="386"/>
      <c r="L581" s="516"/>
      <c r="M581" s="513"/>
      <c r="N581" s="386"/>
      <c r="O581" s="503"/>
      <c r="P581" s="307"/>
      <c r="Q581" s="431"/>
      <c r="R581" s="437"/>
      <c r="S581" s="431"/>
    </row>
    <row r="582" spans="1:19" s="16" customFormat="1" ht="11.1" customHeight="1">
      <c r="A582" s="332"/>
      <c r="B582" s="333"/>
      <c r="C582" s="233"/>
      <c r="D582" s="361"/>
      <c r="E582" s="346"/>
      <c r="F582" s="340"/>
      <c r="G582" s="341"/>
      <c r="H582" s="20"/>
      <c r="I582" s="309"/>
      <c r="J582" s="375"/>
      <c r="K582" s="347"/>
      <c r="L582" s="520"/>
      <c r="M582" s="376"/>
      <c r="N582" s="347"/>
      <c r="O582" s="504"/>
      <c r="P582" s="487"/>
      <c r="Q582" s="432">
        <v>0</v>
      </c>
      <c r="R582" s="438"/>
      <c r="S582" s="432">
        <v>0</v>
      </c>
    </row>
    <row r="583" spans="1:19" s="16" customFormat="1" ht="11.1" customHeight="1">
      <c r="A583" s="397"/>
      <c r="B583" s="398"/>
      <c r="C583" s="399"/>
      <c r="D583" s="400"/>
      <c r="E583" s="392"/>
      <c r="F583" s="393"/>
      <c r="G583" s="401"/>
      <c r="H583" s="394"/>
      <c r="I583" s="402"/>
      <c r="J583" s="517"/>
      <c r="K583" s="404"/>
      <c r="L583" s="518"/>
      <c r="M583" s="519"/>
      <c r="N583" s="404"/>
      <c r="O583" s="502"/>
      <c r="P583" s="514"/>
      <c r="Q583" s="515"/>
      <c r="R583" s="437"/>
      <c r="S583" s="515"/>
    </row>
    <row r="584" spans="1:19" s="16" customFormat="1" ht="11.1" customHeight="1">
      <c r="A584" s="342"/>
      <c r="B584" s="343"/>
      <c r="C584" s="232"/>
      <c r="D584" s="385"/>
      <c r="E584" s="358"/>
      <c r="F584" s="345"/>
      <c r="G584" s="357"/>
      <c r="I584" s="308"/>
      <c r="J584" s="374"/>
      <c r="K584" s="386"/>
      <c r="L584" s="516"/>
      <c r="M584" s="513"/>
      <c r="N584" s="386"/>
      <c r="O584" s="503"/>
      <c r="P584" s="514"/>
      <c r="Q584" s="515"/>
      <c r="R584" s="437"/>
      <c r="S584" s="515"/>
    </row>
    <row r="585" spans="1:19" s="16" customFormat="1" ht="11.1" customHeight="1">
      <c r="A585" s="332"/>
      <c r="B585" s="333"/>
      <c r="C585" s="233"/>
      <c r="D585" s="361"/>
      <c r="E585" s="346"/>
      <c r="F585" s="340"/>
      <c r="G585" s="341"/>
      <c r="H585" s="20"/>
      <c r="I585" s="309"/>
      <c r="J585" s="375"/>
      <c r="K585" s="347"/>
      <c r="L585" s="520"/>
      <c r="M585" s="376"/>
      <c r="N585" s="347"/>
      <c r="O585" s="504"/>
      <c r="P585" s="514"/>
      <c r="Q585" s="515"/>
      <c r="R585" s="437"/>
      <c r="S585" s="515"/>
    </row>
    <row r="586" spans="1:19" s="16" customFormat="1" ht="11.1" customHeight="1">
      <c r="A586" s="11"/>
      <c r="B586" s="12"/>
      <c r="C586" s="232"/>
      <c r="D586" s="359"/>
      <c r="E586" s="356"/>
      <c r="F586" s="345"/>
      <c r="G586" s="357"/>
      <c r="I586" s="308"/>
      <c r="J586" s="348"/>
      <c r="K586" s="349"/>
      <c r="L586" s="350"/>
      <c r="M586" s="368"/>
      <c r="N586" s="349"/>
      <c r="O586" s="450"/>
      <c r="P586" s="486"/>
      <c r="Q586" s="430"/>
      <c r="R586" s="436"/>
      <c r="S586" s="430"/>
    </row>
    <row r="587" spans="1:19" s="16" customFormat="1" ht="11.1" customHeight="1">
      <c r="A587" s="330"/>
      <c r="B587" s="331"/>
      <c r="C587" s="232"/>
      <c r="D587" s="359"/>
      <c r="E587" s="356"/>
      <c r="F587" s="345"/>
      <c r="G587" s="357"/>
      <c r="I587" s="308"/>
      <c r="J587" s="351"/>
      <c r="K587" s="352"/>
      <c r="L587" s="353"/>
      <c r="M587" s="369"/>
      <c r="N587" s="352"/>
      <c r="O587" s="451"/>
      <c r="P587" s="307"/>
      <c r="Q587" s="431"/>
      <c r="R587" s="437"/>
      <c r="S587" s="431"/>
    </row>
    <row r="588" spans="1:19" s="16" customFormat="1" ht="11.1" customHeight="1">
      <c r="A588" s="342"/>
      <c r="B588" s="343"/>
      <c r="C588" s="344"/>
      <c r="D588" s="385"/>
      <c r="E588" s="358"/>
      <c r="F588" s="345"/>
      <c r="G588" s="357"/>
      <c r="I588" s="308"/>
      <c r="J588" s="351">
        <v>0</v>
      </c>
      <c r="K588" s="386">
        <v>0</v>
      </c>
      <c r="L588" s="354"/>
      <c r="M588" s="369"/>
      <c r="N588" s="386">
        <v>0</v>
      </c>
      <c r="O588" s="480"/>
      <c r="P588" s="487"/>
      <c r="Q588" s="432">
        <v>0</v>
      </c>
      <c r="R588" s="438"/>
      <c r="S588" s="432">
        <v>0</v>
      </c>
    </row>
    <row r="589" spans="1:19" s="16" customFormat="1" ht="11.1" customHeight="1">
      <c r="A589" s="466"/>
      <c r="B589" s="467"/>
      <c r="C589" s="468"/>
      <c r="D589" s="469"/>
      <c r="E589" s="470"/>
      <c r="F589" s="471"/>
      <c r="G589" s="472"/>
      <c r="H589" s="525"/>
      <c r="I589" s="474"/>
      <c r="J589" s="475"/>
      <c r="K589" s="476"/>
      <c r="L589" s="526"/>
      <c r="M589" s="478"/>
      <c r="N589" s="476"/>
      <c r="O589" s="479"/>
      <c r="P589" s="486"/>
      <c r="Q589" s="430"/>
      <c r="R589" s="436"/>
      <c r="S589" s="430"/>
    </row>
    <row r="590" spans="1:19" s="16" customFormat="1" ht="11.1" customHeight="1">
      <c r="A590" s="237"/>
      <c r="B590" s="331"/>
      <c r="C590" s="232"/>
      <c r="D590" s="359"/>
      <c r="E590" s="356"/>
      <c r="F590" s="345"/>
      <c r="G590" s="357"/>
      <c r="I590" s="308"/>
      <c r="J590" s="351"/>
      <c r="K590" s="352"/>
      <c r="L590" s="353"/>
      <c r="M590" s="369"/>
      <c r="N590" s="352"/>
      <c r="O590" s="451"/>
      <c r="P590" s="307"/>
      <c r="Q590" s="431"/>
      <c r="R590" s="437"/>
      <c r="S590" s="431"/>
    </row>
    <row r="591" spans="1:19" s="16" customFormat="1" ht="11.1" customHeight="1">
      <c r="A591" s="336">
        <v>7</v>
      </c>
      <c r="B591" s="333" t="s">
        <v>767</v>
      </c>
      <c r="C591" s="335"/>
      <c r="D591" s="361"/>
      <c r="E591" s="346"/>
      <c r="F591" s="340"/>
      <c r="G591" s="341"/>
      <c r="H591" s="20"/>
      <c r="I591" s="309"/>
      <c r="J591" s="364">
        <v>0</v>
      </c>
      <c r="K591" s="347">
        <v>0</v>
      </c>
      <c r="L591" s="354"/>
      <c r="M591" s="370"/>
      <c r="N591" s="347">
        <v>0</v>
      </c>
      <c r="O591" s="410"/>
      <c r="P591" s="487"/>
      <c r="Q591" s="432">
        <v>0</v>
      </c>
      <c r="R591" s="438"/>
      <c r="S591" s="432">
        <v>0</v>
      </c>
    </row>
    <row r="592" spans="1:19" s="16" customFormat="1" ht="11.1" customHeight="1">
      <c r="A592" s="11"/>
      <c r="B592" s="12"/>
      <c r="C592" s="232"/>
      <c r="D592" s="359"/>
      <c r="E592" s="356"/>
      <c r="F592" s="345"/>
      <c r="G592" s="357"/>
      <c r="I592" s="308"/>
      <c r="J592" s="348"/>
      <c r="K592" s="349"/>
      <c r="L592" s="350"/>
      <c r="M592" s="368"/>
      <c r="N592" s="349"/>
      <c r="O592" s="450"/>
      <c r="P592" s="486"/>
      <c r="Q592" s="430"/>
      <c r="S592" s="430"/>
    </row>
    <row r="593" spans="1:19" s="16" customFormat="1" ht="11.1" customHeight="1">
      <c r="A593" s="330"/>
      <c r="B593" s="331" t="s">
        <v>768</v>
      </c>
      <c r="C593" s="232" t="s">
        <v>773</v>
      </c>
      <c r="D593" s="359"/>
      <c r="E593" s="356"/>
      <c r="F593" s="345"/>
      <c r="G593" s="357"/>
      <c r="I593" s="308"/>
      <c r="J593" s="351"/>
      <c r="K593" s="352"/>
      <c r="L593" s="353"/>
      <c r="M593" s="369"/>
      <c r="N593" s="352"/>
      <c r="O593" s="451"/>
      <c r="P593" s="307"/>
      <c r="Q593" s="431"/>
      <c r="S593" s="431"/>
    </row>
    <row r="594" spans="1:19" s="16" customFormat="1" ht="11.1" customHeight="1">
      <c r="A594" s="332"/>
      <c r="B594" s="333" t="s">
        <v>769</v>
      </c>
      <c r="C594" s="335" t="s">
        <v>770</v>
      </c>
      <c r="D594" s="361">
        <v>2</v>
      </c>
      <c r="E594" s="346" t="s">
        <v>713</v>
      </c>
      <c r="F594" s="340"/>
      <c r="G594" s="341"/>
      <c r="H594" s="20"/>
      <c r="I594" s="309"/>
      <c r="J594" s="364">
        <v>0</v>
      </c>
      <c r="K594" s="347"/>
      <c r="L594" s="354"/>
      <c r="M594" s="370">
        <v>2</v>
      </c>
      <c r="N594" s="347" t="s">
        <v>1019</v>
      </c>
      <c r="O594" s="410"/>
      <c r="P594" s="487"/>
      <c r="Q594" s="432">
        <v>0</v>
      </c>
      <c r="R594" s="16">
        <v>1.5</v>
      </c>
      <c r="S594" s="432">
        <v>3</v>
      </c>
    </row>
    <row r="595" spans="1:19" s="16" customFormat="1" ht="11.1" customHeight="1">
      <c r="A595" s="11"/>
      <c r="B595" s="12"/>
      <c r="C595" s="232"/>
      <c r="D595" s="359"/>
      <c r="E595" s="356"/>
      <c r="F595" s="345"/>
      <c r="G595" s="357"/>
      <c r="I595" s="308"/>
      <c r="J595" s="348"/>
      <c r="K595" s="349"/>
      <c r="L595" s="350"/>
      <c r="M595" s="368"/>
      <c r="N595" s="349"/>
      <c r="O595" s="450"/>
      <c r="P595" s="486"/>
      <c r="Q595" s="430"/>
      <c r="S595" s="430"/>
    </row>
    <row r="596" spans="1:19" s="16" customFormat="1" ht="11.1" customHeight="1">
      <c r="A596" s="330"/>
      <c r="B596" s="331" t="s">
        <v>771</v>
      </c>
      <c r="C596" s="232" t="s">
        <v>774</v>
      </c>
      <c r="D596" s="359"/>
      <c r="E596" s="356"/>
      <c r="F596" s="345"/>
      <c r="G596" s="357"/>
      <c r="I596" s="308"/>
      <c r="J596" s="351"/>
      <c r="K596" s="352"/>
      <c r="L596" s="353"/>
      <c r="M596" s="369"/>
      <c r="N596" s="352"/>
      <c r="O596" s="451"/>
      <c r="P596" s="307"/>
      <c r="Q596" s="431"/>
      <c r="S596" s="431"/>
    </row>
    <row r="597" spans="1:19" s="16" customFormat="1" ht="11.1" customHeight="1">
      <c r="A597" s="332"/>
      <c r="B597" s="333" t="s">
        <v>769</v>
      </c>
      <c r="C597" s="335" t="s">
        <v>772</v>
      </c>
      <c r="D597" s="361">
        <v>2</v>
      </c>
      <c r="E597" s="346" t="s">
        <v>713</v>
      </c>
      <c r="F597" s="340"/>
      <c r="G597" s="341"/>
      <c r="H597" s="20"/>
      <c r="I597" s="309"/>
      <c r="J597" s="364">
        <v>0</v>
      </c>
      <c r="K597" s="347"/>
      <c r="L597" s="354"/>
      <c r="M597" s="370">
        <v>2</v>
      </c>
      <c r="N597" s="347" t="s">
        <v>1019</v>
      </c>
      <c r="O597" s="410"/>
      <c r="P597" s="487"/>
      <c r="Q597" s="432">
        <v>0</v>
      </c>
      <c r="R597" s="16">
        <v>1.35</v>
      </c>
      <c r="S597" s="432">
        <v>2.7</v>
      </c>
    </row>
    <row r="598" spans="1:19" s="16" customFormat="1" ht="11.1" customHeight="1">
      <c r="A598" s="11"/>
      <c r="B598" s="12"/>
      <c r="C598" s="232"/>
      <c r="D598" s="387"/>
      <c r="E598" s="356"/>
      <c r="F598" s="345"/>
      <c r="G598" s="357"/>
      <c r="I598" s="308"/>
      <c r="J598" s="348"/>
      <c r="K598" s="349"/>
      <c r="L598" s="350"/>
      <c r="M598" s="368"/>
      <c r="N598" s="349"/>
      <c r="O598" s="450"/>
      <c r="P598" s="486"/>
      <c r="Q598" s="430"/>
      <c r="R598" s="436"/>
      <c r="S598" s="430"/>
    </row>
    <row r="599" spans="1:19" s="16" customFormat="1" ht="11.1" customHeight="1">
      <c r="A599" s="330"/>
      <c r="B599" s="331" t="s">
        <v>775</v>
      </c>
      <c r="C599" s="232" t="s">
        <v>765</v>
      </c>
      <c r="D599" s="387"/>
      <c r="E599" s="356"/>
      <c r="F599" s="345"/>
      <c r="G599" s="357"/>
      <c r="I599" s="308"/>
      <c r="J599" s="351"/>
      <c r="K599" s="352"/>
      <c r="L599" s="353"/>
      <c r="M599" s="369"/>
      <c r="N599" s="352"/>
      <c r="O599" s="451"/>
      <c r="P599" s="307"/>
      <c r="Q599" s="431"/>
      <c r="R599" s="437"/>
      <c r="S599" s="431"/>
    </row>
    <row r="600" spans="1:19" s="16" customFormat="1" ht="11.1" customHeight="1">
      <c r="A600" s="332"/>
      <c r="B600" s="333"/>
      <c r="C600" s="335">
        <v>50</v>
      </c>
      <c r="D600" s="388">
        <v>26</v>
      </c>
      <c r="E600" s="346" t="s">
        <v>2</v>
      </c>
      <c r="F600" s="340"/>
      <c r="G600" s="341"/>
      <c r="H600" s="20"/>
      <c r="I600" s="309"/>
      <c r="J600" s="364">
        <v>10</v>
      </c>
      <c r="K600" s="347" t="s">
        <v>1020</v>
      </c>
      <c r="L600" s="354"/>
      <c r="M600" s="370">
        <v>16</v>
      </c>
      <c r="N600" s="347" t="s">
        <v>1020</v>
      </c>
      <c r="O600" s="410"/>
      <c r="P600" s="487"/>
      <c r="Q600" s="432">
        <v>0</v>
      </c>
      <c r="R600" s="438"/>
      <c r="S600" s="432">
        <v>0</v>
      </c>
    </row>
    <row r="601" spans="1:19" s="16" customFormat="1" ht="11.1" customHeight="1">
      <c r="A601" s="11"/>
      <c r="B601" s="12"/>
      <c r="C601" s="232"/>
      <c r="D601" s="387"/>
      <c r="E601" s="356"/>
      <c r="F601" s="345"/>
      <c r="G601" s="357"/>
      <c r="I601" s="308"/>
      <c r="J601" s="348"/>
      <c r="K601" s="349"/>
      <c r="L601" s="350"/>
      <c r="M601" s="368"/>
      <c r="N601" s="349"/>
      <c r="O601" s="450"/>
      <c r="P601" s="486"/>
      <c r="Q601" s="430"/>
      <c r="R601" s="436"/>
      <c r="S601" s="430"/>
    </row>
    <row r="602" spans="1:19" s="16" customFormat="1" ht="11.1" customHeight="1">
      <c r="A602" s="330"/>
      <c r="B602" s="331" t="s">
        <v>775</v>
      </c>
      <c r="C602" s="232" t="s">
        <v>765</v>
      </c>
      <c r="D602" s="387"/>
      <c r="E602" s="356"/>
      <c r="F602" s="345"/>
      <c r="G602" s="357"/>
      <c r="I602" s="308"/>
      <c r="J602" s="351"/>
      <c r="K602" s="352"/>
      <c r="L602" s="353"/>
      <c r="M602" s="369"/>
      <c r="N602" s="352"/>
      <c r="O602" s="451"/>
      <c r="P602" s="307"/>
      <c r="Q602" s="431"/>
      <c r="R602" s="437"/>
      <c r="S602" s="431"/>
    </row>
    <row r="603" spans="1:19" s="16" customFormat="1" ht="11.1" customHeight="1">
      <c r="A603" s="332"/>
      <c r="B603" s="333"/>
      <c r="C603" s="335">
        <v>65</v>
      </c>
      <c r="D603" s="388">
        <v>96</v>
      </c>
      <c r="E603" s="346" t="s">
        <v>2</v>
      </c>
      <c r="F603" s="340"/>
      <c r="G603" s="341"/>
      <c r="H603" s="20"/>
      <c r="I603" s="309"/>
      <c r="J603" s="364">
        <v>3</v>
      </c>
      <c r="K603" s="347" t="s">
        <v>1020</v>
      </c>
      <c r="L603" s="354"/>
      <c r="M603" s="370">
        <v>93</v>
      </c>
      <c r="N603" s="347" t="s">
        <v>1020</v>
      </c>
      <c r="O603" s="410"/>
      <c r="P603" s="487"/>
      <c r="Q603" s="432">
        <v>0</v>
      </c>
      <c r="R603" s="438"/>
      <c r="S603" s="432">
        <v>0</v>
      </c>
    </row>
    <row r="604" spans="1:19" s="16" customFormat="1" ht="11.1" customHeight="1">
      <c r="A604" s="11"/>
      <c r="B604" s="12"/>
      <c r="C604" s="232"/>
      <c r="D604" s="387"/>
      <c r="E604" s="356"/>
      <c r="F604" s="345"/>
      <c r="G604" s="357"/>
      <c r="I604" s="308"/>
      <c r="J604" s="348"/>
      <c r="K604" s="349"/>
      <c r="L604" s="350"/>
      <c r="M604" s="368"/>
      <c r="N604" s="349"/>
      <c r="O604" s="450"/>
      <c r="P604" s="486"/>
      <c r="Q604" s="430"/>
      <c r="R604" s="436"/>
      <c r="S604" s="430"/>
    </row>
    <row r="605" spans="1:19" s="16" customFormat="1" ht="11.1" customHeight="1">
      <c r="A605" s="330"/>
      <c r="B605" s="331" t="s">
        <v>775</v>
      </c>
      <c r="C605" s="232" t="s">
        <v>765</v>
      </c>
      <c r="D605" s="387"/>
      <c r="E605" s="356"/>
      <c r="F605" s="345"/>
      <c r="G605" s="357"/>
      <c r="I605" s="308"/>
      <c r="J605" s="351"/>
      <c r="K605" s="352"/>
      <c r="L605" s="353"/>
      <c r="M605" s="369"/>
      <c r="N605" s="352"/>
      <c r="O605" s="451"/>
      <c r="P605" s="307"/>
      <c r="Q605" s="431"/>
      <c r="R605" s="437"/>
      <c r="S605" s="431"/>
    </row>
    <row r="606" spans="1:19" s="16" customFormat="1" ht="11.1" customHeight="1">
      <c r="A606" s="332"/>
      <c r="B606" s="333"/>
      <c r="C606" s="335">
        <v>75</v>
      </c>
      <c r="D606" s="388">
        <v>3</v>
      </c>
      <c r="E606" s="346" t="s">
        <v>2</v>
      </c>
      <c r="F606" s="340"/>
      <c r="G606" s="341"/>
      <c r="H606" s="20"/>
      <c r="I606" s="309"/>
      <c r="J606" s="364">
        <v>1</v>
      </c>
      <c r="K606" s="347" t="s">
        <v>1020</v>
      </c>
      <c r="L606" s="354"/>
      <c r="M606" s="370">
        <v>2</v>
      </c>
      <c r="N606" s="347" t="s">
        <v>1020</v>
      </c>
      <c r="O606" s="410"/>
      <c r="P606" s="487"/>
      <c r="Q606" s="432">
        <v>0</v>
      </c>
      <c r="R606" s="438"/>
      <c r="S606" s="432">
        <v>0</v>
      </c>
    </row>
    <row r="607" spans="1:19" s="16" customFormat="1" ht="11.1" customHeight="1">
      <c r="A607" s="11"/>
      <c r="B607" s="12"/>
      <c r="C607" s="232"/>
      <c r="D607" s="387"/>
      <c r="E607" s="356"/>
      <c r="F607" s="345"/>
      <c r="G607" s="357"/>
      <c r="I607" s="308"/>
      <c r="J607" s="348"/>
      <c r="K607" s="349"/>
      <c r="L607" s="350"/>
      <c r="M607" s="368"/>
      <c r="N607" s="349"/>
      <c r="O607" s="450"/>
      <c r="P607" s="486"/>
      <c r="Q607" s="430"/>
      <c r="R607" s="436"/>
      <c r="S607" s="430"/>
    </row>
    <row r="608" spans="1:19" s="16" customFormat="1" ht="11.1" customHeight="1">
      <c r="A608" s="330"/>
      <c r="B608" s="331" t="s">
        <v>775</v>
      </c>
      <c r="C608" s="232" t="s">
        <v>765</v>
      </c>
      <c r="D608" s="387"/>
      <c r="E608" s="356"/>
      <c r="F608" s="345"/>
      <c r="G608" s="357"/>
      <c r="I608" s="308"/>
      <c r="J608" s="351"/>
      <c r="K608" s="352"/>
      <c r="L608" s="353"/>
      <c r="M608" s="369"/>
      <c r="N608" s="352"/>
      <c r="O608" s="451"/>
      <c r="P608" s="307"/>
      <c r="Q608" s="431"/>
      <c r="R608" s="437"/>
      <c r="S608" s="431"/>
    </row>
    <row r="609" spans="1:19" s="16" customFormat="1" ht="10.9" customHeight="1">
      <c r="A609" s="332"/>
      <c r="B609" s="333"/>
      <c r="C609" s="335">
        <v>100</v>
      </c>
      <c r="D609" s="388">
        <v>132</v>
      </c>
      <c r="E609" s="346" t="s">
        <v>2</v>
      </c>
      <c r="F609" s="340"/>
      <c r="G609" s="341"/>
      <c r="H609" s="20"/>
      <c r="I609" s="309"/>
      <c r="J609" s="364">
        <v>42</v>
      </c>
      <c r="K609" s="347" t="s">
        <v>1020</v>
      </c>
      <c r="L609" s="354"/>
      <c r="M609" s="370">
        <v>90</v>
      </c>
      <c r="N609" s="347" t="s">
        <v>1020</v>
      </c>
      <c r="O609" s="410"/>
      <c r="P609" s="487"/>
      <c r="Q609" s="432">
        <v>0</v>
      </c>
      <c r="R609" s="438"/>
      <c r="S609" s="432">
        <v>0</v>
      </c>
    </row>
    <row r="610" spans="1:19" s="16" customFormat="1" ht="11.1" customHeight="1">
      <c r="A610" s="11"/>
      <c r="B610" s="12"/>
      <c r="C610" s="232"/>
      <c r="D610" s="387"/>
      <c r="E610" s="356"/>
      <c r="F610" s="345"/>
      <c r="G610" s="357"/>
      <c r="I610" s="308"/>
      <c r="J610" s="348"/>
      <c r="K610" s="349"/>
      <c r="L610" s="350"/>
      <c r="M610" s="368"/>
      <c r="N610" s="349"/>
      <c r="O610" s="450"/>
      <c r="P610" s="486"/>
      <c r="Q610" s="430"/>
      <c r="R610" s="436"/>
      <c r="S610" s="430"/>
    </row>
    <row r="611" spans="1:19" s="16" customFormat="1" ht="11.1" customHeight="1">
      <c r="A611" s="330"/>
      <c r="B611" s="331" t="s">
        <v>775</v>
      </c>
      <c r="C611" s="232" t="s">
        <v>765</v>
      </c>
      <c r="D611" s="387"/>
      <c r="E611" s="356"/>
      <c r="F611" s="345"/>
      <c r="G611" s="357"/>
      <c r="I611" s="308"/>
      <c r="J611" s="351"/>
      <c r="K611" s="352"/>
      <c r="L611" s="353"/>
      <c r="M611" s="369"/>
      <c r="N611" s="352"/>
      <c r="O611" s="451"/>
      <c r="P611" s="307"/>
      <c r="Q611" s="431"/>
      <c r="R611" s="437"/>
      <c r="S611" s="431"/>
    </row>
    <row r="612" spans="1:19" s="16" customFormat="1" ht="11.1" customHeight="1">
      <c r="A612" s="332"/>
      <c r="B612" s="333"/>
      <c r="C612" s="335">
        <v>150</v>
      </c>
      <c r="D612" s="388">
        <v>5</v>
      </c>
      <c r="E612" s="346" t="s">
        <v>2</v>
      </c>
      <c r="F612" s="340"/>
      <c r="G612" s="341"/>
      <c r="H612" s="20"/>
      <c r="I612" s="309"/>
      <c r="J612" s="364">
        <v>0</v>
      </c>
      <c r="K612" s="347"/>
      <c r="L612" s="354"/>
      <c r="M612" s="370">
        <v>5</v>
      </c>
      <c r="N612" s="347" t="s">
        <v>1020</v>
      </c>
      <c r="O612" s="410"/>
      <c r="P612" s="487"/>
      <c r="Q612" s="432">
        <v>0</v>
      </c>
      <c r="R612" s="438"/>
      <c r="S612" s="432">
        <v>0</v>
      </c>
    </row>
    <row r="613" spans="1:19" s="16" customFormat="1" ht="11.1" customHeight="1">
      <c r="A613" s="11"/>
      <c r="B613" s="12"/>
      <c r="C613" s="232"/>
      <c r="D613" s="387"/>
      <c r="E613" s="356"/>
      <c r="F613" s="345"/>
      <c r="G613" s="357"/>
      <c r="I613" s="308"/>
      <c r="J613" s="348"/>
      <c r="K613" s="349"/>
      <c r="L613" s="350"/>
      <c r="M613" s="368"/>
      <c r="N613" s="349"/>
      <c r="O613" s="450"/>
      <c r="P613" s="486"/>
      <c r="Q613" s="430"/>
      <c r="R613" s="436"/>
      <c r="S613" s="430"/>
    </row>
    <row r="614" spans="1:19" s="16" customFormat="1" ht="11.1" customHeight="1">
      <c r="A614" s="330"/>
      <c r="B614" s="331" t="s">
        <v>775</v>
      </c>
      <c r="C614" s="232" t="s">
        <v>727</v>
      </c>
      <c r="D614" s="387"/>
      <c r="E614" s="356"/>
      <c r="F614" s="345"/>
      <c r="G614" s="357"/>
      <c r="I614" s="308"/>
      <c r="J614" s="351"/>
      <c r="K614" s="352"/>
      <c r="L614" s="353"/>
      <c r="M614" s="369"/>
      <c r="N614" s="352"/>
      <c r="O614" s="451"/>
      <c r="P614" s="307"/>
      <c r="Q614" s="431"/>
      <c r="R614" s="437"/>
      <c r="S614" s="431"/>
    </row>
    <row r="615" spans="1:19" s="16" customFormat="1" ht="11.1" customHeight="1">
      <c r="A615" s="342"/>
      <c r="B615" s="343"/>
      <c r="C615" s="344">
        <v>40</v>
      </c>
      <c r="D615" s="395">
        <v>21</v>
      </c>
      <c r="E615" s="358" t="s">
        <v>2</v>
      </c>
      <c r="F615" s="345"/>
      <c r="G615" s="357"/>
      <c r="I615" s="308"/>
      <c r="J615" s="351">
        <v>9</v>
      </c>
      <c r="K615" s="386" t="s">
        <v>1020</v>
      </c>
      <c r="L615" s="354"/>
      <c r="M615" s="369">
        <v>12</v>
      </c>
      <c r="N615" s="386" t="s">
        <v>1020</v>
      </c>
      <c r="O615" s="480"/>
      <c r="P615" s="487"/>
      <c r="Q615" s="432">
        <v>0</v>
      </c>
      <c r="R615" s="438"/>
      <c r="S615" s="432">
        <v>0</v>
      </c>
    </row>
    <row r="616" spans="1:19" s="16" customFormat="1" ht="11.1" customHeight="1">
      <c r="A616" s="412"/>
      <c r="B616" s="413"/>
      <c r="C616" s="399"/>
      <c r="D616" s="531"/>
      <c r="E616" s="415"/>
      <c r="F616" s="393"/>
      <c r="G616" s="401"/>
      <c r="H616" s="394"/>
      <c r="I616" s="402"/>
      <c r="J616" s="403"/>
      <c r="K616" s="416"/>
      <c r="L616" s="417"/>
      <c r="M616" s="406"/>
      <c r="N616" s="416"/>
      <c r="O616" s="484"/>
      <c r="P616" s="486"/>
      <c r="Q616" s="430"/>
      <c r="R616" s="436"/>
      <c r="S616" s="430"/>
    </row>
    <row r="617" spans="1:19" s="16" customFormat="1" ht="11.1" customHeight="1">
      <c r="A617" s="330"/>
      <c r="B617" s="331" t="s">
        <v>775</v>
      </c>
      <c r="C617" s="232" t="s">
        <v>727</v>
      </c>
      <c r="D617" s="387"/>
      <c r="E617" s="356"/>
      <c r="F617" s="345"/>
      <c r="G617" s="357"/>
      <c r="I617" s="308"/>
      <c r="J617" s="351"/>
      <c r="K617" s="352"/>
      <c r="L617" s="353"/>
      <c r="M617" s="369"/>
      <c r="N617" s="352"/>
      <c r="O617" s="451"/>
      <c r="P617" s="307"/>
      <c r="Q617" s="431"/>
      <c r="R617" s="437"/>
      <c r="S617" s="431"/>
    </row>
    <row r="618" spans="1:19" s="16" customFormat="1" ht="11.1" customHeight="1">
      <c r="A618" s="332"/>
      <c r="B618" s="333"/>
      <c r="C618" s="335">
        <v>50</v>
      </c>
      <c r="D618" s="388">
        <v>46</v>
      </c>
      <c r="E618" s="346" t="s">
        <v>2</v>
      </c>
      <c r="F618" s="340"/>
      <c r="G618" s="341"/>
      <c r="H618" s="20"/>
      <c r="I618" s="309"/>
      <c r="J618" s="364">
        <v>13</v>
      </c>
      <c r="K618" s="347" t="s">
        <v>1020</v>
      </c>
      <c r="L618" s="354"/>
      <c r="M618" s="370">
        <v>33</v>
      </c>
      <c r="N618" s="347" t="s">
        <v>1020</v>
      </c>
      <c r="O618" s="410"/>
      <c r="P618" s="487"/>
      <c r="Q618" s="432">
        <v>0</v>
      </c>
      <c r="R618" s="438"/>
      <c r="S618" s="432">
        <v>0</v>
      </c>
    </row>
    <row r="619" spans="1:19" s="16" customFormat="1" ht="11.1" customHeight="1">
      <c r="A619" s="11"/>
      <c r="B619" s="12"/>
      <c r="C619" s="232"/>
      <c r="D619" s="387"/>
      <c r="E619" s="356"/>
      <c r="F619" s="345"/>
      <c r="G619" s="357"/>
      <c r="I619" s="308"/>
      <c r="J619" s="348"/>
      <c r="K619" s="349"/>
      <c r="L619" s="350"/>
      <c r="M619" s="368"/>
      <c r="N619" s="349"/>
      <c r="O619" s="450"/>
      <c r="P619" s="486"/>
      <c r="Q619" s="430"/>
      <c r="R619" s="436"/>
      <c r="S619" s="430"/>
    </row>
    <row r="620" spans="1:19" s="16" customFormat="1" ht="11.1" customHeight="1">
      <c r="A620" s="330"/>
      <c r="B620" s="331" t="s">
        <v>775</v>
      </c>
      <c r="C620" s="232" t="s">
        <v>727</v>
      </c>
      <c r="D620" s="387"/>
      <c r="E620" s="356"/>
      <c r="F620" s="345"/>
      <c r="G620" s="357"/>
      <c r="I620" s="308"/>
      <c r="J620" s="351"/>
      <c r="K620" s="352"/>
      <c r="L620" s="353"/>
      <c r="M620" s="369"/>
      <c r="N620" s="352"/>
      <c r="O620" s="451"/>
      <c r="P620" s="307"/>
      <c r="Q620" s="431"/>
      <c r="R620" s="437"/>
      <c r="S620" s="431"/>
    </row>
    <row r="621" spans="1:19" s="16" customFormat="1" ht="11.1" customHeight="1">
      <c r="A621" s="332"/>
      <c r="B621" s="333"/>
      <c r="C621" s="335">
        <v>65</v>
      </c>
      <c r="D621" s="388">
        <v>14</v>
      </c>
      <c r="E621" s="346" t="s">
        <v>2</v>
      </c>
      <c r="F621" s="340"/>
      <c r="G621" s="341"/>
      <c r="H621" s="20"/>
      <c r="I621" s="309"/>
      <c r="J621" s="364">
        <v>9</v>
      </c>
      <c r="K621" s="347" t="s">
        <v>1020</v>
      </c>
      <c r="L621" s="354"/>
      <c r="M621" s="370">
        <v>5</v>
      </c>
      <c r="N621" s="347" t="s">
        <v>1020</v>
      </c>
      <c r="O621" s="410"/>
      <c r="P621" s="487"/>
      <c r="Q621" s="432">
        <v>0</v>
      </c>
      <c r="R621" s="438"/>
      <c r="S621" s="432">
        <v>0</v>
      </c>
    </row>
    <row r="622" spans="1:19" s="16" customFormat="1" ht="11.1" customHeight="1">
      <c r="A622" s="11"/>
      <c r="B622" s="12"/>
      <c r="C622" s="232"/>
      <c r="D622" s="387"/>
      <c r="E622" s="356"/>
      <c r="F622" s="345"/>
      <c r="G622" s="357"/>
      <c r="I622" s="308"/>
      <c r="J622" s="348"/>
      <c r="K622" s="349"/>
      <c r="L622" s="350"/>
      <c r="M622" s="368"/>
      <c r="N622" s="349"/>
      <c r="O622" s="450"/>
      <c r="P622" s="486"/>
      <c r="Q622" s="430"/>
      <c r="R622" s="436"/>
      <c r="S622" s="430"/>
    </row>
    <row r="623" spans="1:19" s="16" customFormat="1" ht="11.1" customHeight="1">
      <c r="A623" s="330"/>
      <c r="B623" s="331" t="s">
        <v>775</v>
      </c>
      <c r="C623" s="232" t="s">
        <v>727</v>
      </c>
      <c r="D623" s="387"/>
      <c r="E623" s="356"/>
      <c r="F623" s="345"/>
      <c r="G623" s="357"/>
      <c r="I623" s="308"/>
      <c r="J623" s="351"/>
      <c r="K623" s="352"/>
      <c r="L623" s="353"/>
      <c r="M623" s="369"/>
      <c r="N623" s="352"/>
      <c r="O623" s="451"/>
      <c r="P623" s="307"/>
      <c r="Q623" s="431"/>
      <c r="R623" s="437"/>
      <c r="S623" s="431"/>
    </row>
    <row r="624" spans="1:19" s="16" customFormat="1" ht="11.1" customHeight="1">
      <c r="A624" s="332"/>
      <c r="B624" s="333"/>
      <c r="C624" s="335">
        <v>75</v>
      </c>
      <c r="D624" s="388">
        <v>22</v>
      </c>
      <c r="E624" s="346" t="s">
        <v>2</v>
      </c>
      <c r="F624" s="340"/>
      <c r="G624" s="341"/>
      <c r="H624" s="20"/>
      <c r="I624" s="309"/>
      <c r="J624" s="364">
        <v>7</v>
      </c>
      <c r="K624" s="347" t="s">
        <v>1020</v>
      </c>
      <c r="L624" s="354"/>
      <c r="M624" s="370">
        <v>15</v>
      </c>
      <c r="N624" s="347" t="s">
        <v>1020</v>
      </c>
      <c r="O624" s="410"/>
      <c r="P624" s="487"/>
      <c r="Q624" s="432">
        <v>0</v>
      </c>
      <c r="R624" s="438"/>
      <c r="S624" s="432">
        <v>0</v>
      </c>
    </row>
    <row r="625" spans="1:19" s="16" customFormat="1" ht="11.1" customHeight="1">
      <c r="A625" s="11"/>
      <c r="B625" s="12"/>
      <c r="C625" s="232"/>
      <c r="D625" s="387"/>
      <c r="E625" s="356"/>
      <c r="F625" s="345"/>
      <c r="G625" s="357"/>
      <c r="I625" s="308"/>
      <c r="J625" s="348"/>
      <c r="K625" s="349"/>
      <c r="L625" s="350"/>
      <c r="M625" s="368"/>
      <c r="N625" s="349"/>
      <c r="O625" s="450"/>
      <c r="P625" s="486"/>
      <c r="Q625" s="430"/>
      <c r="R625" s="436"/>
      <c r="S625" s="430"/>
    </row>
    <row r="626" spans="1:19" s="16" customFormat="1" ht="11.1" customHeight="1">
      <c r="A626" s="330"/>
      <c r="B626" s="331" t="s">
        <v>775</v>
      </c>
      <c r="C626" s="232" t="s">
        <v>727</v>
      </c>
      <c r="D626" s="387"/>
      <c r="E626" s="356"/>
      <c r="F626" s="345"/>
      <c r="G626" s="357"/>
      <c r="I626" s="308"/>
      <c r="J626" s="351"/>
      <c r="K626" s="352"/>
      <c r="L626" s="353"/>
      <c r="M626" s="369"/>
      <c r="N626" s="352"/>
      <c r="O626" s="451"/>
      <c r="P626" s="307"/>
      <c r="Q626" s="431"/>
      <c r="R626" s="437"/>
      <c r="S626" s="431"/>
    </row>
    <row r="627" spans="1:19" s="16" customFormat="1" ht="11.1" customHeight="1">
      <c r="A627" s="332"/>
      <c r="B627" s="333"/>
      <c r="C627" s="335">
        <v>100</v>
      </c>
      <c r="D627" s="388">
        <v>31</v>
      </c>
      <c r="E627" s="346" t="s">
        <v>2</v>
      </c>
      <c r="F627" s="340"/>
      <c r="G627" s="341"/>
      <c r="H627" s="20"/>
      <c r="I627" s="309"/>
      <c r="J627" s="364">
        <v>13</v>
      </c>
      <c r="K627" s="347" t="s">
        <v>1020</v>
      </c>
      <c r="L627" s="354"/>
      <c r="M627" s="370">
        <v>18</v>
      </c>
      <c r="N627" s="347" t="s">
        <v>1020</v>
      </c>
      <c r="O627" s="410"/>
      <c r="P627" s="487"/>
      <c r="Q627" s="432">
        <v>0</v>
      </c>
      <c r="R627" s="438"/>
      <c r="S627" s="432">
        <v>0</v>
      </c>
    </row>
    <row r="628" spans="1:19" s="16" customFormat="1" ht="11.1" customHeight="1">
      <c r="A628" s="11"/>
      <c r="B628" s="12"/>
      <c r="C628" s="232"/>
      <c r="D628" s="387"/>
      <c r="E628" s="356"/>
      <c r="F628" s="345"/>
      <c r="G628" s="357"/>
      <c r="I628" s="308"/>
      <c r="J628" s="348"/>
      <c r="K628" s="349"/>
      <c r="L628" s="350"/>
      <c r="M628" s="368"/>
      <c r="N628" s="349"/>
      <c r="O628" s="450"/>
      <c r="P628" s="486"/>
      <c r="Q628" s="430"/>
      <c r="R628" s="436"/>
      <c r="S628" s="430"/>
    </row>
    <row r="629" spans="1:19" s="16" customFormat="1" ht="11.1" customHeight="1">
      <c r="A629" s="330"/>
      <c r="B629" s="331" t="s">
        <v>908</v>
      </c>
      <c r="C629" s="232" t="s">
        <v>724</v>
      </c>
      <c r="D629" s="387"/>
      <c r="E629" s="356"/>
      <c r="F629" s="345"/>
      <c r="G629" s="357"/>
      <c r="I629" s="308"/>
      <c r="J629" s="351"/>
      <c r="K629" s="352"/>
      <c r="L629" s="353"/>
      <c r="M629" s="369"/>
      <c r="N629" s="352"/>
      <c r="O629" s="451"/>
      <c r="P629" s="307"/>
      <c r="Q629" s="431"/>
      <c r="R629" s="437"/>
      <c r="S629" s="431"/>
    </row>
    <row r="630" spans="1:19" s="16" customFormat="1" ht="11.1" customHeight="1">
      <c r="A630" s="332"/>
      <c r="B630" s="333"/>
      <c r="C630" s="335">
        <v>50</v>
      </c>
      <c r="D630" s="388">
        <v>12</v>
      </c>
      <c r="E630" s="346" t="s">
        <v>2</v>
      </c>
      <c r="F630" s="340"/>
      <c r="G630" s="341"/>
      <c r="H630" s="20"/>
      <c r="I630" s="309"/>
      <c r="J630" s="364">
        <v>12</v>
      </c>
      <c r="K630" s="347" t="s">
        <v>1020</v>
      </c>
      <c r="L630" s="354"/>
      <c r="M630" s="370"/>
      <c r="N630" s="347"/>
      <c r="O630" s="410"/>
      <c r="P630" s="487"/>
      <c r="Q630" s="432">
        <v>0</v>
      </c>
      <c r="R630" s="438"/>
      <c r="S630" s="432">
        <v>0</v>
      </c>
    </row>
    <row r="631" spans="1:19" s="16" customFormat="1" ht="11.1" customHeight="1">
      <c r="A631" s="11"/>
      <c r="B631" s="12"/>
      <c r="C631" s="232"/>
      <c r="D631" s="387"/>
      <c r="E631" s="356"/>
      <c r="F631" s="345"/>
      <c r="G631" s="357"/>
      <c r="I631" s="308"/>
      <c r="J631" s="348"/>
      <c r="K631" s="349"/>
      <c r="L631" s="350"/>
      <c r="M631" s="368"/>
      <c r="N631" s="349"/>
      <c r="O631" s="450"/>
      <c r="P631" s="486"/>
      <c r="Q631" s="430"/>
      <c r="R631" s="436"/>
      <c r="S631" s="430"/>
    </row>
    <row r="632" spans="1:19" s="16" customFormat="1" ht="11.1" customHeight="1">
      <c r="A632" s="330"/>
      <c r="B632" s="331" t="s">
        <v>908</v>
      </c>
      <c r="C632" s="232" t="s">
        <v>724</v>
      </c>
      <c r="D632" s="387"/>
      <c r="E632" s="356"/>
      <c r="F632" s="345"/>
      <c r="G632" s="357"/>
      <c r="I632" s="308"/>
      <c r="J632" s="351"/>
      <c r="K632" s="352"/>
      <c r="L632" s="353"/>
      <c r="M632" s="369"/>
      <c r="N632" s="352"/>
      <c r="O632" s="451"/>
      <c r="P632" s="307"/>
      <c r="Q632" s="431"/>
      <c r="R632" s="437"/>
      <c r="S632" s="431"/>
    </row>
    <row r="633" spans="1:19" s="16" customFormat="1" ht="11.1" customHeight="1">
      <c r="A633" s="527"/>
      <c r="B633" s="453"/>
      <c r="C633" s="481">
        <v>65</v>
      </c>
      <c r="D633" s="482">
        <v>12</v>
      </c>
      <c r="E633" s="456" t="s">
        <v>2</v>
      </c>
      <c r="F633" s="457"/>
      <c r="G633" s="458"/>
      <c r="H633" s="459"/>
      <c r="I633" s="460"/>
      <c r="J633" s="461">
        <v>12</v>
      </c>
      <c r="K633" s="462" t="s">
        <v>1020</v>
      </c>
      <c r="L633" s="463"/>
      <c r="M633" s="529"/>
      <c r="N633" s="462"/>
      <c r="O633" s="465"/>
      <c r="P633" s="487"/>
      <c r="Q633" s="432">
        <v>0</v>
      </c>
      <c r="R633" s="438"/>
      <c r="S633" s="432">
        <v>0</v>
      </c>
    </row>
    <row r="634" spans="1:19" s="16" customFormat="1" ht="11.1" customHeight="1">
      <c r="A634" s="466"/>
      <c r="B634" s="467"/>
      <c r="C634" s="468"/>
      <c r="D634" s="483"/>
      <c r="E634" s="470"/>
      <c r="F634" s="471"/>
      <c r="G634" s="472"/>
      <c r="H634" s="525"/>
      <c r="I634" s="474"/>
      <c r="J634" s="475"/>
      <c r="K634" s="476"/>
      <c r="L634" s="526"/>
      <c r="M634" s="478"/>
      <c r="N634" s="476"/>
      <c r="O634" s="479"/>
      <c r="P634" s="486"/>
      <c r="Q634" s="430"/>
      <c r="R634" s="436"/>
      <c r="S634" s="430"/>
    </row>
    <row r="635" spans="1:19" s="16" customFormat="1" ht="11.1" customHeight="1">
      <c r="A635" s="330"/>
      <c r="B635" s="331" t="s">
        <v>908</v>
      </c>
      <c r="C635" s="232" t="s">
        <v>724</v>
      </c>
      <c r="D635" s="387"/>
      <c r="E635" s="356"/>
      <c r="F635" s="345"/>
      <c r="G635" s="357"/>
      <c r="I635" s="308"/>
      <c r="J635" s="351"/>
      <c r="K635" s="352"/>
      <c r="L635" s="353"/>
      <c r="M635" s="369"/>
      <c r="N635" s="352"/>
      <c r="O635" s="451"/>
      <c r="P635" s="307"/>
      <c r="Q635" s="431"/>
      <c r="R635" s="437"/>
      <c r="S635" s="431"/>
    </row>
    <row r="636" spans="1:19" s="16" customFormat="1" ht="11.1" customHeight="1">
      <c r="A636" s="332"/>
      <c r="B636" s="333"/>
      <c r="C636" s="335">
        <v>100</v>
      </c>
      <c r="D636" s="388">
        <v>25</v>
      </c>
      <c r="E636" s="346" t="s">
        <v>2</v>
      </c>
      <c r="F636" s="340"/>
      <c r="G636" s="341"/>
      <c r="H636" s="20"/>
      <c r="I636" s="309"/>
      <c r="J636" s="364">
        <v>25</v>
      </c>
      <c r="K636" s="347" t="s">
        <v>1020</v>
      </c>
      <c r="L636" s="354"/>
      <c r="M636" s="370"/>
      <c r="N636" s="347"/>
      <c r="O636" s="410"/>
      <c r="P636" s="487"/>
      <c r="Q636" s="432">
        <v>0</v>
      </c>
      <c r="R636" s="438"/>
      <c r="S636" s="432">
        <v>0</v>
      </c>
    </row>
    <row r="637" spans="1:19" s="16" customFormat="1" ht="11.1" customHeight="1">
      <c r="A637" s="11"/>
      <c r="B637" s="12"/>
      <c r="C637" s="232"/>
      <c r="D637" s="387"/>
      <c r="E637" s="356"/>
      <c r="F637" s="345"/>
      <c r="G637" s="357"/>
      <c r="I637" s="308"/>
      <c r="J637" s="348"/>
      <c r="K637" s="349"/>
      <c r="L637" s="350"/>
      <c r="M637" s="368"/>
      <c r="N637" s="349"/>
      <c r="O637" s="450"/>
      <c r="P637" s="486"/>
      <c r="Q637" s="430"/>
      <c r="R637" s="436"/>
      <c r="S637" s="430"/>
    </row>
    <row r="638" spans="1:19" s="16" customFormat="1" ht="11.1" customHeight="1">
      <c r="A638" s="330"/>
      <c r="B638" s="331" t="s">
        <v>908</v>
      </c>
      <c r="C638" s="232" t="s">
        <v>727</v>
      </c>
      <c r="D638" s="387"/>
      <c r="E638" s="356"/>
      <c r="F638" s="345"/>
      <c r="G638" s="357"/>
      <c r="I638" s="308"/>
      <c r="J638" s="351"/>
      <c r="K638" s="352"/>
      <c r="L638" s="353"/>
      <c r="M638" s="369"/>
      <c r="N638" s="352"/>
      <c r="O638" s="451"/>
      <c r="P638" s="307"/>
      <c r="Q638" s="431"/>
      <c r="R638" s="437"/>
      <c r="S638" s="431"/>
    </row>
    <row r="639" spans="1:19" s="16" customFormat="1" ht="11.1" customHeight="1">
      <c r="A639" s="332"/>
      <c r="B639" s="333"/>
      <c r="C639" s="335">
        <v>40</v>
      </c>
      <c r="D639" s="388">
        <v>13</v>
      </c>
      <c r="E639" s="346" t="s">
        <v>2</v>
      </c>
      <c r="F639" s="340"/>
      <c r="G639" s="341"/>
      <c r="H639" s="20"/>
      <c r="I639" s="309"/>
      <c r="J639" s="364">
        <v>13</v>
      </c>
      <c r="K639" s="347" t="s">
        <v>1020</v>
      </c>
      <c r="L639" s="354"/>
      <c r="M639" s="370"/>
      <c r="N639" s="347"/>
      <c r="O639" s="410"/>
      <c r="P639" s="487"/>
      <c r="Q639" s="432">
        <v>0</v>
      </c>
      <c r="R639" s="438"/>
      <c r="S639" s="432">
        <v>0</v>
      </c>
    </row>
    <row r="640" spans="1:19" s="16" customFormat="1" ht="11.1" customHeight="1">
      <c r="A640" s="11"/>
      <c r="B640" s="12"/>
      <c r="C640" s="232"/>
      <c r="D640" s="387"/>
      <c r="E640" s="356"/>
      <c r="F640" s="345"/>
      <c r="G640" s="357"/>
      <c r="I640" s="308"/>
      <c r="J640" s="348"/>
      <c r="K640" s="349"/>
      <c r="L640" s="350"/>
      <c r="M640" s="368"/>
      <c r="N640" s="349"/>
      <c r="O640" s="450"/>
      <c r="P640" s="486"/>
      <c r="Q640" s="430"/>
      <c r="R640" s="436"/>
      <c r="S640" s="430"/>
    </row>
    <row r="641" spans="1:19" s="16" customFormat="1" ht="11.1" customHeight="1">
      <c r="A641" s="330"/>
      <c r="B641" s="331" t="s">
        <v>908</v>
      </c>
      <c r="C641" s="232" t="s">
        <v>727</v>
      </c>
      <c r="D641" s="387"/>
      <c r="E641" s="356"/>
      <c r="F641" s="345"/>
      <c r="G641" s="357"/>
      <c r="I641" s="308"/>
      <c r="J641" s="351"/>
      <c r="K641" s="352"/>
      <c r="L641" s="353"/>
      <c r="M641" s="369"/>
      <c r="N641" s="352"/>
      <c r="O641" s="451"/>
      <c r="P641" s="307"/>
      <c r="Q641" s="431"/>
      <c r="R641" s="437"/>
      <c r="S641" s="431"/>
    </row>
    <row r="642" spans="1:19" s="16" customFormat="1" ht="11.1" customHeight="1">
      <c r="A642" s="332"/>
      <c r="B642" s="333"/>
      <c r="C642" s="335">
        <v>50</v>
      </c>
      <c r="D642" s="388">
        <v>19</v>
      </c>
      <c r="E642" s="346" t="s">
        <v>2</v>
      </c>
      <c r="F642" s="340"/>
      <c r="G642" s="341"/>
      <c r="H642" s="20"/>
      <c r="I642" s="309"/>
      <c r="J642" s="364">
        <v>19</v>
      </c>
      <c r="K642" s="347" t="s">
        <v>1020</v>
      </c>
      <c r="L642" s="354"/>
      <c r="M642" s="370"/>
      <c r="N642" s="347"/>
      <c r="O642" s="410"/>
      <c r="P642" s="487"/>
      <c r="Q642" s="432">
        <v>0</v>
      </c>
      <c r="R642" s="438"/>
      <c r="S642" s="432">
        <v>0</v>
      </c>
    </row>
    <row r="643" spans="1:19" s="16" customFormat="1" ht="11.1" customHeight="1">
      <c r="A643" s="11"/>
      <c r="B643" s="12"/>
      <c r="C643" s="232"/>
      <c r="D643" s="387"/>
      <c r="E643" s="356"/>
      <c r="F643" s="345"/>
      <c r="G643" s="357"/>
      <c r="I643" s="308"/>
      <c r="J643" s="348"/>
      <c r="K643" s="349"/>
      <c r="L643" s="350"/>
      <c r="M643" s="368"/>
      <c r="N643" s="349"/>
      <c r="O643" s="450"/>
      <c r="P643" s="486"/>
      <c r="Q643" s="430"/>
      <c r="R643" s="436"/>
      <c r="S643" s="430"/>
    </row>
    <row r="644" spans="1:19" s="16" customFormat="1" ht="11.1" customHeight="1">
      <c r="A644" s="330"/>
      <c r="B644" s="331" t="s">
        <v>908</v>
      </c>
      <c r="C644" s="232" t="s">
        <v>727</v>
      </c>
      <c r="D644" s="387"/>
      <c r="E644" s="356"/>
      <c r="F644" s="345"/>
      <c r="G644" s="357"/>
      <c r="I644" s="308"/>
      <c r="J644" s="351"/>
      <c r="K644" s="352"/>
      <c r="L644" s="353"/>
      <c r="M644" s="369"/>
      <c r="N644" s="352"/>
      <c r="O644" s="451"/>
      <c r="P644" s="307"/>
      <c r="Q644" s="431"/>
      <c r="R644" s="437"/>
      <c r="S644" s="431"/>
    </row>
    <row r="645" spans="1:19" s="16" customFormat="1" ht="11.1" customHeight="1">
      <c r="A645" s="332"/>
      <c r="B645" s="333"/>
      <c r="C645" s="335">
        <v>65</v>
      </c>
      <c r="D645" s="388">
        <v>5</v>
      </c>
      <c r="E645" s="346" t="s">
        <v>2</v>
      </c>
      <c r="F645" s="340"/>
      <c r="G645" s="341"/>
      <c r="H645" s="20"/>
      <c r="I645" s="309"/>
      <c r="J645" s="364">
        <v>5</v>
      </c>
      <c r="K645" s="347" t="s">
        <v>1020</v>
      </c>
      <c r="L645" s="354"/>
      <c r="M645" s="370"/>
      <c r="N645" s="347"/>
      <c r="O645" s="410"/>
      <c r="P645" s="487"/>
      <c r="Q645" s="432">
        <v>0</v>
      </c>
      <c r="R645" s="438"/>
      <c r="S645" s="432">
        <v>0</v>
      </c>
    </row>
    <row r="646" spans="1:19" s="16" customFormat="1" ht="11.1" customHeight="1">
      <c r="A646" s="11"/>
      <c r="B646" s="12"/>
      <c r="C646" s="232"/>
      <c r="D646" s="387"/>
      <c r="E646" s="356"/>
      <c r="F646" s="345"/>
      <c r="G646" s="357"/>
      <c r="I646" s="308"/>
      <c r="J646" s="348"/>
      <c r="K646" s="349"/>
      <c r="L646" s="350"/>
      <c r="M646" s="368"/>
      <c r="N646" s="349"/>
      <c r="O646" s="450"/>
      <c r="P646" s="486"/>
      <c r="Q646" s="430"/>
      <c r="R646" s="436"/>
      <c r="S646" s="430"/>
    </row>
    <row r="647" spans="1:19" s="16" customFormat="1" ht="11.1" customHeight="1">
      <c r="A647" s="330"/>
      <c r="B647" s="331" t="s">
        <v>908</v>
      </c>
      <c r="C647" s="232" t="s">
        <v>727</v>
      </c>
      <c r="D647" s="387"/>
      <c r="E647" s="356"/>
      <c r="F647" s="345"/>
      <c r="G647" s="357"/>
      <c r="I647" s="308"/>
      <c r="J647" s="351"/>
      <c r="K647" s="352"/>
      <c r="L647" s="353"/>
      <c r="M647" s="369"/>
      <c r="N647" s="352"/>
      <c r="O647" s="451"/>
      <c r="P647" s="307"/>
      <c r="Q647" s="431"/>
      <c r="R647" s="437"/>
      <c r="S647" s="431"/>
    </row>
    <row r="648" spans="1:19" s="16" customFormat="1" ht="11.1" customHeight="1">
      <c r="A648" s="332"/>
      <c r="B648" s="333"/>
      <c r="C648" s="335">
        <v>75</v>
      </c>
      <c r="D648" s="388">
        <v>7</v>
      </c>
      <c r="E648" s="346" t="s">
        <v>2</v>
      </c>
      <c r="F648" s="340"/>
      <c r="G648" s="341"/>
      <c r="H648" s="20"/>
      <c r="I648" s="309"/>
      <c r="J648" s="364">
        <v>7</v>
      </c>
      <c r="K648" s="347" t="s">
        <v>1020</v>
      </c>
      <c r="L648" s="354"/>
      <c r="M648" s="370"/>
      <c r="N648" s="347"/>
      <c r="O648" s="410"/>
      <c r="P648" s="487"/>
      <c r="Q648" s="432">
        <v>0</v>
      </c>
      <c r="R648" s="438"/>
      <c r="S648" s="432">
        <v>0</v>
      </c>
    </row>
    <row r="649" spans="1:19" s="16" customFormat="1" ht="11.1" customHeight="1">
      <c r="A649" s="11"/>
      <c r="B649" s="12"/>
      <c r="C649" s="232"/>
      <c r="D649" s="387"/>
      <c r="E649" s="356"/>
      <c r="F649" s="345"/>
      <c r="G649" s="357"/>
      <c r="I649" s="308"/>
      <c r="J649" s="348"/>
      <c r="K649" s="349"/>
      <c r="L649" s="350"/>
      <c r="M649" s="368"/>
      <c r="N649" s="349"/>
      <c r="O649" s="450"/>
      <c r="P649" s="486"/>
      <c r="Q649" s="430"/>
      <c r="R649" s="436"/>
      <c r="S649" s="430"/>
    </row>
    <row r="650" spans="1:19" s="16" customFormat="1" ht="11.1" customHeight="1">
      <c r="A650" s="330"/>
      <c r="B650" s="331" t="s">
        <v>908</v>
      </c>
      <c r="C650" s="232" t="s">
        <v>727</v>
      </c>
      <c r="D650" s="387"/>
      <c r="E650" s="356"/>
      <c r="F650" s="345"/>
      <c r="G650" s="357"/>
      <c r="I650" s="308"/>
      <c r="J650" s="351"/>
      <c r="K650" s="352"/>
      <c r="L650" s="353"/>
      <c r="M650" s="369"/>
      <c r="N650" s="352"/>
      <c r="O650" s="451"/>
      <c r="P650" s="307"/>
      <c r="Q650" s="431"/>
      <c r="R650" s="437"/>
      <c r="S650" s="431"/>
    </row>
    <row r="651" spans="1:19" s="16" customFormat="1" ht="11.1" customHeight="1">
      <c r="A651" s="332"/>
      <c r="B651" s="333"/>
      <c r="C651" s="335">
        <v>100</v>
      </c>
      <c r="D651" s="388">
        <v>12</v>
      </c>
      <c r="E651" s="346" t="s">
        <v>2</v>
      </c>
      <c r="F651" s="340"/>
      <c r="G651" s="341"/>
      <c r="H651" s="20"/>
      <c r="I651" s="309"/>
      <c r="J651" s="364">
        <v>12</v>
      </c>
      <c r="K651" s="347" t="s">
        <v>1020</v>
      </c>
      <c r="L651" s="354"/>
      <c r="M651" s="370"/>
      <c r="N651" s="347"/>
      <c r="O651" s="410"/>
      <c r="P651" s="487"/>
      <c r="Q651" s="432">
        <v>0</v>
      </c>
      <c r="R651" s="438"/>
      <c r="S651" s="432">
        <v>0</v>
      </c>
    </row>
    <row r="652" spans="1:19" s="16" customFormat="1" ht="11.1" customHeight="1">
      <c r="A652" s="11"/>
      <c r="B652" s="12"/>
      <c r="C652" s="232"/>
      <c r="D652" s="387"/>
      <c r="E652" s="356"/>
      <c r="F652" s="345"/>
      <c r="G652" s="357"/>
      <c r="I652" s="308"/>
      <c r="J652" s="348"/>
      <c r="K652" s="349"/>
      <c r="L652" s="350"/>
      <c r="M652" s="368"/>
      <c r="N652" s="349"/>
      <c r="O652" s="450"/>
      <c r="P652" s="486"/>
      <c r="Q652" s="430"/>
      <c r="R652" s="436"/>
      <c r="S652" s="430"/>
    </row>
    <row r="653" spans="1:19" s="16" customFormat="1" ht="11.1" customHeight="1">
      <c r="A653" s="330"/>
      <c r="B653" s="331" t="s">
        <v>725</v>
      </c>
      <c r="C653" s="232" t="s">
        <v>724</v>
      </c>
      <c r="D653" s="387"/>
      <c r="E653" s="356"/>
      <c r="F653" s="345"/>
      <c r="G653" s="357"/>
      <c r="I653" s="308"/>
      <c r="J653" s="351"/>
      <c r="K653" s="352"/>
      <c r="L653" s="353"/>
      <c r="M653" s="369"/>
      <c r="N653" s="352"/>
      <c r="O653" s="451"/>
      <c r="P653" s="307"/>
      <c r="Q653" s="431"/>
      <c r="R653" s="437"/>
      <c r="S653" s="431"/>
    </row>
    <row r="654" spans="1:19" s="16" customFormat="1" ht="11.1" customHeight="1">
      <c r="A654" s="332"/>
      <c r="B654" s="333" t="s">
        <v>726</v>
      </c>
      <c r="C654" s="335">
        <v>125</v>
      </c>
      <c r="D654" s="388">
        <v>25</v>
      </c>
      <c r="E654" s="346" t="s">
        <v>2</v>
      </c>
      <c r="F654" s="340"/>
      <c r="G654" s="341"/>
      <c r="H654" s="20"/>
      <c r="I654" s="309"/>
      <c r="J654" s="364">
        <v>0</v>
      </c>
      <c r="K654" s="347"/>
      <c r="L654" s="354"/>
      <c r="M654" s="370">
        <v>25</v>
      </c>
      <c r="N654" s="347" t="s">
        <v>1020</v>
      </c>
      <c r="O654" s="410"/>
      <c r="P654" s="487"/>
      <c r="Q654" s="432">
        <v>0</v>
      </c>
      <c r="R654" s="438"/>
      <c r="S654" s="432">
        <v>0</v>
      </c>
    </row>
    <row r="655" spans="1:19" s="16" customFormat="1" ht="11.1" customHeight="1">
      <c r="A655" s="11"/>
      <c r="B655" s="12"/>
      <c r="C655" s="232"/>
      <c r="D655" s="387"/>
      <c r="E655" s="356"/>
      <c r="F655" s="345"/>
      <c r="G655" s="357"/>
      <c r="I655" s="308"/>
      <c r="J655" s="348"/>
      <c r="K655" s="349"/>
      <c r="L655" s="350"/>
      <c r="M655" s="368"/>
      <c r="N655" s="349"/>
      <c r="O655" s="450"/>
      <c r="P655" s="486"/>
      <c r="Q655" s="430"/>
      <c r="R655" s="436"/>
      <c r="S655" s="430"/>
    </row>
    <row r="656" spans="1:19" s="16" customFormat="1" ht="11.1" customHeight="1">
      <c r="A656" s="330"/>
      <c r="B656" s="331" t="s">
        <v>725</v>
      </c>
      <c r="C656" s="232" t="s">
        <v>727</v>
      </c>
      <c r="D656" s="387"/>
      <c r="E656" s="356"/>
      <c r="F656" s="345"/>
      <c r="G656" s="357"/>
      <c r="I656" s="308"/>
      <c r="J656" s="351"/>
      <c r="K656" s="352"/>
      <c r="L656" s="353"/>
      <c r="M656" s="369"/>
      <c r="N656" s="352"/>
      <c r="O656" s="451"/>
      <c r="P656" s="307"/>
      <c r="Q656" s="431"/>
      <c r="R656" s="437"/>
      <c r="S656" s="431"/>
    </row>
    <row r="657" spans="1:19" s="16" customFormat="1" ht="11.1" customHeight="1">
      <c r="A657" s="332"/>
      <c r="B657" s="333" t="s">
        <v>726</v>
      </c>
      <c r="C657" s="335">
        <v>75</v>
      </c>
      <c r="D657" s="388">
        <v>4</v>
      </c>
      <c r="E657" s="346" t="s">
        <v>2</v>
      </c>
      <c r="F657" s="340"/>
      <c r="G657" s="341"/>
      <c r="H657" s="20"/>
      <c r="I657" s="309"/>
      <c r="J657" s="364">
        <v>0</v>
      </c>
      <c r="K657" s="347"/>
      <c r="L657" s="354"/>
      <c r="M657" s="370">
        <v>4</v>
      </c>
      <c r="N657" s="347" t="s">
        <v>1020</v>
      </c>
      <c r="O657" s="410"/>
      <c r="P657" s="487"/>
      <c r="Q657" s="432">
        <v>0</v>
      </c>
      <c r="R657" s="438"/>
      <c r="S657" s="432">
        <v>0</v>
      </c>
    </row>
    <row r="658" spans="1:19" s="16" customFormat="1" ht="11.1" customHeight="1">
      <c r="A658" s="11"/>
      <c r="B658" s="12"/>
      <c r="C658" s="232"/>
      <c r="D658" s="387"/>
      <c r="E658" s="356"/>
      <c r="F658" s="345"/>
      <c r="G658" s="357"/>
      <c r="I658" s="308"/>
      <c r="J658" s="348"/>
      <c r="K658" s="349"/>
      <c r="L658" s="350"/>
      <c r="M658" s="368"/>
      <c r="N658" s="349"/>
      <c r="O658" s="450"/>
      <c r="P658" s="486"/>
      <c r="Q658" s="430"/>
      <c r="R658" s="436"/>
      <c r="S658" s="430"/>
    </row>
    <row r="659" spans="1:19" s="16" customFormat="1" ht="11.1" customHeight="1">
      <c r="A659" s="330"/>
      <c r="B659" s="331" t="s">
        <v>725</v>
      </c>
      <c r="C659" s="232" t="s">
        <v>727</v>
      </c>
      <c r="D659" s="387"/>
      <c r="E659" s="356"/>
      <c r="F659" s="345"/>
      <c r="G659" s="357"/>
      <c r="I659" s="308"/>
      <c r="J659" s="351"/>
      <c r="K659" s="352"/>
      <c r="L659" s="353"/>
      <c r="M659" s="369"/>
      <c r="N659" s="352"/>
      <c r="O659" s="451"/>
      <c r="P659" s="307"/>
      <c r="Q659" s="431"/>
      <c r="R659" s="437"/>
      <c r="S659" s="431"/>
    </row>
    <row r="660" spans="1:19" s="16" customFormat="1" ht="11.1" customHeight="1">
      <c r="A660" s="342"/>
      <c r="B660" s="343" t="s">
        <v>726</v>
      </c>
      <c r="C660" s="344">
        <v>125</v>
      </c>
      <c r="D660" s="395">
        <v>3</v>
      </c>
      <c r="E660" s="358" t="s">
        <v>2</v>
      </c>
      <c r="F660" s="345"/>
      <c r="G660" s="357"/>
      <c r="I660" s="308"/>
      <c r="J660" s="351">
        <v>0</v>
      </c>
      <c r="K660" s="386"/>
      <c r="L660" s="354"/>
      <c r="M660" s="369">
        <v>3</v>
      </c>
      <c r="N660" s="386" t="s">
        <v>1020</v>
      </c>
      <c r="O660" s="480"/>
      <c r="P660" s="487"/>
      <c r="Q660" s="432">
        <v>0</v>
      </c>
      <c r="R660" s="438"/>
      <c r="S660" s="432">
        <v>0</v>
      </c>
    </row>
    <row r="661" spans="1:19" s="16" customFormat="1" ht="11.1" customHeight="1">
      <c r="A661" s="412"/>
      <c r="B661" s="413"/>
      <c r="C661" s="399"/>
      <c r="D661" s="414"/>
      <c r="E661" s="415"/>
      <c r="F661" s="393"/>
      <c r="G661" s="401"/>
      <c r="H661" s="394"/>
      <c r="I661" s="402"/>
      <c r="J661" s="403"/>
      <c r="K661" s="416"/>
      <c r="L661" s="417"/>
      <c r="M661" s="517"/>
      <c r="N661" s="416"/>
      <c r="O661" s="484"/>
      <c r="P661" s="486"/>
      <c r="Q661" s="430"/>
      <c r="R661" s="436"/>
      <c r="S661" s="430"/>
    </row>
    <row r="662" spans="1:19" s="16" customFormat="1" ht="11.1" customHeight="1">
      <c r="A662" s="330"/>
      <c r="B662" s="331" t="s">
        <v>743</v>
      </c>
      <c r="C662" s="232"/>
      <c r="D662" s="359"/>
      <c r="E662" s="356"/>
      <c r="F662" s="345"/>
      <c r="G662" s="357"/>
      <c r="I662" s="308"/>
      <c r="J662" s="351"/>
      <c r="K662" s="352"/>
      <c r="L662" s="353"/>
      <c r="M662" s="374"/>
      <c r="N662" s="352"/>
      <c r="O662" s="451"/>
      <c r="P662" s="307"/>
      <c r="Q662" s="431"/>
      <c r="R662" s="437"/>
      <c r="S662" s="431"/>
    </row>
    <row r="663" spans="1:19" s="16" customFormat="1" ht="11.1" customHeight="1">
      <c r="A663" s="332"/>
      <c r="B663" s="333"/>
      <c r="C663" s="335"/>
      <c r="D663" s="362">
        <v>0.03</v>
      </c>
      <c r="E663" s="346"/>
      <c r="F663" s="340"/>
      <c r="G663" s="341"/>
      <c r="H663" s="20"/>
      <c r="I663" s="309"/>
      <c r="J663" s="375">
        <v>0.03</v>
      </c>
      <c r="K663" s="347">
        <v>0</v>
      </c>
      <c r="L663" s="354"/>
      <c r="M663" s="375">
        <v>0.03</v>
      </c>
      <c r="N663" s="347">
        <v>0</v>
      </c>
      <c r="O663" s="480"/>
      <c r="P663" s="487"/>
      <c r="Q663" s="432">
        <v>0</v>
      </c>
      <c r="R663" s="438"/>
      <c r="S663" s="432">
        <v>0</v>
      </c>
    </row>
    <row r="664" spans="1:19" s="16" customFormat="1" ht="11.1" customHeight="1">
      <c r="A664" s="11"/>
      <c r="B664" s="12"/>
      <c r="C664" s="232"/>
      <c r="D664" s="359"/>
      <c r="E664" s="356"/>
      <c r="F664" s="345"/>
      <c r="G664" s="357"/>
      <c r="I664" s="308"/>
      <c r="J664" s="348"/>
      <c r="K664" s="349"/>
      <c r="L664" s="350"/>
      <c r="M664" s="373"/>
      <c r="N664" s="349"/>
      <c r="O664" s="450"/>
      <c r="P664" s="486"/>
      <c r="Q664" s="430"/>
      <c r="R664" s="436"/>
      <c r="S664" s="430"/>
    </row>
    <row r="665" spans="1:19" s="16" customFormat="1" ht="11.1" customHeight="1">
      <c r="A665" s="330"/>
      <c r="B665" s="331" t="s">
        <v>744</v>
      </c>
      <c r="C665" s="232"/>
      <c r="D665" s="359"/>
      <c r="E665" s="356"/>
      <c r="F665" s="345"/>
      <c r="G665" s="357"/>
      <c r="I665" s="308"/>
      <c r="J665" s="351"/>
      <c r="K665" s="352"/>
      <c r="L665" s="353"/>
      <c r="M665" s="374"/>
      <c r="N665" s="352"/>
      <c r="O665" s="451"/>
      <c r="P665" s="307"/>
      <c r="Q665" s="431"/>
      <c r="R665" s="437"/>
      <c r="S665" s="431"/>
    </row>
    <row r="666" spans="1:19" s="16" customFormat="1" ht="11.1" customHeight="1">
      <c r="A666" s="332"/>
      <c r="B666" s="333"/>
      <c r="C666" s="335"/>
      <c r="D666" s="362">
        <v>0.1</v>
      </c>
      <c r="E666" s="346"/>
      <c r="F666" s="340"/>
      <c r="G666" s="341"/>
      <c r="H666" s="20"/>
      <c r="I666" s="309"/>
      <c r="J666" s="375">
        <v>0.1</v>
      </c>
      <c r="K666" s="386">
        <v>0</v>
      </c>
      <c r="L666" s="354"/>
      <c r="M666" s="374">
        <v>0.1</v>
      </c>
      <c r="N666" s="386">
        <v>0</v>
      </c>
      <c r="O666" s="480"/>
      <c r="P666" s="487"/>
      <c r="Q666" s="432">
        <v>0</v>
      </c>
      <c r="R666" s="438"/>
      <c r="S666" s="432">
        <v>0</v>
      </c>
    </row>
    <row r="667" spans="1:19" s="16" customFormat="1" ht="11.1" customHeight="1">
      <c r="A667" s="11"/>
      <c r="B667" s="12" t="s">
        <v>935</v>
      </c>
      <c r="C667" s="232"/>
      <c r="D667" s="387"/>
      <c r="E667" s="356"/>
      <c r="F667" s="345"/>
      <c r="G667" s="357"/>
      <c r="I667" s="308"/>
      <c r="J667" s="348"/>
      <c r="K667" s="349"/>
      <c r="L667" s="350"/>
      <c r="M667" s="368"/>
      <c r="N667" s="349"/>
      <c r="O667" s="450"/>
      <c r="P667" s="486"/>
      <c r="Q667" s="430"/>
      <c r="R667" s="436"/>
      <c r="S667" s="430"/>
    </row>
    <row r="668" spans="1:19" s="16" customFormat="1" ht="11.1" customHeight="1">
      <c r="A668" s="330"/>
      <c r="B668" s="331" t="s">
        <v>775</v>
      </c>
      <c r="C668" s="232" t="s">
        <v>869</v>
      </c>
      <c r="D668" s="387"/>
      <c r="E668" s="356"/>
      <c r="F668" s="345"/>
      <c r="G668" s="357"/>
      <c r="I668" s="308"/>
      <c r="J668" s="351"/>
      <c r="K668" s="352"/>
      <c r="L668" s="353"/>
      <c r="M668" s="369"/>
      <c r="N668" s="352"/>
      <c r="O668" s="451"/>
      <c r="P668" s="307"/>
      <c r="Q668" s="431"/>
      <c r="R668" s="437"/>
      <c r="S668" s="431"/>
    </row>
    <row r="669" spans="1:19" s="16" customFormat="1" ht="11.1" customHeight="1">
      <c r="A669" s="332"/>
      <c r="B669" s="333"/>
      <c r="C669" s="335">
        <v>100</v>
      </c>
      <c r="D669" s="388">
        <v>4</v>
      </c>
      <c r="E669" s="346" t="s">
        <v>2</v>
      </c>
      <c r="F669" s="340"/>
      <c r="G669" s="341"/>
      <c r="H669" s="20"/>
      <c r="I669" s="309"/>
      <c r="J669" s="364">
        <v>4</v>
      </c>
      <c r="K669" s="347" t="s">
        <v>1020</v>
      </c>
      <c r="L669" s="354"/>
      <c r="M669" s="370"/>
      <c r="N669" s="347"/>
      <c r="O669" s="410"/>
      <c r="P669" s="487"/>
      <c r="Q669" s="432">
        <v>0</v>
      </c>
      <c r="R669" s="438"/>
      <c r="S669" s="432">
        <v>0</v>
      </c>
    </row>
    <row r="670" spans="1:19" s="16" customFormat="1" ht="11.1" customHeight="1">
      <c r="A670" s="11"/>
      <c r="B670" s="12"/>
      <c r="C670" s="232"/>
      <c r="D670" s="359"/>
      <c r="E670" s="356"/>
      <c r="F670" s="345"/>
      <c r="G670" s="357"/>
      <c r="I670" s="308"/>
      <c r="J670" s="348"/>
      <c r="K670" s="349"/>
      <c r="L670" s="350"/>
      <c r="M670" s="368"/>
      <c r="N670" s="349"/>
      <c r="O670" s="450"/>
      <c r="Q670" s="430"/>
      <c r="R670" s="436"/>
      <c r="S670" s="430"/>
    </row>
    <row r="671" spans="1:19" s="16" customFormat="1" ht="11.1" customHeight="1">
      <c r="A671" s="330"/>
      <c r="B671" s="331" t="s">
        <v>776</v>
      </c>
      <c r="C671" s="232" t="s">
        <v>731</v>
      </c>
      <c r="D671" s="359"/>
      <c r="E671" s="356"/>
      <c r="F671" s="345"/>
      <c r="G671" s="357"/>
      <c r="I671" s="308"/>
      <c r="J671" s="351"/>
      <c r="K671" s="352"/>
      <c r="L671" s="353"/>
      <c r="M671" s="369"/>
      <c r="N671" s="352"/>
      <c r="O671" s="451"/>
      <c r="Q671" s="431"/>
      <c r="R671" s="437"/>
      <c r="S671" s="431"/>
    </row>
    <row r="672" spans="1:19" s="16" customFormat="1" ht="11.1" customHeight="1">
      <c r="A672" s="332"/>
      <c r="B672" s="333"/>
      <c r="C672" s="335">
        <v>65</v>
      </c>
      <c r="D672" s="361">
        <v>2</v>
      </c>
      <c r="E672" s="346" t="s">
        <v>595</v>
      </c>
      <c r="F672" s="340"/>
      <c r="G672" s="341"/>
      <c r="H672" s="20"/>
      <c r="I672" s="309"/>
      <c r="J672" s="364">
        <v>0</v>
      </c>
      <c r="K672" s="347"/>
      <c r="L672" s="354"/>
      <c r="M672" s="370">
        <v>2</v>
      </c>
      <c r="N672" s="347" t="s">
        <v>464</v>
      </c>
      <c r="O672" s="410"/>
      <c r="P672" s="429">
        <v>0.28000000000000003</v>
      </c>
      <c r="Q672" s="432">
        <v>0.56000000000000005</v>
      </c>
      <c r="R672" s="438"/>
      <c r="S672" s="432">
        <v>0</v>
      </c>
    </row>
    <row r="673" spans="1:19" s="16" customFormat="1" ht="11.1" customHeight="1">
      <c r="A673" s="11"/>
      <c r="B673" s="12"/>
      <c r="C673" s="232"/>
      <c r="D673" s="359"/>
      <c r="E673" s="356"/>
      <c r="F673" s="345"/>
      <c r="G673" s="357"/>
      <c r="I673" s="308"/>
      <c r="J673" s="348"/>
      <c r="K673" s="349"/>
      <c r="L673" s="350"/>
      <c r="M673" s="368"/>
      <c r="N673" s="349"/>
      <c r="O673" s="450"/>
      <c r="Q673" s="430"/>
      <c r="R673" s="436"/>
      <c r="S673" s="430"/>
    </row>
    <row r="674" spans="1:19" s="16" customFormat="1" ht="11.1" customHeight="1">
      <c r="A674" s="330"/>
      <c r="B674" s="331" t="s">
        <v>776</v>
      </c>
      <c r="C674" s="232" t="s">
        <v>731</v>
      </c>
      <c r="D674" s="359"/>
      <c r="E674" s="356"/>
      <c r="F674" s="345"/>
      <c r="G674" s="357"/>
      <c r="I674" s="308"/>
      <c r="J674" s="351"/>
      <c r="K674" s="352"/>
      <c r="L674" s="353"/>
      <c r="M674" s="369"/>
      <c r="N674" s="352"/>
      <c r="O674" s="451"/>
      <c r="Q674" s="431"/>
      <c r="R674" s="437"/>
      <c r="S674" s="431"/>
    </row>
    <row r="675" spans="1:19" s="16" customFormat="1" ht="11.1" customHeight="1">
      <c r="A675" s="332"/>
      <c r="B675" s="333"/>
      <c r="C675" s="335">
        <v>80</v>
      </c>
      <c r="D675" s="361">
        <v>4</v>
      </c>
      <c r="E675" s="346" t="s">
        <v>595</v>
      </c>
      <c r="F675" s="340"/>
      <c r="G675" s="341"/>
      <c r="H675" s="20"/>
      <c r="I675" s="309"/>
      <c r="J675" s="364">
        <v>0</v>
      </c>
      <c r="K675" s="347"/>
      <c r="L675" s="354"/>
      <c r="M675" s="370">
        <v>4</v>
      </c>
      <c r="N675" s="347" t="s">
        <v>464</v>
      </c>
      <c r="O675" s="410"/>
      <c r="P675" s="429">
        <v>0.34</v>
      </c>
      <c r="Q675" s="432">
        <v>1.36</v>
      </c>
      <c r="R675" s="438"/>
      <c r="S675" s="432">
        <v>0</v>
      </c>
    </row>
    <row r="676" spans="1:19" s="16" customFormat="1" ht="11.1" customHeight="1">
      <c r="A676" s="11"/>
      <c r="B676" s="12"/>
      <c r="C676" s="232"/>
      <c r="D676" s="359"/>
      <c r="E676" s="356"/>
      <c r="F676" s="345"/>
      <c r="G676" s="357"/>
      <c r="I676" s="308"/>
      <c r="J676" s="348"/>
      <c r="K676" s="349"/>
      <c r="L676" s="350"/>
      <c r="M676" s="368"/>
      <c r="N676" s="349"/>
      <c r="O676" s="450"/>
      <c r="Q676" s="430"/>
      <c r="R676" s="436"/>
      <c r="S676" s="430"/>
    </row>
    <row r="677" spans="1:19" s="16" customFormat="1" ht="11.1" customHeight="1">
      <c r="A677" s="330"/>
      <c r="B677" s="331" t="s">
        <v>777</v>
      </c>
      <c r="C677" s="232" t="s">
        <v>732</v>
      </c>
      <c r="D677" s="359"/>
      <c r="E677" s="356"/>
      <c r="F677" s="345"/>
      <c r="G677" s="357"/>
      <c r="I677" s="308"/>
      <c r="J677" s="351"/>
      <c r="K677" s="352"/>
      <c r="L677" s="353"/>
      <c r="M677" s="369"/>
      <c r="N677" s="352"/>
      <c r="O677" s="451"/>
      <c r="Q677" s="431"/>
      <c r="R677" s="437"/>
      <c r="S677" s="431"/>
    </row>
    <row r="678" spans="1:19" s="16" customFormat="1" ht="11.1" customHeight="1">
      <c r="A678" s="527"/>
      <c r="B678" s="453"/>
      <c r="C678" s="481">
        <v>65</v>
      </c>
      <c r="D678" s="455">
        <v>2</v>
      </c>
      <c r="E678" s="456" t="s">
        <v>595</v>
      </c>
      <c r="F678" s="457"/>
      <c r="G678" s="458"/>
      <c r="H678" s="459"/>
      <c r="I678" s="460"/>
      <c r="J678" s="461">
        <v>0</v>
      </c>
      <c r="K678" s="462"/>
      <c r="L678" s="463"/>
      <c r="M678" s="529">
        <v>2</v>
      </c>
      <c r="N678" s="462" t="s">
        <v>464</v>
      </c>
      <c r="O678" s="465"/>
      <c r="P678" s="429">
        <v>0.28000000000000003</v>
      </c>
      <c r="Q678" s="432">
        <v>0.56000000000000005</v>
      </c>
      <c r="R678" s="438"/>
      <c r="S678" s="432">
        <v>0</v>
      </c>
    </row>
    <row r="679" spans="1:19" s="16" customFormat="1" ht="11.1" customHeight="1">
      <c r="A679" s="466"/>
      <c r="B679" s="467"/>
      <c r="C679" s="468"/>
      <c r="D679" s="469"/>
      <c r="E679" s="470"/>
      <c r="F679" s="471"/>
      <c r="G679" s="472"/>
      <c r="H679" s="525"/>
      <c r="I679" s="474"/>
      <c r="J679" s="475"/>
      <c r="K679" s="476"/>
      <c r="L679" s="526"/>
      <c r="M679" s="478"/>
      <c r="N679" s="476"/>
      <c r="O679" s="479"/>
      <c r="Q679" s="430"/>
      <c r="R679" s="436"/>
      <c r="S679" s="430"/>
    </row>
    <row r="680" spans="1:19" s="16" customFormat="1" ht="11.1" customHeight="1">
      <c r="A680" s="330"/>
      <c r="B680" s="331" t="s">
        <v>777</v>
      </c>
      <c r="C680" s="232" t="s">
        <v>732</v>
      </c>
      <c r="D680" s="359"/>
      <c r="E680" s="356"/>
      <c r="F680" s="345"/>
      <c r="G680" s="357"/>
      <c r="I680" s="308"/>
      <c r="J680" s="351"/>
      <c r="K680" s="352"/>
      <c r="L680" s="353"/>
      <c r="M680" s="369"/>
      <c r="N680" s="352"/>
      <c r="O680" s="451"/>
      <c r="Q680" s="431"/>
      <c r="R680" s="437"/>
      <c r="S680" s="431"/>
    </row>
    <row r="681" spans="1:19" s="16" customFormat="1" ht="11.1" customHeight="1">
      <c r="A681" s="332"/>
      <c r="B681" s="333"/>
      <c r="C681" s="335">
        <v>80</v>
      </c>
      <c r="D681" s="361">
        <v>2</v>
      </c>
      <c r="E681" s="346" t="s">
        <v>595</v>
      </c>
      <c r="F681" s="340"/>
      <c r="G681" s="341"/>
      <c r="H681" s="20"/>
      <c r="I681" s="309"/>
      <c r="J681" s="364">
        <v>0</v>
      </c>
      <c r="K681" s="347"/>
      <c r="L681" s="354"/>
      <c r="M681" s="370">
        <v>2</v>
      </c>
      <c r="N681" s="347" t="s">
        <v>464</v>
      </c>
      <c r="O681" s="410"/>
      <c r="P681" s="429">
        <v>0.34</v>
      </c>
      <c r="Q681" s="432">
        <v>0.68</v>
      </c>
      <c r="R681" s="438"/>
      <c r="S681" s="432">
        <v>0</v>
      </c>
    </row>
    <row r="682" spans="1:19" s="16" customFormat="1" ht="11.1" customHeight="1">
      <c r="A682" s="11">
        <v>0</v>
      </c>
      <c r="B682" s="12">
        <v>0</v>
      </c>
      <c r="C682" s="232"/>
      <c r="D682" s="359"/>
      <c r="E682" s="356"/>
      <c r="F682" s="345"/>
      <c r="G682" s="357"/>
      <c r="I682" s="308"/>
      <c r="J682" s="348"/>
      <c r="K682" s="349"/>
      <c r="L682" s="350"/>
      <c r="M682" s="368"/>
      <c r="N682" s="349"/>
      <c r="O682" s="450"/>
      <c r="Q682" s="430"/>
      <c r="R682" s="436"/>
      <c r="S682" s="430"/>
    </row>
    <row r="683" spans="1:19" s="16" customFormat="1" ht="11.1" customHeight="1">
      <c r="A683" s="330">
        <v>0</v>
      </c>
      <c r="B683" s="331" t="s">
        <v>778</v>
      </c>
      <c r="C683" s="232" t="s">
        <v>779</v>
      </c>
      <c r="D683" s="359"/>
      <c r="E683" s="356"/>
      <c r="F683" s="345"/>
      <c r="G683" s="357"/>
      <c r="I683" s="308"/>
      <c r="J683" s="351"/>
      <c r="K683" s="352"/>
      <c r="L683" s="353"/>
      <c r="M683" s="369"/>
      <c r="N683" s="352"/>
      <c r="O683" s="451"/>
      <c r="Q683" s="431"/>
      <c r="R683" s="437"/>
      <c r="S683" s="431"/>
    </row>
    <row r="684" spans="1:19" s="16" customFormat="1" ht="11.1" customHeight="1">
      <c r="A684" s="332">
        <v>0</v>
      </c>
      <c r="B684" s="333">
        <v>0</v>
      </c>
      <c r="C684" s="335">
        <v>50</v>
      </c>
      <c r="D684" s="361">
        <v>1</v>
      </c>
      <c r="E684" s="346" t="s">
        <v>595</v>
      </c>
      <c r="F684" s="340"/>
      <c r="G684" s="341"/>
      <c r="H684" s="20"/>
      <c r="I684" s="309"/>
      <c r="J684" s="364">
        <v>1</v>
      </c>
      <c r="K684" s="347" t="s">
        <v>464</v>
      </c>
      <c r="L684" s="354"/>
      <c r="M684" s="370">
        <v>0</v>
      </c>
      <c r="N684" s="347"/>
      <c r="O684" s="410"/>
      <c r="P684" s="429">
        <v>0.09</v>
      </c>
      <c r="Q684" s="432">
        <v>0.09</v>
      </c>
      <c r="R684" s="438"/>
      <c r="S684" s="432">
        <v>0</v>
      </c>
    </row>
    <row r="685" spans="1:19" s="16" customFormat="1" ht="11.1" customHeight="1">
      <c r="A685" s="11">
        <v>0</v>
      </c>
      <c r="B685" s="12">
        <v>0</v>
      </c>
      <c r="C685" s="232"/>
      <c r="D685" s="359"/>
      <c r="E685" s="356"/>
      <c r="F685" s="345"/>
      <c r="G685" s="357"/>
      <c r="I685" s="308"/>
      <c r="J685" s="348"/>
      <c r="K685" s="349"/>
      <c r="L685" s="350"/>
      <c r="M685" s="368"/>
      <c r="N685" s="349"/>
      <c r="O685" s="450"/>
      <c r="Q685" s="430"/>
      <c r="R685" s="436"/>
      <c r="S685" s="430"/>
    </row>
    <row r="686" spans="1:19" s="16" customFormat="1" ht="11.1" customHeight="1">
      <c r="A686" s="330">
        <v>0</v>
      </c>
      <c r="B686" s="331" t="s">
        <v>778</v>
      </c>
      <c r="C686" s="232" t="s">
        <v>779</v>
      </c>
      <c r="D686" s="359"/>
      <c r="E686" s="356"/>
      <c r="F686" s="345"/>
      <c r="G686" s="357"/>
      <c r="I686" s="308"/>
      <c r="J686" s="351"/>
      <c r="K686" s="352"/>
      <c r="L686" s="353"/>
      <c r="M686" s="369"/>
      <c r="N686" s="352"/>
      <c r="O686" s="451"/>
      <c r="Q686" s="431"/>
      <c r="R686" s="437"/>
      <c r="S686" s="431"/>
    </row>
    <row r="687" spans="1:19" s="16" customFormat="1" ht="11.1" customHeight="1">
      <c r="A687" s="332">
        <v>0</v>
      </c>
      <c r="B687" s="333">
        <v>0</v>
      </c>
      <c r="C687" s="335">
        <v>65</v>
      </c>
      <c r="D687" s="361">
        <v>2</v>
      </c>
      <c r="E687" s="346" t="s">
        <v>595</v>
      </c>
      <c r="F687" s="340"/>
      <c r="G687" s="341"/>
      <c r="H687" s="20"/>
      <c r="I687" s="309"/>
      <c r="J687" s="364">
        <v>2</v>
      </c>
      <c r="K687" s="347" t="s">
        <v>464</v>
      </c>
      <c r="L687" s="354"/>
      <c r="M687" s="370">
        <v>0</v>
      </c>
      <c r="N687" s="347"/>
      <c r="O687" s="410"/>
      <c r="P687" s="429">
        <v>0.1</v>
      </c>
      <c r="Q687" s="432">
        <v>0.2</v>
      </c>
      <c r="R687" s="438"/>
      <c r="S687" s="432">
        <v>0</v>
      </c>
    </row>
    <row r="688" spans="1:19" s="16" customFormat="1" ht="11.1" customHeight="1">
      <c r="A688" s="11">
        <v>0</v>
      </c>
      <c r="B688" s="12">
        <v>0</v>
      </c>
      <c r="C688" s="232"/>
      <c r="D688" s="359"/>
      <c r="E688" s="356"/>
      <c r="F688" s="345"/>
      <c r="G688" s="357"/>
      <c r="I688" s="308"/>
      <c r="J688" s="348"/>
      <c r="K688" s="349"/>
      <c r="L688" s="350"/>
      <c r="M688" s="368"/>
      <c r="N688" s="349"/>
      <c r="O688" s="450"/>
      <c r="Q688" s="430"/>
      <c r="R688" s="436"/>
      <c r="S688" s="430"/>
    </row>
    <row r="689" spans="1:19" s="16" customFormat="1" ht="11.1" customHeight="1">
      <c r="A689" s="330">
        <v>0</v>
      </c>
      <c r="B689" s="331" t="s">
        <v>778</v>
      </c>
      <c r="C689" s="232" t="s">
        <v>779</v>
      </c>
      <c r="D689" s="359"/>
      <c r="E689" s="356"/>
      <c r="F689" s="345"/>
      <c r="G689" s="357"/>
      <c r="I689" s="308"/>
      <c r="J689" s="351"/>
      <c r="K689" s="352"/>
      <c r="L689" s="353"/>
      <c r="M689" s="369"/>
      <c r="N689" s="352"/>
      <c r="O689" s="451"/>
      <c r="Q689" s="431"/>
      <c r="R689" s="437"/>
      <c r="S689" s="431"/>
    </row>
    <row r="690" spans="1:19" s="16" customFormat="1" ht="11.1" customHeight="1">
      <c r="A690" s="332">
        <v>0</v>
      </c>
      <c r="B690" s="333">
        <v>0</v>
      </c>
      <c r="C690" s="335">
        <v>80</v>
      </c>
      <c r="D690" s="361">
        <v>2</v>
      </c>
      <c r="E690" s="346" t="s">
        <v>595</v>
      </c>
      <c r="F690" s="340"/>
      <c r="G690" s="341"/>
      <c r="H690" s="20"/>
      <c r="I690" s="309"/>
      <c r="J690" s="364">
        <v>0</v>
      </c>
      <c r="K690" s="347"/>
      <c r="L690" s="354"/>
      <c r="M690" s="370">
        <v>2</v>
      </c>
      <c r="N690" s="347" t="s">
        <v>464</v>
      </c>
      <c r="O690" s="410"/>
      <c r="P690" s="429">
        <v>0.11</v>
      </c>
      <c r="Q690" s="432">
        <v>0.22</v>
      </c>
      <c r="R690" s="438"/>
      <c r="S690" s="432">
        <v>0</v>
      </c>
    </row>
    <row r="691" spans="1:19" s="16" customFormat="1" ht="11.1" customHeight="1">
      <c r="A691" s="11">
        <v>0</v>
      </c>
      <c r="B691" s="12">
        <v>0</v>
      </c>
      <c r="C691" s="232"/>
      <c r="D691" s="359"/>
      <c r="E691" s="356"/>
      <c r="F691" s="345"/>
      <c r="G691" s="357"/>
      <c r="I691" s="308"/>
      <c r="J691" s="348"/>
      <c r="K691" s="349"/>
      <c r="L691" s="350"/>
      <c r="M691" s="368"/>
      <c r="N691" s="349"/>
      <c r="O691" s="450"/>
      <c r="Q691" s="430"/>
      <c r="R691" s="436"/>
      <c r="S691" s="430"/>
    </row>
    <row r="692" spans="1:19" s="16" customFormat="1" ht="11.1" customHeight="1">
      <c r="A692" s="330">
        <v>0</v>
      </c>
      <c r="B692" s="331" t="s">
        <v>778</v>
      </c>
      <c r="C692" s="232" t="s">
        <v>779</v>
      </c>
      <c r="D692" s="359"/>
      <c r="E692" s="356"/>
      <c r="F692" s="345"/>
      <c r="G692" s="357"/>
      <c r="I692" s="308"/>
      <c r="J692" s="351"/>
      <c r="K692" s="352"/>
      <c r="L692" s="353"/>
      <c r="M692" s="369"/>
      <c r="N692" s="352"/>
      <c r="O692" s="451"/>
      <c r="Q692" s="431"/>
      <c r="R692" s="437"/>
      <c r="S692" s="431"/>
    </row>
    <row r="693" spans="1:19" s="16" customFormat="1" ht="11.1" customHeight="1">
      <c r="A693" s="332">
        <v>0</v>
      </c>
      <c r="B693" s="333">
        <v>0</v>
      </c>
      <c r="C693" s="335">
        <v>100</v>
      </c>
      <c r="D693" s="361">
        <v>3</v>
      </c>
      <c r="E693" s="346" t="s">
        <v>595</v>
      </c>
      <c r="F693" s="340"/>
      <c r="G693" s="341"/>
      <c r="H693" s="20"/>
      <c r="I693" s="309"/>
      <c r="J693" s="364">
        <v>2</v>
      </c>
      <c r="K693" s="347" t="s">
        <v>464</v>
      </c>
      <c r="L693" s="354"/>
      <c r="M693" s="370">
        <v>1</v>
      </c>
      <c r="N693" s="347" t="s">
        <v>464</v>
      </c>
      <c r="O693" s="410"/>
      <c r="P693" s="429">
        <v>0.13</v>
      </c>
      <c r="Q693" s="432">
        <v>0.39</v>
      </c>
      <c r="R693" s="438"/>
      <c r="S693" s="432">
        <v>0</v>
      </c>
    </row>
    <row r="694" spans="1:19" s="16" customFormat="1" ht="11.1" customHeight="1">
      <c r="A694" s="11">
        <v>0</v>
      </c>
      <c r="B694" s="12">
        <v>0</v>
      </c>
      <c r="C694" s="232"/>
      <c r="D694" s="359"/>
      <c r="E694" s="356"/>
      <c r="F694" s="345"/>
      <c r="G694" s="357"/>
      <c r="I694" s="308"/>
      <c r="J694" s="348"/>
      <c r="K694" s="349"/>
      <c r="L694" s="350"/>
      <c r="M694" s="368"/>
      <c r="N694" s="349"/>
      <c r="O694" s="450"/>
      <c r="Q694" s="430"/>
      <c r="R694" s="436"/>
      <c r="S694" s="430"/>
    </row>
    <row r="695" spans="1:19" s="16" customFormat="1" ht="11.1" customHeight="1">
      <c r="A695" s="330">
        <v>0</v>
      </c>
      <c r="B695" s="331" t="s">
        <v>778</v>
      </c>
      <c r="C695" s="232" t="s">
        <v>780</v>
      </c>
      <c r="D695" s="359"/>
      <c r="E695" s="356"/>
      <c r="F695" s="345"/>
      <c r="G695" s="357"/>
      <c r="I695" s="308"/>
      <c r="J695" s="351"/>
      <c r="K695" s="352"/>
      <c r="L695" s="353"/>
      <c r="M695" s="369"/>
      <c r="N695" s="352"/>
      <c r="O695" s="451"/>
      <c r="Q695" s="431"/>
      <c r="R695" s="437"/>
      <c r="S695" s="431"/>
    </row>
    <row r="696" spans="1:19" s="16" customFormat="1" ht="10.9" customHeight="1">
      <c r="A696" s="332">
        <v>0</v>
      </c>
      <c r="B696" s="333">
        <v>0</v>
      </c>
      <c r="C696" s="335">
        <v>100</v>
      </c>
      <c r="D696" s="361">
        <v>7</v>
      </c>
      <c r="E696" s="346" t="s">
        <v>595</v>
      </c>
      <c r="F696" s="340"/>
      <c r="G696" s="341"/>
      <c r="H696" s="20"/>
      <c r="I696" s="309"/>
      <c r="J696" s="364">
        <v>4</v>
      </c>
      <c r="K696" s="347" t="s">
        <v>464</v>
      </c>
      <c r="L696" s="354"/>
      <c r="M696" s="370">
        <v>3</v>
      </c>
      <c r="N696" s="347" t="s">
        <v>464</v>
      </c>
      <c r="O696" s="410"/>
      <c r="P696" s="429">
        <v>0.13</v>
      </c>
      <c r="Q696" s="432">
        <v>0.91</v>
      </c>
      <c r="R696" s="438"/>
      <c r="S696" s="432">
        <v>0</v>
      </c>
    </row>
    <row r="697" spans="1:19" ht="11.1" customHeight="1">
      <c r="A697" s="11">
        <v>0</v>
      </c>
      <c r="B697" s="12">
        <v>0</v>
      </c>
      <c r="C697" s="232">
        <v>0</v>
      </c>
      <c r="D697" s="359"/>
      <c r="E697" s="356"/>
      <c r="F697" s="345"/>
      <c r="G697" s="357"/>
      <c r="H697" s="16"/>
      <c r="I697" s="308"/>
      <c r="J697" s="348"/>
      <c r="K697" s="349"/>
      <c r="L697" s="350"/>
      <c r="M697" s="368"/>
      <c r="N697" s="349"/>
      <c r="O697" s="450"/>
      <c r="P697" s="16"/>
      <c r="Q697" s="430"/>
      <c r="R697" s="436"/>
      <c r="S697" s="430"/>
    </row>
    <row r="698" spans="1:19" ht="11.1" customHeight="1">
      <c r="A698" s="330">
        <v>0</v>
      </c>
      <c r="B698" s="331" t="s">
        <v>781</v>
      </c>
      <c r="C698" s="232" t="s">
        <v>998</v>
      </c>
      <c r="D698" s="359"/>
      <c r="E698" s="356"/>
      <c r="F698" s="345"/>
      <c r="G698" s="357"/>
      <c r="H698" s="16"/>
      <c r="I698" s="308"/>
      <c r="J698" s="351"/>
      <c r="K698" s="352"/>
      <c r="L698" s="353"/>
      <c r="M698" s="369"/>
      <c r="N698" s="352"/>
      <c r="O698" s="451"/>
      <c r="P698" s="16"/>
      <c r="Q698" s="431"/>
      <c r="R698" s="437"/>
      <c r="S698" s="431"/>
    </row>
    <row r="699" spans="1:19" ht="11.1" customHeight="1">
      <c r="A699" s="332">
        <v>0</v>
      </c>
      <c r="B699" s="333">
        <v>0</v>
      </c>
      <c r="C699" s="335">
        <v>65</v>
      </c>
      <c r="D699" s="361">
        <v>10</v>
      </c>
      <c r="E699" s="346" t="s">
        <v>595</v>
      </c>
      <c r="F699" s="340"/>
      <c r="G699" s="341"/>
      <c r="H699" s="20"/>
      <c r="I699" s="309"/>
      <c r="J699" s="364">
        <v>6</v>
      </c>
      <c r="K699" s="347" t="s">
        <v>464</v>
      </c>
      <c r="L699" s="354"/>
      <c r="M699" s="370">
        <v>4</v>
      </c>
      <c r="N699" s="347" t="s">
        <v>464</v>
      </c>
      <c r="O699" s="410"/>
      <c r="P699" s="429">
        <v>0.41</v>
      </c>
      <c r="Q699" s="432">
        <v>4.0999999999999996</v>
      </c>
      <c r="R699" s="438"/>
      <c r="S699" s="432">
        <v>0</v>
      </c>
    </row>
    <row r="700" spans="1:19" ht="11.1" customHeight="1">
      <c r="A700" s="11">
        <v>0</v>
      </c>
      <c r="B700" s="12">
        <v>0</v>
      </c>
      <c r="C700" s="232">
        <v>0</v>
      </c>
      <c r="D700" s="359"/>
      <c r="E700" s="356"/>
      <c r="F700" s="345"/>
      <c r="G700" s="357"/>
      <c r="H700" s="16"/>
      <c r="I700" s="308"/>
      <c r="J700" s="348"/>
      <c r="K700" s="349"/>
      <c r="L700" s="350"/>
      <c r="M700" s="368"/>
      <c r="N700" s="349"/>
      <c r="O700" s="450"/>
      <c r="P700" s="16"/>
      <c r="Q700" s="430"/>
      <c r="R700" s="436"/>
      <c r="S700" s="430"/>
    </row>
    <row r="701" spans="1:19" ht="11.1" customHeight="1">
      <c r="A701" s="330">
        <v>0</v>
      </c>
      <c r="B701" s="331" t="s">
        <v>782</v>
      </c>
      <c r="C701" s="232" t="s">
        <v>783</v>
      </c>
      <c r="D701" s="359"/>
      <c r="E701" s="356"/>
      <c r="F701" s="345"/>
      <c r="G701" s="357"/>
      <c r="H701" s="16"/>
      <c r="I701" s="308"/>
      <c r="J701" s="351"/>
      <c r="K701" s="352"/>
      <c r="L701" s="353"/>
      <c r="M701" s="369"/>
      <c r="N701" s="352"/>
      <c r="O701" s="451"/>
      <c r="P701" s="16"/>
      <c r="Q701" s="431"/>
      <c r="R701" s="437"/>
      <c r="S701" s="431"/>
    </row>
    <row r="702" spans="1:19" ht="11.1" customHeight="1">
      <c r="A702" s="332">
        <v>0</v>
      </c>
      <c r="B702" s="333">
        <v>0</v>
      </c>
      <c r="C702" s="335">
        <v>50</v>
      </c>
      <c r="D702" s="361">
        <v>4</v>
      </c>
      <c r="E702" s="346" t="s">
        <v>595</v>
      </c>
      <c r="F702" s="340"/>
      <c r="G702" s="341"/>
      <c r="H702" s="20"/>
      <c r="I702" s="309"/>
      <c r="J702" s="364">
        <v>0</v>
      </c>
      <c r="K702" s="347"/>
      <c r="L702" s="354"/>
      <c r="M702" s="370">
        <v>4</v>
      </c>
      <c r="N702" s="347" t="s">
        <v>464</v>
      </c>
      <c r="O702" s="410"/>
      <c r="P702" s="429">
        <v>0.26</v>
      </c>
      <c r="Q702" s="432">
        <v>1.04</v>
      </c>
      <c r="R702" s="438"/>
      <c r="S702" s="432">
        <v>0</v>
      </c>
    </row>
    <row r="703" spans="1:19" ht="11.1" customHeight="1">
      <c r="A703" s="11">
        <v>0</v>
      </c>
      <c r="B703" s="12">
        <v>0</v>
      </c>
      <c r="C703" s="232" t="s">
        <v>911</v>
      </c>
      <c r="D703" s="359"/>
      <c r="E703" s="356"/>
      <c r="F703" s="345"/>
      <c r="G703" s="357"/>
      <c r="H703" s="16"/>
      <c r="I703" s="308"/>
      <c r="J703" s="348"/>
      <c r="K703" s="349"/>
      <c r="L703" s="350"/>
      <c r="M703" s="368"/>
      <c r="N703" s="349"/>
      <c r="O703" s="450"/>
      <c r="P703" s="16"/>
      <c r="Q703" s="430"/>
      <c r="R703" s="436"/>
      <c r="S703" s="430"/>
    </row>
    <row r="704" spans="1:19" ht="11.1" customHeight="1">
      <c r="A704" s="330">
        <v>0</v>
      </c>
      <c r="B704" s="331" t="s">
        <v>910</v>
      </c>
      <c r="C704" s="232" t="s">
        <v>909</v>
      </c>
      <c r="D704" s="359"/>
      <c r="E704" s="356"/>
      <c r="F704" s="345"/>
      <c r="G704" s="357"/>
      <c r="H704" s="16"/>
      <c r="I704" s="308"/>
      <c r="J704" s="351"/>
      <c r="K704" s="352"/>
      <c r="L704" s="353"/>
      <c r="M704" s="369"/>
      <c r="N704" s="352"/>
      <c r="O704" s="451"/>
      <c r="P704" s="16"/>
      <c r="Q704" s="431"/>
      <c r="R704" s="437"/>
      <c r="S704" s="431"/>
    </row>
    <row r="705" spans="1:19" ht="11.1" customHeight="1">
      <c r="A705" s="342">
        <v>0</v>
      </c>
      <c r="B705" s="343">
        <v>0</v>
      </c>
      <c r="C705" s="344">
        <v>65</v>
      </c>
      <c r="D705" s="385">
        <v>45</v>
      </c>
      <c r="E705" s="358" t="s">
        <v>595</v>
      </c>
      <c r="F705" s="345"/>
      <c r="G705" s="357"/>
      <c r="H705" s="16"/>
      <c r="I705" s="308"/>
      <c r="J705" s="351">
        <v>0</v>
      </c>
      <c r="K705" s="386"/>
      <c r="L705" s="354"/>
      <c r="M705" s="369">
        <v>45</v>
      </c>
      <c r="N705" s="386" t="s">
        <v>464</v>
      </c>
      <c r="O705" s="480"/>
      <c r="P705" s="429">
        <v>0.34</v>
      </c>
      <c r="Q705" s="432">
        <v>15.3</v>
      </c>
      <c r="R705" s="438"/>
      <c r="S705" s="432">
        <v>0</v>
      </c>
    </row>
    <row r="706" spans="1:19" ht="11.1" customHeight="1">
      <c r="A706" s="412">
        <v>0</v>
      </c>
      <c r="B706" s="413">
        <v>0</v>
      </c>
      <c r="C706" s="399">
        <v>0</v>
      </c>
      <c r="D706" s="414"/>
      <c r="E706" s="415"/>
      <c r="F706" s="393"/>
      <c r="G706" s="401"/>
      <c r="H706" s="394"/>
      <c r="I706" s="402"/>
      <c r="J706" s="403"/>
      <c r="K706" s="416"/>
      <c r="L706" s="417"/>
      <c r="M706" s="406"/>
      <c r="N706" s="416"/>
      <c r="O706" s="484"/>
      <c r="P706" s="16"/>
      <c r="Q706" s="430"/>
      <c r="R706" s="436"/>
      <c r="S706" s="430"/>
    </row>
    <row r="707" spans="1:19" ht="11.1" customHeight="1">
      <c r="A707" s="330">
        <v>0</v>
      </c>
      <c r="B707" s="331" t="s">
        <v>784</v>
      </c>
      <c r="C707" s="232" t="s">
        <v>934</v>
      </c>
      <c r="D707" s="359"/>
      <c r="E707" s="356"/>
      <c r="F707" s="345"/>
      <c r="G707" s="357"/>
      <c r="H707" s="16"/>
      <c r="I707" s="308"/>
      <c r="J707" s="351"/>
      <c r="K707" s="352"/>
      <c r="L707" s="353"/>
      <c r="M707" s="369"/>
      <c r="N707" s="352"/>
      <c r="O707" s="451"/>
      <c r="P707" s="16"/>
      <c r="Q707" s="431"/>
      <c r="R707" s="437"/>
      <c r="S707" s="431"/>
    </row>
    <row r="708" spans="1:19" ht="11.1" customHeight="1">
      <c r="A708" s="332">
        <v>0</v>
      </c>
      <c r="B708" s="333">
        <v>0</v>
      </c>
      <c r="C708" s="335">
        <v>50</v>
      </c>
      <c r="D708" s="361">
        <v>2</v>
      </c>
      <c r="E708" s="346" t="s">
        <v>595</v>
      </c>
      <c r="F708" s="340"/>
      <c r="G708" s="341"/>
      <c r="H708" s="20"/>
      <c r="I708" s="309"/>
      <c r="J708" s="364">
        <v>2</v>
      </c>
      <c r="K708" s="347" t="s">
        <v>464</v>
      </c>
      <c r="L708" s="354"/>
      <c r="M708" s="370">
        <v>0</v>
      </c>
      <c r="N708" s="347"/>
      <c r="O708" s="410"/>
      <c r="P708" s="429">
        <v>0.16</v>
      </c>
      <c r="Q708" s="432">
        <v>0.32</v>
      </c>
      <c r="R708" s="438"/>
      <c r="S708" s="432">
        <v>0</v>
      </c>
    </row>
    <row r="709" spans="1:19" ht="11.1" customHeight="1">
      <c r="A709" s="11">
        <v>0</v>
      </c>
      <c r="B709" s="12">
        <v>0</v>
      </c>
      <c r="C709" s="232">
        <v>0</v>
      </c>
      <c r="D709" s="359"/>
      <c r="E709" s="356"/>
      <c r="F709" s="345"/>
      <c r="G709" s="357"/>
      <c r="H709" s="16"/>
      <c r="I709" s="308"/>
      <c r="J709" s="348"/>
      <c r="K709" s="349"/>
      <c r="L709" s="350"/>
      <c r="M709" s="368"/>
      <c r="N709" s="349"/>
      <c r="O709" s="450"/>
      <c r="P709" s="16"/>
      <c r="Q709" s="430"/>
      <c r="R709" s="436"/>
      <c r="S709" s="430"/>
    </row>
    <row r="710" spans="1:19" ht="11.1" customHeight="1">
      <c r="A710" s="330">
        <v>0</v>
      </c>
      <c r="B710" s="331" t="s">
        <v>784</v>
      </c>
      <c r="C710" s="232" t="s">
        <v>934</v>
      </c>
      <c r="D710" s="359"/>
      <c r="E710" s="356"/>
      <c r="F710" s="345"/>
      <c r="G710" s="357"/>
      <c r="H710" s="16"/>
      <c r="I710" s="308"/>
      <c r="J710" s="351"/>
      <c r="K710" s="352"/>
      <c r="L710" s="353"/>
      <c r="M710" s="369"/>
      <c r="N710" s="352"/>
      <c r="O710" s="451"/>
      <c r="P710" s="16"/>
      <c r="Q710" s="431"/>
      <c r="R710" s="437"/>
      <c r="S710" s="431"/>
    </row>
    <row r="711" spans="1:19" ht="11.1" customHeight="1">
      <c r="A711" s="332">
        <v>0</v>
      </c>
      <c r="B711" s="333">
        <v>0</v>
      </c>
      <c r="C711" s="335">
        <v>100</v>
      </c>
      <c r="D711" s="361">
        <v>1</v>
      </c>
      <c r="E711" s="346" t="s">
        <v>595</v>
      </c>
      <c r="F711" s="340"/>
      <c r="G711" s="341"/>
      <c r="H711" s="20"/>
      <c r="I711" s="309"/>
      <c r="J711" s="364">
        <v>1</v>
      </c>
      <c r="K711" s="347" t="s">
        <v>464</v>
      </c>
      <c r="L711" s="354"/>
      <c r="M711" s="370">
        <v>0</v>
      </c>
      <c r="N711" s="347"/>
      <c r="O711" s="410"/>
      <c r="P711" s="429">
        <v>0.16</v>
      </c>
      <c r="Q711" s="432">
        <v>0.16</v>
      </c>
      <c r="R711" s="438"/>
      <c r="S711" s="432">
        <v>0</v>
      </c>
    </row>
    <row r="712" spans="1:19" ht="11.1" customHeight="1">
      <c r="A712" s="11">
        <v>0</v>
      </c>
      <c r="B712" s="12">
        <v>0</v>
      </c>
      <c r="C712" s="232">
        <v>0</v>
      </c>
      <c r="D712" s="359"/>
      <c r="E712" s="356"/>
      <c r="F712" s="345"/>
      <c r="G712" s="357"/>
      <c r="H712" s="16"/>
      <c r="I712" s="308"/>
      <c r="J712" s="348"/>
      <c r="K712" s="349"/>
      <c r="L712" s="350"/>
      <c r="M712" s="368"/>
      <c r="N712" s="349"/>
      <c r="O712" s="450"/>
      <c r="P712" s="16"/>
      <c r="Q712" s="430"/>
      <c r="R712" s="436"/>
      <c r="S712" s="430"/>
    </row>
    <row r="713" spans="1:19" ht="11.1" customHeight="1">
      <c r="A713" s="330">
        <v>0</v>
      </c>
      <c r="B713" s="331" t="s">
        <v>850</v>
      </c>
      <c r="C713" s="232"/>
      <c r="D713" s="359"/>
      <c r="E713" s="356"/>
      <c r="F713" s="345"/>
      <c r="G713" s="357"/>
      <c r="H713" s="16"/>
      <c r="I713" s="308"/>
      <c r="J713" s="351"/>
      <c r="K713" s="352"/>
      <c r="L713" s="353"/>
      <c r="M713" s="369"/>
      <c r="N713" s="352"/>
      <c r="O713" s="451"/>
      <c r="P713" s="16"/>
      <c r="Q713" s="431"/>
      <c r="R713" s="437"/>
      <c r="S713" s="431"/>
    </row>
    <row r="714" spans="1:19" ht="11.1" customHeight="1">
      <c r="A714" s="332">
        <v>0</v>
      </c>
      <c r="B714" s="333">
        <v>0</v>
      </c>
      <c r="C714" s="335">
        <v>80</v>
      </c>
      <c r="D714" s="361">
        <v>4</v>
      </c>
      <c r="E714" s="346" t="s">
        <v>595</v>
      </c>
      <c r="F714" s="340"/>
      <c r="G714" s="341"/>
      <c r="H714" s="20"/>
      <c r="I714" s="309"/>
      <c r="J714" s="364">
        <v>0</v>
      </c>
      <c r="K714" s="347"/>
      <c r="L714" s="354"/>
      <c r="M714" s="370">
        <v>4</v>
      </c>
      <c r="N714" s="347" t="s">
        <v>464</v>
      </c>
      <c r="O714" s="410"/>
      <c r="P714" s="429">
        <v>0.16</v>
      </c>
      <c r="Q714" s="432">
        <v>0.64</v>
      </c>
      <c r="R714" s="438"/>
      <c r="S714" s="432">
        <v>0</v>
      </c>
    </row>
    <row r="715" spans="1:19" ht="11.1" customHeight="1">
      <c r="A715" s="342"/>
      <c r="B715" s="343"/>
      <c r="C715" s="344"/>
      <c r="D715" s="385"/>
      <c r="E715" s="358"/>
      <c r="F715" s="345"/>
      <c r="G715" s="357"/>
      <c r="H715" s="16"/>
      <c r="I715" s="308"/>
      <c r="J715" s="348"/>
      <c r="K715" s="349"/>
      <c r="L715" s="350"/>
      <c r="M715" s="368"/>
      <c r="N715" s="349"/>
      <c r="O715" s="450"/>
      <c r="P715" s="486"/>
      <c r="Q715" s="430"/>
      <c r="R715" s="436"/>
      <c r="S715" s="430"/>
    </row>
    <row r="716" spans="1:19" ht="11.1" customHeight="1">
      <c r="A716" s="342"/>
      <c r="B716" s="343" t="s">
        <v>868</v>
      </c>
      <c r="C716" s="344" t="s">
        <v>869</v>
      </c>
      <c r="D716" s="385"/>
      <c r="E716" s="358"/>
      <c r="F716" s="345"/>
      <c r="G716" s="357"/>
      <c r="H716" s="16"/>
      <c r="I716" s="308"/>
      <c r="J716" s="351"/>
      <c r="K716" s="352"/>
      <c r="L716" s="353"/>
      <c r="M716" s="369"/>
      <c r="N716" s="352"/>
      <c r="O716" s="451"/>
      <c r="P716" s="307"/>
      <c r="Q716" s="431"/>
      <c r="R716" s="437"/>
      <c r="S716" s="431"/>
    </row>
    <row r="717" spans="1:19" ht="11.1" customHeight="1">
      <c r="A717" s="332"/>
      <c r="B717" s="333"/>
      <c r="C717" s="335" t="s">
        <v>870</v>
      </c>
      <c r="D717" s="361">
        <v>4</v>
      </c>
      <c r="E717" s="346" t="s">
        <v>2</v>
      </c>
      <c r="F717" s="340"/>
      <c r="G717" s="341"/>
      <c r="H717" s="20"/>
      <c r="I717" s="309"/>
      <c r="J717" s="364">
        <v>0</v>
      </c>
      <c r="K717" s="347"/>
      <c r="L717" s="354"/>
      <c r="M717" s="370">
        <v>4</v>
      </c>
      <c r="N717" s="347" t="s">
        <v>1020</v>
      </c>
      <c r="O717" s="410"/>
      <c r="P717" s="487"/>
      <c r="Q717" s="432">
        <v>0</v>
      </c>
      <c r="R717" s="438"/>
      <c r="S717" s="432">
        <v>0</v>
      </c>
    </row>
    <row r="718" spans="1:19" ht="11.1" customHeight="1">
      <c r="A718" s="342"/>
      <c r="B718" s="343"/>
      <c r="C718" s="344"/>
      <c r="D718" s="385"/>
      <c r="E718" s="358"/>
      <c r="F718" s="345"/>
      <c r="G718" s="357"/>
      <c r="H718" s="16"/>
      <c r="I718" s="308"/>
      <c r="J718" s="348"/>
      <c r="K718" s="349"/>
      <c r="L718" s="350"/>
      <c r="M718" s="368"/>
      <c r="N718" s="349"/>
      <c r="O718" s="450"/>
      <c r="P718" s="486"/>
      <c r="Q718" s="430"/>
      <c r="R718" s="436"/>
      <c r="S718" s="430"/>
    </row>
    <row r="719" spans="1:19" ht="11.1" customHeight="1">
      <c r="A719" s="342"/>
      <c r="B719" s="343" t="s">
        <v>871</v>
      </c>
      <c r="C719" s="344" t="s">
        <v>872</v>
      </c>
      <c r="D719" s="385"/>
      <c r="E719" s="358"/>
      <c r="F719" s="345"/>
      <c r="G719" s="357"/>
      <c r="H719" s="16"/>
      <c r="I719" s="308"/>
      <c r="J719" s="351"/>
      <c r="K719" s="352"/>
      <c r="L719" s="353"/>
      <c r="M719" s="369"/>
      <c r="N719" s="352"/>
      <c r="O719" s="451"/>
      <c r="P719" s="307"/>
      <c r="Q719" s="431"/>
      <c r="R719" s="437"/>
      <c r="S719" s="431"/>
    </row>
    <row r="720" spans="1:19" ht="11.1" customHeight="1">
      <c r="A720" s="332"/>
      <c r="B720" s="333"/>
      <c r="C720" s="335"/>
      <c r="D720" s="361">
        <v>4</v>
      </c>
      <c r="E720" s="346" t="s">
        <v>595</v>
      </c>
      <c r="F720" s="340"/>
      <c r="G720" s="341"/>
      <c r="H720" s="20"/>
      <c r="I720" s="309"/>
      <c r="J720" s="364">
        <v>0</v>
      </c>
      <c r="K720" s="347"/>
      <c r="L720" s="354"/>
      <c r="M720" s="370">
        <v>4</v>
      </c>
      <c r="N720" s="347" t="s">
        <v>464</v>
      </c>
      <c r="O720" s="410"/>
      <c r="P720" s="487"/>
      <c r="Q720" s="432">
        <v>0</v>
      </c>
      <c r="R720" s="438"/>
      <c r="S720" s="432">
        <v>0</v>
      </c>
    </row>
    <row r="721" spans="1:19" ht="11.1" customHeight="1">
      <c r="A721" s="11"/>
      <c r="B721" s="12"/>
      <c r="C721" s="232" t="s">
        <v>893</v>
      </c>
      <c r="D721" s="359"/>
      <c r="E721" s="356"/>
      <c r="F721" s="345"/>
      <c r="G721" s="357"/>
      <c r="H721" s="16"/>
      <c r="I721" s="308"/>
      <c r="J721" s="348"/>
      <c r="K721" s="349"/>
      <c r="L721" s="424"/>
      <c r="M721" s="368"/>
      <c r="N721" s="349"/>
      <c r="O721" s="489"/>
      <c r="P721" s="486"/>
      <c r="Q721" s="430"/>
      <c r="R721" s="436"/>
      <c r="S721" s="430"/>
    </row>
    <row r="722" spans="1:19" ht="11.1" customHeight="1">
      <c r="A722" s="330"/>
      <c r="B722" s="331" t="s">
        <v>889</v>
      </c>
      <c r="C722" s="232" t="s">
        <v>891</v>
      </c>
      <c r="D722" s="359"/>
      <c r="E722" s="356"/>
      <c r="F722" s="345"/>
      <c r="G722" s="357"/>
      <c r="H722" s="16"/>
      <c r="I722" s="308"/>
      <c r="J722" s="351"/>
      <c r="K722" s="352"/>
      <c r="L722" s="353"/>
      <c r="M722" s="369"/>
      <c r="N722" s="352"/>
      <c r="O722" s="451"/>
      <c r="P722" s="307"/>
      <c r="Q722" s="431"/>
      <c r="R722" s="437"/>
      <c r="S722" s="431"/>
    </row>
    <row r="723" spans="1:19" ht="11.1" customHeight="1">
      <c r="A723" s="527"/>
      <c r="B723" s="453"/>
      <c r="C723" s="454" t="s">
        <v>886</v>
      </c>
      <c r="D723" s="455">
        <v>2</v>
      </c>
      <c r="E723" s="456" t="s">
        <v>840</v>
      </c>
      <c r="F723" s="457"/>
      <c r="G723" s="458"/>
      <c r="H723" s="459"/>
      <c r="I723" s="460"/>
      <c r="J723" s="490">
        <v>0.54</v>
      </c>
      <c r="K723" s="462"/>
      <c r="L723" s="463"/>
      <c r="M723" s="530">
        <v>0.46</v>
      </c>
      <c r="N723" s="462">
        <v>0</v>
      </c>
      <c r="O723" s="465"/>
      <c r="P723" s="487"/>
      <c r="Q723" s="432">
        <v>0</v>
      </c>
      <c r="R723" s="438"/>
      <c r="S723" s="432">
        <v>0</v>
      </c>
    </row>
    <row r="724" spans="1:19" ht="11.1" customHeight="1">
      <c r="A724" s="466"/>
      <c r="B724" s="467"/>
      <c r="C724" s="468" t="s">
        <v>893</v>
      </c>
      <c r="D724" s="469"/>
      <c r="E724" s="470"/>
      <c r="F724" s="471"/>
      <c r="G724" s="472"/>
      <c r="H724" s="525"/>
      <c r="I724" s="474"/>
      <c r="J724" s="475"/>
      <c r="K724" s="476"/>
      <c r="L724" s="492"/>
      <c r="M724" s="478"/>
      <c r="N724" s="476"/>
      <c r="O724" s="479"/>
      <c r="P724" s="486"/>
      <c r="Q724" s="430"/>
      <c r="R724" s="436"/>
      <c r="S724" s="430"/>
    </row>
    <row r="725" spans="1:19" ht="11.1" customHeight="1">
      <c r="A725" s="330"/>
      <c r="B725" s="331" t="s">
        <v>892</v>
      </c>
      <c r="C725" s="232" t="s">
        <v>891</v>
      </c>
      <c r="D725" s="359"/>
      <c r="E725" s="356"/>
      <c r="F725" s="345"/>
      <c r="G725" s="357"/>
      <c r="H725" s="16"/>
      <c r="I725" s="308"/>
      <c r="J725" s="351"/>
      <c r="K725" s="352"/>
      <c r="L725" s="353"/>
      <c r="M725" s="369"/>
      <c r="N725" s="352"/>
      <c r="O725" s="451"/>
      <c r="P725" s="307"/>
      <c r="Q725" s="431"/>
      <c r="R725" s="437"/>
      <c r="S725" s="431"/>
    </row>
    <row r="726" spans="1:19" ht="11.1" customHeight="1">
      <c r="A726" s="332"/>
      <c r="B726" s="333"/>
      <c r="C726" s="233" t="s">
        <v>887</v>
      </c>
      <c r="D726" s="361">
        <v>4</v>
      </c>
      <c r="E726" s="346" t="s">
        <v>888</v>
      </c>
      <c r="F726" s="340"/>
      <c r="G726" s="341"/>
      <c r="H726" s="20"/>
      <c r="I726" s="309"/>
      <c r="J726" s="375">
        <v>0.54</v>
      </c>
      <c r="K726" s="347"/>
      <c r="L726" s="354"/>
      <c r="M726" s="376">
        <v>0.46</v>
      </c>
      <c r="N726" s="347">
        <v>0</v>
      </c>
      <c r="O726" s="410"/>
      <c r="P726" s="487"/>
      <c r="Q726" s="432">
        <v>0</v>
      </c>
      <c r="R726" s="438"/>
      <c r="S726" s="432">
        <v>0</v>
      </c>
    </row>
    <row r="727" spans="1:19" ht="11.1" customHeight="1">
      <c r="A727" s="11">
        <v>0</v>
      </c>
      <c r="B727" s="12">
        <v>0</v>
      </c>
      <c r="C727" s="232">
        <v>0</v>
      </c>
      <c r="D727" s="359"/>
      <c r="E727" s="356"/>
      <c r="F727" s="345"/>
      <c r="G727" s="357"/>
      <c r="H727" s="16"/>
      <c r="I727" s="308"/>
      <c r="J727" s="348"/>
      <c r="K727" s="349"/>
      <c r="L727" s="350"/>
      <c r="M727" s="368"/>
      <c r="N727" s="349"/>
      <c r="O727" s="450"/>
      <c r="P727" s="514"/>
      <c r="Q727" s="515"/>
      <c r="R727" s="437"/>
      <c r="S727" s="515"/>
    </row>
    <row r="728" spans="1:19" ht="11.1" customHeight="1">
      <c r="A728" s="330">
        <v>0</v>
      </c>
      <c r="B728" s="331">
        <v>0</v>
      </c>
      <c r="C728" s="232">
        <v>0</v>
      </c>
      <c r="D728" s="359"/>
      <c r="E728" s="356"/>
      <c r="F728" s="345"/>
      <c r="G728" s="357"/>
      <c r="H728" s="16"/>
      <c r="I728" s="308"/>
      <c r="J728" s="351"/>
      <c r="K728" s="352"/>
      <c r="L728" s="353"/>
      <c r="M728" s="369"/>
      <c r="N728" s="352"/>
      <c r="O728" s="451"/>
      <c r="P728" s="514"/>
      <c r="Q728" s="515"/>
      <c r="R728" s="437"/>
      <c r="S728" s="515"/>
    </row>
    <row r="729" spans="1:19" ht="11.1" customHeight="1">
      <c r="A729" s="332">
        <v>0</v>
      </c>
      <c r="B729" s="333">
        <v>0</v>
      </c>
      <c r="C729" s="233">
        <v>0</v>
      </c>
      <c r="D729" s="361"/>
      <c r="E729" s="346">
        <v>0</v>
      </c>
      <c r="F729" s="340"/>
      <c r="G729" s="341"/>
      <c r="H729" s="20"/>
      <c r="I729" s="309"/>
      <c r="J729" s="364">
        <v>0</v>
      </c>
      <c r="K729" s="347">
        <v>0</v>
      </c>
      <c r="L729" s="354"/>
      <c r="M729" s="370"/>
      <c r="N729" s="347">
        <v>0</v>
      </c>
      <c r="O729" s="410"/>
      <c r="P729" s="514"/>
      <c r="Q729" s="515"/>
      <c r="R729" s="437"/>
      <c r="S729" s="515"/>
    </row>
    <row r="730" spans="1:19" ht="11.1" customHeight="1">
      <c r="A730" s="11">
        <v>0</v>
      </c>
      <c r="B730" s="12">
        <v>0</v>
      </c>
      <c r="C730" s="232">
        <v>0</v>
      </c>
      <c r="D730" s="359"/>
      <c r="E730" s="356"/>
      <c r="F730" s="345"/>
      <c r="G730" s="357"/>
      <c r="H730" s="16"/>
      <c r="I730" s="308"/>
      <c r="J730" s="348"/>
      <c r="K730" s="349"/>
      <c r="L730" s="350"/>
      <c r="M730" s="368"/>
      <c r="N730" s="349"/>
      <c r="O730" s="450"/>
      <c r="P730" s="514"/>
      <c r="Q730" s="515"/>
      <c r="R730" s="437"/>
      <c r="S730" s="515"/>
    </row>
    <row r="731" spans="1:19" ht="11.1" customHeight="1">
      <c r="A731" s="330">
        <v>0</v>
      </c>
      <c r="B731" s="331">
        <v>0</v>
      </c>
      <c r="C731" s="232">
        <v>0</v>
      </c>
      <c r="D731" s="359"/>
      <c r="E731" s="356"/>
      <c r="F731" s="345"/>
      <c r="G731" s="357"/>
      <c r="H731" s="16"/>
      <c r="I731" s="308"/>
      <c r="J731" s="351"/>
      <c r="K731" s="352"/>
      <c r="L731" s="353"/>
      <c r="M731" s="369"/>
      <c r="N731" s="352"/>
      <c r="O731" s="451"/>
      <c r="P731" s="514"/>
      <c r="Q731" s="515"/>
      <c r="R731" s="437"/>
      <c r="S731" s="515"/>
    </row>
    <row r="732" spans="1:19" ht="11.1" customHeight="1">
      <c r="A732" s="332">
        <v>0</v>
      </c>
      <c r="B732" s="333">
        <v>0</v>
      </c>
      <c r="C732" s="233">
        <v>0</v>
      </c>
      <c r="D732" s="361"/>
      <c r="E732" s="346">
        <v>0</v>
      </c>
      <c r="F732" s="340"/>
      <c r="G732" s="341"/>
      <c r="H732" s="20"/>
      <c r="I732" s="309"/>
      <c r="J732" s="364">
        <v>0</v>
      </c>
      <c r="K732" s="347">
        <v>0</v>
      </c>
      <c r="L732" s="354"/>
      <c r="M732" s="370"/>
      <c r="N732" s="347">
        <v>0</v>
      </c>
      <c r="O732" s="410"/>
      <c r="P732" s="514"/>
      <c r="Q732" s="515"/>
      <c r="R732" s="437"/>
      <c r="S732" s="515"/>
    </row>
    <row r="733" spans="1:19" ht="11.1" customHeight="1">
      <c r="A733" s="11">
        <v>0</v>
      </c>
      <c r="B733" s="12">
        <v>0</v>
      </c>
      <c r="C733" s="232">
        <v>0</v>
      </c>
      <c r="D733" s="359"/>
      <c r="E733" s="356"/>
      <c r="F733" s="345"/>
      <c r="G733" s="357"/>
      <c r="H733" s="16"/>
      <c r="I733" s="308"/>
      <c r="J733" s="348"/>
      <c r="K733" s="349"/>
      <c r="L733" s="350"/>
      <c r="M733" s="368"/>
      <c r="N733" s="349"/>
      <c r="O733" s="450"/>
      <c r="P733" s="514"/>
      <c r="Q733" s="515"/>
      <c r="R733" s="437"/>
      <c r="S733" s="515"/>
    </row>
    <row r="734" spans="1:19" ht="11.1" customHeight="1">
      <c r="A734" s="330">
        <v>0</v>
      </c>
      <c r="B734" s="331">
        <v>0</v>
      </c>
      <c r="C734" s="232">
        <v>0</v>
      </c>
      <c r="D734" s="359"/>
      <c r="E734" s="356"/>
      <c r="F734" s="345"/>
      <c r="G734" s="357"/>
      <c r="H734" s="16"/>
      <c r="I734" s="308"/>
      <c r="J734" s="351"/>
      <c r="K734" s="352"/>
      <c r="L734" s="353"/>
      <c r="M734" s="369"/>
      <c r="N734" s="352"/>
      <c r="O734" s="451"/>
      <c r="P734" s="514"/>
      <c r="Q734" s="515"/>
      <c r="R734" s="437"/>
      <c r="S734" s="515"/>
    </row>
    <row r="735" spans="1:19" ht="11.1" customHeight="1">
      <c r="A735" s="332">
        <v>0</v>
      </c>
      <c r="B735" s="333">
        <v>0</v>
      </c>
      <c r="C735" s="233">
        <v>0</v>
      </c>
      <c r="D735" s="361"/>
      <c r="E735" s="346">
        <v>0</v>
      </c>
      <c r="F735" s="340"/>
      <c r="G735" s="341"/>
      <c r="H735" s="20"/>
      <c r="I735" s="309"/>
      <c r="J735" s="364">
        <v>0</v>
      </c>
      <c r="K735" s="347">
        <v>0</v>
      </c>
      <c r="L735" s="354"/>
      <c r="M735" s="370"/>
      <c r="N735" s="347">
        <v>0</v>
      </c>
      <c r="O735" s="410"/>
      <c r="P735" s="514"/>
      <c r="Q735" s="515"/>
      <c r="R735" s="437"/>
      <c r="S735" s="515"/>
    </row>
    <row r="736" spans="1:19" ht="11.1" customHeight="1">
      <c r="A736" s="11">
        <v>0</v>
      </c>
      <c r="B736" s="12">
        <v>0</v>
      </c>
      <c r="C736" s="232">
        <v>0</v>
      </c>
      <c r="D736" s="359"/>
      <c r="E736" s="356"/>
      <c r="F736" s="345"/>
      <c r="G736" s="357"/>
      <c r="H736" s="16"/>
      <c r="I736" s="308"/>
      <c r="J736" s="348"/>
      <c r="K736" s="349"/>
      <c r="L736" s="350"/>
      <c r="M736" s="368"/>
      <c r="N736" s="349"/>
      <c r="O736" s="450"/>
      <c r="P736" s="514"/>
      <c r="Q736" s="515"/>
      <c r="R736" s="437"/>
      <c r="S736" s="515"/>
    </row>
    <row r="737" spans="1:19" ht="11.1" customHeight="1">
      <c r="A737" s="330">
        <v>0</v>
      </c>
      <c r="B737" s="331">
        <v>0</v>
      </c>
      <c r="C737" s="232">
        <v>0</v>
      </c>
      <c r="D737" s="359"/>
      <c r="E737" s="356"/>
      <c r="F737" s="345"/>
      <c r="G737" s="357"/>
      <c r="H737" s="16"/>
      <c r="I737" s="308"/>
      <c r="J737" s="351"/>
      <c r="K737" s="352"/>
      <c r="L737" s="353"/>
      <c r="M737" s="369"/>
      <c r="N737" s="352"/>
      <c r="O737" s="451"/>
      <c r="P737" s="514"/>
      <c r="Q737" s="515"/>
      <c r="R737" s="437"/>
      <c r="S737" s="515"/>
    </row>
    <row r="738" spans="1:19" ht="11.1" customHeight="1">
      <c r="A738" s="332">
        <v>0</v>
      </c>
      <c r="B738" s="333">
        <v>0</v>
      </c>
      <c r="C738" s="233">
        <v>0</v>
      </c>
      <c r="D738" s="361"/>
      <c r="E738" s="346">
        <v>0</v>
      </c>
      <c r="F738" s="340"/>
      <c r="G738" s="341"/>
      <c r="H738" s="20"/>
      <c r="I738" s="309"/>
      <c r="J738" s="364">
        <v>0</v>
      </c>
      <c r="K738" s="347">
        <v>0</v>
      </c>
      <c r="L738" s="354"/>
      <c r="M738" s="370"/>
      <c r="N738" s="347">
        <v>0</v>
      </c>
      <c r="O738" s="410"/>
      <c r="P738" s="514"/>
      <c r="Q738" s="515"/>
      <c r="R738" s="437"/>
      <c r="S738" s="515"/>
    </row>
    <row r="739" spans="1:19" ht="11.1" customHeight="1">
      <c r="A739" s="11">
        <v>0</v>
      </c>
      <c r="B739" s="12">
        <v>0</v>
      </c>
      <c r="C739" s="232">
        <v>0</v>
      </c>
      <c r="D739" s="359"/>
      <c r="E739" s="356"/>
      <c r="F739" s="345"/>
      <c r="G739" s="357"/>
      <c r="H739" s="16"/>
      <c r="I739" s="308"/>
      <c r="J739" s="348"/>
      <c r="K739" s="349"/>
      <c r="L739" s="350"/>
      <c r="M739" s="368"/>
      <c r="N739" s="349"/>
      <c r="O739" s="450"/>
      <c r="P739" s="514"/>
      <c r="Q739" s="515"/>
      <c r="R739" s="437"/>
      <c r="S739" s="515"/>
    </row>
    <row r="740" spans="1:19" ht="11.1" customHeight="1">
      <c r="A740" s="330">
        <v>0</v>
      </c>
      <c r="B740" s="331">
        <v>0</v>
      </c>
      <c r="C740" s="232">
        <v>0</v>
      </c>
      <c r="D740" s="359"/>
      <c r="E740" s="356"/>
      <c r="F740" s="345"/>
      <c r="G740" s="357"/>
      <c r="H740" s="16"/>
      <c r="I740" s="308"/>
      <c r="J740" s="351"/>
      <c r="K740" s="352"/>
      <c r="L740" s="353"/>
      <c r="M740" s="369"/>
      <c r="N740" s="352"/>
      <c r="O740" s="451"/>
      <c r="P740" s="514"/>
      <c r="Q740" s="515"/>
      <c r="R740" s="437"/>
      <c r="S740" s="515"/>
    </row>
    <row r="741" spans="1:19" ht="11.1" customHeight="1">
      <c r="A741" s="332">
        <v>0</v>
      </c>
      <c r="B741" s="333">
        <v>0</v>
      </c>
      <c r="C741" s="233">
        <v>0</v>
      </c>
      <c r="D741" s="361"/>
      <c r="E741" s="346">
        <v>0</v>
      </c>
      <c r="F741" s="340"/>
      <c r="G741" s="341"/>
      <c r="H741" s="20"/>
      <c r="I741" s="309"/>
      <c r="J741" s="364">
        <v>0</v>
      </c>
      <c r="K741" s="347">
        <v>0</v>
      </c>
      <c r="L741" s="354"/>
      <c r="M741" s="370"/>
      <c r="N741" s="347">
        <v>0</v>
      </c>
      <c r="O741" s="410"/>
      <c r="P741" s="514"/>
      <c r="Q741" s="515"/>
      <c r="R741" s="437"/>
      <c r="S741" s="515"/>
    </row>
    <row r="742" spans="1:19" ht="11.1" customHeight="1">
      <c r="A742" s="11">
        <v>0</v>
      </c>
      <c r="B742" s="12">
        <v>0</v>
      </c>
      <c r="C742" s="232">
        <v>0</v>
      </c>
      <c r="D742" s="359"/>
      <c r="E742" s="356"/>
      <c r="F742" s="345"/>
      <c r="G742" s="357"/>
      <c r="H742" s="16"/>
      <c r="I742" s="308"/>
      <c r="J742" s="348"/>
      <c r="K742" s="349"/>
      <c r="L742" s="350"/>
      <c r="M742" s="368"/>
      <c r="N742" s="349"/>
      <c r="O742" s="450"/>
      <c r="P742" s="514"/>
      <c r="Q742" s="515"/>
      <c r="R742" s="437"/>
      <c r="S742" s="515"/>
    </row>
    <row r="743" spans="1:19" ht="11.1" customHeight="1">
      <c r="A743" s="330">
        <v>0</v>
      </c>
      <c r="B743" s="331">
        <v>0</v>
      </c>
      <c r="C743" s="232">
        <v>0</v>
      </c>
      <c r="D743" s="359"/>
      <c r="E743" s="356"/>
      <c r="F743" s="345"/>
      <c r="G743" s="357"/>
      <c r="H743" s="16"/>
      <c r="I743" s="308"/>
      <c r="J743" s="351"/>
      <c r="K743" s="352"/>
      <c r="L743" s="353"/>
      <c r="M743" s="369"/>
      <c r="N743" s="352"/>
      <c r="O743" s="451"/>
      <c r="P743" s="514"/>
      <c r="Q743" s="515"/>
      <c r="R743" s="437"/>
      <c r="S743" s="515"/>
    </row>
    <row r="744" spans="1:19" ht="11.1" customHeight="1">
      <c r="A744" s="332">
        <v>0</v>
      </c>
      <c r="B744" s="333">
        <v>0</v>
      </c>
      <c r="C744" s="233">
        <v>0</v>
      </c>
      <c r="D744" s="361"/>
      <c r="E744" s="346">
        <v>0</v>
      </c>
      <c r="F744" s="340"/>
      <c r="G744" s="341"/>
      <c r="H744" s="20"/>
      <c r="I744" s="309"/>
      <c r="J744" s="364">
        <v>0</v>
      </c>
      <c r="K744" s="347">
        <v>0</v>
      </c>
      <c r="L744" s="354"/>
      <c r="M744" s="370"/>
      <c r="N744" s="347">
        <v>0</v>
      </c>
      <c r="O744" s="410"/>
      <c r="P744" s="514"/>
      <c r="Q744" s="515"/>
      <c r="R744" s="437"/>
      <c r="S744" s="515"/>
    </row>
    <row r="745" spans="1:19" ht="11.1" customHeight="1">
      <c r="A745" s="11">
        <v>0</v>
      </c>
      <c r="B745" s="12">
        <v>0</v>
      </c>
      <c r="C745" s="232">
        <v>0</v>
      </c>
      <c r="D745" s="359"/>
      <c r="E745" s="356"/>
      <c r="F745" s="345"/>
      <c r="G745" s="357"/>
      <c r="H745" s="16"/>
      <c r="I745" s="308"/>
      <c r="J745" s="348"/>
      <c r="K745" s="349"/>
      <c r="L745" s="350"/>
      <c r="M745" s="368"/>
      <c r="N745" s="349"/>
      <c r="O745" s="450"/>
      <c r="P745" s="514"/>
      <c r="Q745" s="515"/>
      <c r="R745" s="437"/>
      <c r="S745" s="515"/>
    </row>
    <row r="746" spans="1:19" ht="11.1" customHeight="1">
      <c r="A746" s="330">
        <v>0</v>
      </c>
      <c r="B746" s="331">
        <v>0</v>
      </c>
      <c r="C746" s="232">
        <v>0</v>
      </c>
      <c r="D746" s="359"/>
      <c r="E746" s="356"/>
      <c r="F746" s="345"/>
      <c r="G746" s="357"/>
      <c r="H746" s="16"/>
      <c r="I746" s="308"/>
      <c r="J746" s="351"/>
      <c r="K746" s="352"/>
      <c r="L746" s="353"/>
      <c r="M746" s="369"/>
      <c r="N746" s="352"/>
      <c r="O746" s="451"/>
      <c r="P746" s="514"/>
      <c r="Q746" s="515"/>
      <c r="R746" s="437"/>
      <c r="S746" s="515"/>
    </row>
    <row r="747" spans="1:19" ht="11.1" customHeight="1">
      <c r="A747" s="332">
        <v>0</v>
      </c>
      <c r="B747" s="333">
        <v>0</v>
      </c>
      <c r="C747" s="233">
        <v>0</v>
      </c>
      <c r="D747" s="361"/>
      <c r="E747" s="346">
        <v>0</v>
      </c>
      <c r="F747" s="340"/>
      <c r="G747" s="341"/>
      <c r="H747" s="20"/>
      <c r="I747" s="309"/>
      <c r="J747" s="364">
        <v>0</v>
      </c>
      <c r="K747" s="347">
        <v>0</v>
      </c>
      <c r="L747" s="354"/>
      <c r="M747" s="370"/>
      <c r="N747" s="347">
        <v>0</v>
      </c>
      <c r="O747" s="410"/>
      <c r="P747" s="514"/>
      <c r="Q747" s="515"/>
      <c r="R747" s="437"/>
      <c r="S747" s="515"/>
    </row>
    <row r="748" spans="1:19" ht="11.1" customHeight="1">
      <c r="A748" s="11">
        <v>0</v>
      </c>
      <c r="B748" s="12">
        <v>0</v>
      </c>
      <c r="C748" s="232">
        <v>0</v>
      </c>
      <c r="D748" s="359"/>
      <c r="E748" s="356"/>
      <c r="F748" s="345"/>
      <c r="G748" s="357"/>
      <c r="H748" s="16"/>
      <c r="I748" s="308"/>
      <c r="J748" s="348"/>
      <c r="K748" s="349"/>
      <c r="L748" s="350"/>
      <c r="M748" s="368"/>
      <c r="N748" s="349"/>
      <c r="O748" s="450"/>
      <c r="P748" s="514"/>
      <c r="Q748" s="515"/>
      <c r="R748" s="437"/>
      <c r="S748" s="515"/>
    </row>
    <row r="749" spans="1:19" ht="11.1" customHeight="1">
      <c r="A749" s="330">
        <v>0</v>
      </c>
      <c r="B749" s="331">
        <v>0</v>
      </c>
      <c r="C749" s="232">
        <v>0</v>
      </c>
      <c r="D749" s="359"/>
      <c r="E749" s="356"/>
      <c r="F749" s="345"/>
      <c r="G749" s="357"/>
      <c r="H749" s="16"/>
      <c r="I749" s="308"/>
      <c r="J749" s="351"/>
      <c r="K749" s="352"/>
      <c r="L749" s="353"/>
      <c r="M749" s="369"/>
      <c r="N749" s="352"/>
      <c r="O749" s="451"/>
      <c r="P749" s="514"/>
      <c r="Q749" s="515"/>
      <c r="R749" s="437"/>
      <c r="S749" s="515"/>
    </row>
    <row r="750" spans="1:19" ht="11.1" customHeight="1">
      <c r="A750" s="332">
        <v>0</v>
      </c>
      <c r="B750" s="333">
        <v>0</v>
      </c>
      <c r="C750" s="233">
        <v>0</v>
      </c>
      <c r="D750" s="361"/>
      <c r="E750" s="346">
        <v>0</v>
      </c>
      <c r="F750" s="340"/>
      <c r="G750" s="341"/>
      <c r="H750" s="20"/>
      <c r="I750" s="309"/>
      <c r="J750" s="364">
        <v>0</v>
      </c>
      <c r="K750" s="347">
        <v>0</v>
      </c>
      <c r="L750" s="354"/>
      <c r="M750" s="370"/>
      <c r="N750" s="347">
        <v>0</v>
      </c>
      <c r="O750" s="410"/>
      <c r="P750" s="514"/>
      <c r="Q750" s="515"/>
      <c r="R750" s="437"/>
      <c r="S750" s="515"/>
    </row>
    <row r="751" spans="1:19" ht="11.1" customHeight="1">
      <c r="A751" s="11">
        <v>0</v>
      </c>
      <c r="B751" s="12">
        <v>0</v>
      </c>
      <c r="C751" s="232">
        <v>0</v>
      </c>
      <c r="D751" s="359"/>
      <c r="E751" s="356"/>
      <c r="F751" s="345"/>
      <c r="G751" s="357"/>
      <c r="H751" s="16"/>
      <c r="I751" s="308"/>
      <c r="J751" s="348"/>
      <c r="K751" s="349"/>
      <c r="L751" s="350"/>
      <c r="M751" s="368"/>
      <c r="N751" s="349"/>
      <c r="O751" s="450"/>
      <c r="P751" s="514"/>
      <c r="Q751" s="515"/>
      <c r="R751" s="437"/>
      <c r="S751" s="515"/>
    </row>
    <row r="752" spans="1:19" ht="11.1" customHeight="1">
      <c r="A752" s="330">
        <v>0</v>
      </c>
      <c r="B752" s="331">
        <v>0</v>
      </c>
      <c r="C752" s="232">
        <v>0</v>
      </c>
      <c r="D752" s="359"/>
      <c r="E752" s="356"/>
      <c r="F752" s="345"/>
      <c r="G752" s="357"/>
      <c r="H752" s="16"/>
      <c r="I752" s="308"/>
      <c r="J752" s="351"/>
      <c r="K752" s="352"/>
      <c r="L752" s="353"/>
      <c r="M752" s="369"/>
      <c r="N752" s="352"/>
      <c r="O752" s="451"/>
      <c r="P752" s="514"/>
      <c r="Q752" s="515"/>
      <c r="R752" s="437"/>
      <c r="S752" s="515"/>
    </row>
    <row r="753" spans="1:19" ht="11.1" customHeight="1">
      <c r="A753" s="332">
        <v>0</v>
      </c>
      <c r="B753" s="333">
        <v>0</v>
      </c>
      <c r="C753" s="233">
        <v>0</v>
      </c>
      <c r="D753" s="361"/>
      <c r="E753" s="346">
        <v>0</v>
      </c>
      <c r="F753" s="340"/>
      <c r="G753" s="341"/>
      <c r="H753" s="20"/>
      <c r="I753" s="309"/>
      <c r="J753" s="364">
        <v>0</v>
      </c>
      <c r="K753" s="347">
        <v>0</v>
      </c>
      <c r="L753" s="354"/>
      <c r="M753" s="370"/>
      <c r="N753" s="347">
        <v>0</v>
      </c>
      <c r="O753" s="410"/>
      <c r="P753" s="514"/>
      <c r="Q753" s="515"/>
      <c r="R753" s="437"/>
      <c r="S753" s="515"/>
    </row>
    <row r="754" spans="1:19" ht="11.1" customHeight="1">
      <c r="A754" s="11">
        <v>0</v>
      </c>
      <c r="B754" s="12">
        <v>0</v>
      </c>
      <c r="C754" s="232">
        <v>0</v>
      </c>
      <c r="D754" s="359"/>
      <c r="E754" s="356"/>
      <c r="F754" s="345"/>
      <c r="G754" s="357"/>
      <c r="H754" s="16"/>
      <c r="I754" s="308"/>
      <c r="J754" s="348"/>
      <c r="K754" s="349"/>
      <c r="L754" s="350"/>
      <c r="M754" s="368"/>
      <c r="N754" s="349"/>
      <c r="O754" s="450"/>
      <c r="P754" s="514"/>
      <c r="Q754" s="515"/>
      <c r="R754" s="437"/>
      <c r="S754" s="515"/>
    </row>
    <row r="755" spans="1:19" ht="11.1" customHeight="1">
      <c r="A755" s="330">
        <v>0</v>
      </c>
      <c r="B755" s="331">
        <v>0</v>
      </c>
      <c r="C755" s="232">
        <v>0</v>
      </c>
      <c r="D755" s="359"/>
      <c r="E755" s="356"/>
      <c r="F755" s="345"/>
      <c r="G755" s="357"/>
      <c r="H755" s="16"/>
      <c r="I755" s="308"/>
      <c r="J755" s="351"/>
      <c r="K755" s="352"/>
      <c r="L755" s="353"/>
      <c r="M755" s="369"/>
      <c r="N755" s="352"/>
      <c r="O755" s="451"/>
      <c r="P755" s="514"/>
      <c r="Q755" s="515"/>
      <c r="R755" s="437"/>
      <c r="S755" s="515"/>
    </row>
    <row r="756" spans="1:19" ht="11.1" customHeight="1">
      <c r="A756" s="332">
        <v>0</v>
      </c>
      <c r="B756" s="333">
        <v>0</v>
      </c>
      <c r="C756" s="233">
        <v>0</v>
      </c>
      <c r="D756" s="361"/>
      <c r="E756" s="346">
        <v>0</v>
      </c>
      <c r="F756" s="340"/>
      <c r="G756" s="341"/>
      <c r="H756" s="20"/>
      <c r="I756" s="309"/>
      <c r="J756" s="364">
        <v>0</v>
      </c>
      <c r="K756" s="347">
        <v>0</v>
      </c>
      <c r="L756" s="354"/>
      <c r="M756" s="370"/>
      <c r="N756" s="347">
        <v>0</v>
      </c>
      <c r="O756" s="410"/>
      <c r="P756" s="514"/>
      <c r="Q756" s="515"/>
      <c r="R756" s="437"/>
      <c r="S756" s="515"/>
    </row>
    <row r="757" spans="1:19" ht="11.1" customHeight="1">
      <c r="A757" s="11">
        <v>0</v>
      </c>
      <c r="B757" s="12">
        <v>0</v>
      </c>
      <c r="C757" s="232">
        <v>0</v>
      </c>
      <c r="D757" s="359"/>
      <c r="E757" s="356"/>
      <c r="F757" s="345"/>
      <c r="G757" s="357"/>
      <c r="H757" s="16"/>
      <c r="I757" s="308"/>
      <c r="J757" s="348"/>
      <c r="K757" s="349"/>
      <c r="L757" s="350"/>
      <c r="M757" s="368"/>
      <c r="N757" s="349"/>
      <c r="O757" s="450"/>
      <c r="P757" s="514"/>
      <c r="Q757" s="515"/>
      <c r="R757" s="437"/>
      <c r="S757" s="515"/>
    </row>
    <row r="758" spans="1:19" ht="11.1" customHeight="1">
      <c r="A758" s="330">
        <v>0</v>
      </c>
      <c r="B758" s="331">
        <v>0</v>
      </c>
      <c r="C758" s="232">
        <v>0</v>
      </c>
      <c r="D758" s="359"/>
      <c r="E758" s="356"/>
      <c r="F758" s="345"/>
      <c r="G758" s="357"/>
      <c r="H758" s="16"/>
      <c r="I758" s="308"/>
      <c r="J758" s="351"/>
      <c r="K758" s="352"/>
      <c r="L758" s="353"/>
      <c r="M758" s="369"/>
      <c r="N758" s="352"/>
      <c r="O758" s="451"/>
      <c r="P758" s="514"/>
      <c r="Q758" s="515"/>
      <c r="R758" s="437"/>
      <c r="S758" s="515"/>
    </row>
    <row r="759" spans="1:19" ht="11.1" customHeight="1">
      <c r="A759" s="332">
        <v>0</v>
      </c>
      <c r="B759" s="333">
        <v>0</v>
      </c>
      <c r="C759" s="233">
        <v>0</v>
      </c>
      <c r="D759" s="361"/>
      <c r="E759" s="346">
        <v>0</v>
      </c>
      <c r="F759" s="340"/>
      <c r="G759" s="341"/>
      <c r="H759" s="20"/>
      <c r="I759" s="309"/>
      <c r="J759" s="364">
        <v>0</v>
      </c>
      <c r="K759" s="347">
        <v>0</v>
      </c>
      <c r="L759" s="354"/>
      <c r="M759" s="370"/>
      <c r="N759" s="347">
        <v>0</v>
      </c>
      <c r="O759" s="410"/>
      <c r="P759" s="514"/>
      <c r="Q759" s="515"/>
      <c r="R759" s="437"/>
      <c r="S759" s="515"/>
    </row>
    <row r="760" spans="1:19" ht="11.1" customHeight="1">
      <c r="A760" s="11">
        <v>0</v>
      </c>
      <c r="B760" s="12">
        <v>0</v>
      </c>
      <c r="C760" s="232">
        <v>0</v>
      </c>
      <c r="D760" s="359"/>
      <c r="E760" s="356"/>
      <c r="F760" s="345"/>
      <c r="G760" s="357"/>
      <c r="H760" s="16"/>
      <c r="I760" s="308"/>
      <c r="J760" s="348"/>
      <c r="K760" s="349"/>
      <c r="L760" s="350"/>
      <c r="M760" s="368"/>
      <c r="N760" s="349"/>
      <c r="O760" s="450"/>
      <c r="P760" s="514"/>
      <c r="Q760" s="515"/>
      <c r="R760" s="437"/>
      <c r="S760" s="515"/>
    </row>
    <row r="761" spans="1:19" ht="11.1" customHeight="1">
      <c r="A761" s="330">
        <v>0</v>
      </c>
      <c r="B761" s="331">
        <v>0</v>
      </c>
      <c r="C761" s="232">
        <v>0</v>
      </c>
      <c r="D761" s="359"/>
      <c r="E761" s="356"/>
      <c r="F761" s="345"/>
      <c r="G761" s="357"/>
      <c r="H761" s="16"/>
      <c r="I761" s="308"/>
      <c r="J761" s="351"/>
      <c r="K761" s="352"/>
      <c r="L761" s="353"/>
      <c r="M761" s="369"/>
      <c r="N761" s="352"/>
      <c r="O761" s="451"/>
      <c r="P761" s="514"/>
      <c r="Q761" s="515"/>
      <c r="R761" s="437"/>
      <c r="S761" s="515"/>
    </row>
    <row r="762" spans="1:19" ht="11.1" customHeight="1">
      <c r="A762" s="332">
        <v>0</v>
      </c>
      <c r="B762" s="333">
        <v>0</v>
      </c>
      <c r="C762" s="233">
        <v>0</v>
      </c>
      <c r="D762" s="361"/>
      <c r="E762" s="346">
        <v>0</v>
      </c>
      <c r="F762" s="340"/>
      <c r="G762" s="341"/>
      <c r="H762" s="20"/>
      <c r="I762" s="309"/>
      <c r="J762" s="364">
        <v>0</v>
      </c>
      <c r="K762" s="347">
        <v>0</v>
      </c>
      <c r="L762" s="354"/>
      <c r="M762" s="370"/>
      <c r="N762" s="347">
        <v>0</v>
      </c>
      <c r="O762" s="410"/>
      <c r="P762" s="514"/>
      <c r="Q762" s="515"/>
      <c r="R762" s="437"/>
      <c r="S762" s="515"/>
    </row>
    <row r="763" spans="1:19" ht="11.1" customHeight="1">
      <c r="A763" s="11">
        <v>0</v>
      </c>
      <c r="B763" s="12">
        <v>0</v>
      </c>
      <c r="C763" s="232">
        <v>0</v>
      </c>
      <c r="D763" s="359"/>
      <c r="E763" s="356"/>
      <c r="F763" s="345"/>
      <c r="G763" s="357"/>
      <c r="H763" s="16"/>
      <c r="I763" s="308"/>
      <c r="J763" s="348"/>
      <c r="K763" s="349"/>
      <c r="L763" s="350"/>
      <c r="M763" s="368"/>
      <c r="N763" s="349"/>
      <c r="O763" s="450"/>
      <c r="P763" s="486"/>
      <c r="Q763" s="430"/>
      <c r="R763" s="436"/>
      <c r="S763" s="430"/>
    </row>
    <row r="764" spans="1:19" ht="11.1" customHeight="1">
      <c r="A764" s="330">
        <v>0</v>
      </c>
      <c r="B764" s="331">
        <v>0</v>
      </c>
      <c r="C764" s="232">
        <v>0</v>
      </c>
      <c r="D764" s="359"/>
      <c r="E764" s="356"/>
      <c r="F764" s="345"/>
      <c r="G764" s="357"/>
      <c r="H764" s="16"/>
      <c r="I764" s="308"/>
      <c r="J764" s="351"/>
      <c r="K764" s="352"/>
      <c r="L764" s="353"/>
      <c r="M764" s="369"/>
      <c r="N764" s="352"/>
      <c r="O764" s="451"/>
      <c r="P764" s="307"/>
      <c r="Q764" s="431"/>
      <c r="R764" s="437"/>
      <c r="S764" s="431"/>
    </row>
    <row r="765" spans="1:19" ht="11.1" customHeight="1">
      <c r="A765" s="332">
        <v>0</v>
      </c>
      <c r="B765" s="333"/>
      <c r="C765" s="233">
        <v>0</v>
      </c>
      <c r="D765" s="361"/>
      <c r="E765" s="346">
        <v>0</v>
      </c>
      <c r="F765" s="340"/>
      <c r="G765" s="341"/>
      <c r="H765" s="20"/>
      <c r="I765" s="309"/>
      <c r="J765" s="364">
        <v>0</v>
      </c>
      <c r="K765" s="347">
        <v>0</v>
      </c>
      <c r="L765" s="354"/>
      <c r="M765" s="370"/>
      <c r="N765" s="347">
        <v>0</v>
      </c>
      <c r="O765" s="410"/>
      <c r="P765" s="487"/>
      <c r="Q765" s="432">
        <v>0</v>
      </c>
      <c r="R765" s="438"/>
      <c r="S765" s="432">
        <v>0</v>
      </c>
    </row>
    <row r="766" spans="1:19" ht="11.1" customHeight="1">
      <c r="A766" s="11">
        <v>0</v>
      </c>
      <c r="B766" s="12">
        <v>0</v>
      </c>
      <c r="C766" s="232">
        <v>0</v>
      </c>
      <c r="D766" s="359"/>
      <c r="E766" s="356"/>
      <c r="F766" s="345"/>
      <c r="G766" s="357"/>
      <c r="H766" s="16"/>
      <c r="I766" s="308"/>
      <c r="J766" s="348"/>
      <c r="K766" s="349"/>
      <c r="L766" s="350"/>
      <c r="M766" s="368"/>
      <c r="N766" s="349"/>
      <c r="O766" s="450"/>
      <c r="P766" s="486"/>
      <c r="Q766" s="430"/>
      <c r="R766" s="436"/>
      <c r="S766" s="430"/>
    </row>
    <row r="767" spans="1:19" ht="11.1" customHeight="1">
      <c r="A767" s="330">
        <v>0</v>
      </c>
      <c r="B767" s="331">
        <v>0</v>
      </c>
      <c r="C767" s="232">
        <v>0</v>
      </c>
      <c r="D767" s="359"/>
      <c r="E767" s="356"/>
      <c r="F767" s="345"/>
      <c r="G767" s="357"/>
      <c r="H767" s="16"/>
      <c r="I767" s="308"/>
      <c r="J767" s="351"/>
      <c r="K767" s="352"/>
      <c r="L767" s="353"/>
      <c r="M767" s="369"/>
      <c r="N767" s="352"/>
      <c r="O767" s="451"/>
      <c r="P767" s="307"/>
      <c r="Q767" s="431"/>
      <c r="R767" s="437"/>
      <c r="S767" s="431"/>
    </row>
    <row r="768" spans="1:19" ht="11.1" customHeight="1">
      <c r="A768" s="527">
        <v>0</v>
      </c>
      <c r="B768" s="453">
        <v>0</v>
      </c>
      <c r="C768" s="454">
        <v>0</v>
      </c>
      <c r="D768" s="455"/>
      <c r="E768" s="456">
        <v>0</v>
      </c>
      <c r="F768" s="457"/>
      <c r="G768" s="458"/>
      <c r="H768" s="459"/>
      <c r="I768" s="460"/>
      <c r="J768" s="461">
        <v>0</v>
      </c>
      <c r="K768" s="462">
        <v>0</v>
      </c>
      <c r="L768" s="463"/>
      <c r="M768" s="529"/>
      <c r="N768" s="462">
        <v>0</v>
      </c>
      <c r="O768" s="465"/>
      <c r="P768" s="487"/>
      <c r="Q768" s="432">
        <v>0</v>
      </c>
      <c r="R768" s="438"/>
      <c r="S768" s="432">
        <v>0</v>
      </c>
    </row>
    <row r="769" spans="1:19" ht="11.1" customHeight="1">
      <c r="A769" s="466">
        <v>0</v>
      </c>
      <c r="B769" s="467">
        <v>0</v>
      </c>
      <c r="C769" s="468">
        <v>0</v>
      </c>
      <c r="D769" s="469"/>
      <c r="E769" s="470"/>
      <c r="F769" s="471"/>
      <c r="G769" s="472"/>
      <c r="H769" s="525"/>
      <c r="I769" s="474"/>
      <c r="J769" s="475"/>
      <c r="K769" s="476"/>
      <c r="L769" s="526"/>
      <c r="M769" s="478"/>
      <c r="N769" s="476"/>
      <c r="O769" s="479"/>
      <c r="P769" s="486"/>
      <c r="Q769" s="430"/>
      <c r="R769" s="436"/>
      <c r="S769" s="430"/>
    </row>
    <row r="770" spans="1:19" ht="11.1" customHeight="1">
      <c r="A770" s="237">
        <v>0</v>
      </c>
      <c r="B770" s="331">
        <v>0</v>
      </c>
      <c r="C770" s="232">
        <v>0</v>
      </c>
      <c r="D770" s="359"/>
      <c r="E770" s="356"/>
      <c r="F770" s="345"/>
      <c r="G770" s="357"/>
      <c r="H770" s="16"/>
      <c r="I770" s="308"/>
      <c r="J770" s="351"/>
      <c r="K770" s="352"/>
      <c r="L770" s="353"/>
      <c r="M770" s="369"/>
      <c r="N770" s="352"/>
      <c r="O770" s="451"/>
      <c r="P770" s="307"/>
      <c r="Q770" s="431"/>
      <c r="R770" s="437"/>
      <c r="S770" s="431"/>
    </row>
    <row r="771" spans="1:19" ht="11.1" customHeight="1">
      <c r="A771" s="336">
        <v>8</v>
      </c>
      <c r="B771" s="333" t="s">
        <v>785</v>
      </c>
      <c r="C771" s="233">
        <v>0</v>
      </c>
      <c r="D771" s="361"/>
      <c r="E771" s="346">
        <v>0</v>
      </c>
      <c r="F771" s="340"/>
      <c r="G771" s="341"/>
      <c r="H771" s="20"/>
      <c r="I771" s="309"/>
      <c r="J771" s="364">
        <v>0</v>
      </c>
      <c r="K771" s="347">
        <v>0</v>
      </c>
      <c r="L771" s="354"/>
      <c r="M771" s="370"/>
      <c r="N771" s="347">
        <v>0</v>
      </c>
      <c r="O771" s="410"/>
      <c r="P771" s="487"/>
      <c r="Q771" s="432">
        <v>0</v>
      </c>
      <c r="R771" s="438"/>
      <c r="S771" s="432">
        <v>0</v>
      </c>
    </row>
    <row r="772" spans="1:19" ht="11.1" customHeight="1">
      <c r="A772" s="11"/>
      <c r="B772" s="12">
        <v>0</v>
      </c>
      <c r="C772" s="232">
        <v>0</v>
      </c>
      <c r="D772" s="359"/>
      <c r="E772" s="356"/>
      <c r="F772" s="345"/>
      <c r="G772" s="357"/>
      <c r="H772" s="16"/>
      <c r="I772" s="308"/>
      <c r="J772" s="348"/>
      <c r="K772" s="349"/>
      <c r="L772" s="350"/>
      <c r="M772" s="368"/>
      <c r="N772" s="349"/>
      <c r="O772" s="450"/>
      <c r="P772" s="486"/>
      <c r="Q772" s="430"/>
      <c r="R772" s="436"/>
      <c r="S772" s="430"/>
    </row>
    <row r="773" spans="1:19" ht="11.1" customHeight="1">
      <c r="A773" s="330"/>
      <c r="B773" s="331"/>
      <c r="C773" s="232">
        <v>0</v>
      </c>
      <c r="D773" s="359"/>
      <c r="E773" s="356"/>
      <c r="F773" s="345"/>
      <c r="G773" s="357"/>
      <c r="H773" s="16"/>
      <c r="I773" s="308"/>
      <c r="J773" s="351"/>
      <c r="K773" s="352"/>
      <c r="L773" s="353"/>
      <c r="M773" s="369"/>
      <c r="N773" s="352"/>
      <c r="O773" s="451"/>
      <c r="P773" s="307"/>
      <c r="Q773" s="431"/>
      <c r="R773" s="437"/>
      <c r="S773" s="431"/>
    </row>
    <row r="774" spans="1:19" ht="11.1" customHeight="1">
      <c r="A774" s="332" t="s">
        <v>856</v>
      </c>
      <c r="B774" s="333" t="s">
        <v>786</v>
      </c>
      <c r="C774" s="233">
        <v>0</v>
      </c>
      <c r="D774" s="361"/>
      <c r="E774" s="346"/>
      <c r="F774" s="340"/>
      <c r="G774" s="341"/>
      <c r="H774" s="20"/>
      <c r="I774" s="309"/>
      <c r="J774" s="364">
        <v>0</v>
      </c>
      <c r="K774" s="347">
        <v>0</v>
      </c>
      <c r="L774" s="354"/>
      <c r="M774" s="370"/>
      <c r="N774" s="347">
        <v>0</v>
      </c>
      <c r="O774" s="410"/>
      <c r="P774" s="487"/>
      <c r="Q774" s="432">
        <v>0</v>
      </c>
      <c r="R774" s="438"/>
      <c r="S774" s="432">
        <v>0</v>
      </c>
    </row>
    <row r="775" spans="1:19" ht="11.1" customHeight="1">
      <c r="A775" s="397"/>
      <c r="B775" s="420"/>
      <c r="C775" s="399"/>
      <c r="D775" s="400"/>
      <c r="E775" s="392"/>
      <c r="F775" s="393"/>
      <c r="G775" s="401"/>
      <c r="H775" s="394"/>
      <c r="I775" s="402"/>
      <c r="J775" s="348"/>
      <c r="K775" s="349"/>
      <c r="L775" s="350"/>
      <c r="M775" s="368"/>
      <c r="N775" s="349"/>
      <c r="O775" s="450"/>
      <c r="P775" s="486"/>
      <c r="Q775" s="430"/>
      <c r="R775" s="429"/>
      <c r="S775" s="430"/>
    </row>
    <row r="776" spans="1:19" ht="11.1" customHeight="1">
      <c r="A776" s="342"/>
      <c r="B776" s="343" t="s">
        <v>938</v>
      </c>
      <c r="C776" s="232" t="s">
        <v>940</v>
      </c>
      <c r="D776" s="385"/>
      <c r="E776" s="358"/>
      <c r="F776" s="345"/>
      <c r="G776" s="357"/>
      <c r="H776" s="16"/>
      <c r="I776" s="308"/>
      <c r="J776" s="351"/>
      <c r="K776" s="352"/>
      <c r="L776" s="353"/>
      <c r="M776" s="369"/>
      <c r="N776" s="352"/>
      <c r="O776" s="451"/>
      <c r="P776" s="307"/>
      <c r="Q776" s="431"/>
      <c r="R776" s="429"/>
      <c r="S776" s="431"/>
    </row>
    <row r="777" spans="1:19" ht="11.1" customHeight="1">
      <c r="A777" s="332"/>
      <c r="B777" s="339"/>
      <c r="C777" s="233" t="s">
        <v>969</v>
      </c>
      <c r="D777" s="361">
        <v>1</v>
      </c>
      <c r="E777" s="346" t="s">
        <v>713</v>
      </c>
      <c r="F777" s="340"/>
      <c r="G777" s="341"/>
      <c r="H777" s="20"/>
      <c r="I777" s="309"/>
      <c r="J777" s="364">
        <v>0</v>
      </c>
      <c r="K777" s="347"/>
      <c r="L777" s="425"/>
      <c r="M777" s="426">
        <v>1</v>
      </c>
      <c r="N777" s="347" t="s">
        <v>1019</v>
      </c>
      <c r="O777" s="499"/>
      <c r="P777" s="487"/>
      <c r="Q777" s="432">
        <v>0</v>
      </c>
      <c r="R777" s="429">
        <v>5.13</v>
      </c>
      <c r="S777" s="432">
        <v>5.13</v>
      </c>
    </row>
    <row r="778" spans="1:19" ht="11.1" customHeight="1">
      <c r="A778" s="342"/>
      <c r="B778" s="343"/>
      <c r="C778" s="232"/>
      <c r="D778" s="385"/>
      <c r="E778" s="358"/>
      <c r="F778" s="345"/>
      <c r="G778" s="357"/>
      <c r="H778" s="16"/>
      <c r="I778" s="308"/>
      <c r="J778" s="348"/>
      <c r="K778" s="349"/>
      <c r="L778" s="350"/>
      <c r="M778" s="368"/>
      <c r="N778" s="349"/>
      <c r="O778" s="450"/>
      <c r="P778" s="486"/>
      <c r="Q778" s="430"/>
      <c r="R778" s="429"/>
      <c r="S778" s="430"/>
    </row>
    <row r="779" spans="1:19" ht="11.1" customHeight="1">
      <c r="A779" s="342"/>
      <c r="B779" s="343" t="s">
        <v>939</v>
      </c>
      <c r="C779" s="232" t="s">
        <v>976</v>
      </c>
      <c r="D779" s="385"/>
      <c r="E779" s="358"/>
      <c r="F779" s="345"/>
      <c r="G779" s="357"/>
      <c r="H779" s="16"/>
      <c r="I779" s="308"/>
      <c r="J779" s="351"/>
      <c r="K779" s="352"/>
      <c r="L779" s="353"/>
      <c r="M779" s="369"/>
      <c r="N779" s="352"/>
      <c r="O779" s="451"/>
      <c r="P779" s="307"/>
      <c r="Q779" s="431"/>
      <c r="R779" s="429"/>
      <c r="S779" s="431"/>
    </row>
    <row r="780" spans="1:19" ht="11.1" customHeight="1">
      <c r="A780" s="342"/>
      <c r="B780" s="343"/>
      <c r="C780" s="232"/>
      <c r="D780" s="385">
        <v>1</v>
      </c>
      <c r="E780" s="358" t="s">
        <v>721</v>
      </c>
      <c r="F780" s="345"/>
      <c r="G780" s="341"/>
      <c r="H780" s="16"/>
      <c r="I780" s="308"/>
      <c r="J780" s="364">
        <v>1</v>
      </c>
      <c r="K780" s="347" t="s">
        <v>463</v>
      </c>
      <c r="L780" s="425"/>
      <c r="M780" s="426"/>
      <c r="N780" s="347"/>
      <c r="O780" s="499"/>
      <c r="P780" s="487"/>
      <c r="Q780" s="432">
        <v>0</v>
      </c>
      <c r="R780" s="429">
        <v>0.51</v>
      </c>
      <c r="S780" s="432">
        <v>0.51</v>
      </c>
    </row>
    <row r="781" spans="1:19" ht="11.1" customHeight="1">
      <c r="A781" s="397"/>
      <c r="B781" s="420"/>
      <c r="C781" s="399" t="s">
        <v>945</v>
      </c>
      <c r="D781" s="400"/>
      <c r="E781" s="392"/>
      <c r="F781" s="393"/>
      <c r="G781" s="357"/>
      <c r="H781" s="394"/>
      <c r="I781" s="402"/>
      <c r="J781" s="348"/>
      <c r="K781" s="349"/>
      <c r="L781" s="350"/>
      <c r="M781" s="368"/>
      <c r="N781" s="349"/>
      <c r="O781" s="450"/>
      <c r="P781" s="486"/>
      <c r="Q781" s="430"/>
      <c r="R781" s="436"/>
      <c r="S781" s="430"/>
    </row>
    <row r="782" spans="1:19" ht="11.1" customHeight="1">
      <c r="A782" s="342"/>
      <c r="B782" s="343" t="s">
        <v>941</v>
      </c>
      <c r="C782" s="232" t="s">
        <v>942</v>
      </c>
      <c r="D782" s="385"/>
      <c r="E782" s="358"/>
      <c r="F782" s="345"/>
      <c r="G782" s="357"/>
      <c r="H782" s="16"/>
      <c r="I782" s="308"/>
      <c r="J782" s="351"/>
      <c r="K782" s="352"/>
      <c r="L782" s="353"/>
      <c r="M782" s="369"/>
      <c r="N782" s="352"/>
      <c r="O782" s="451"/>
      <c r="P782" s="307"/>
      <c r="Q782" s="431"/>
      <c r="R782" s="437"/>
      <c r="S782" s="431"/>
    </row>
    <row r="783" spans="1:19" ht="11.1" customHeight="1">
      <c r="A783" s="332"/>
      <c r="B783" s="339"/>
      <c r="C783" s="233"/>
      <c r="D783" s="361">
        <v>8</v>
      </c>
      <c r="E783" s="346" t="s">
        <v>595</v>
      </c>
      <c r="F783" s="340"/>
      <c r="G783" s="341"/>
      <c r="H783" s="20"/>
      <c r="I783" s="309"/>
      <c r="J783" s="364">
        <v>4</v>
      </c>
      <c r="K783" s="347" t="s">
        <v>464</v>
      </c>
      <c r="L783" s="425"/>
      <c r="M783" s="426">
        <v>4</v>
      </c>
      <c r="N783" s="347" t="s">
        <v>464</v>
      </c>
      <c r="O783" s="499"/>
      <c r="P783" s="487"/>
      <c r="Q783" s="432">
        <v>0</v>
      </c>
      <c r="R783" s="438"/>
      <c r="S783" s="432">
        <v>0</v>
      </c>
    </row>
    <row r="784" spans="1:19" ht="11.1" customHeight="1">
      <c r="A784" s="397"/>
      <c r="B784" s="420"/>
      <c r="C784" s="399" t="s">
        <v>945</v>
      </c>
      <c r="D784" s="400"/>
      <c r="E784" s="392"/>
      <c r="F784" s="393"/>
      <c r="G784" s="357"/>
      <c r="H784" s="394"/>
      <c r="I784" s="402"/>
      <c r="J784" s="348"/>
      <c r="K784" s="349"/>
      <c r="L784" s="350"/>
      <c r="M784" s="368"/>
      <c r="N784" s="349"/>
      <c r="O784" s="450"/>
      <c r="P784" s="486"/>
      <c r="Q784" s="430"/>
      <c r="R784" s="436"/>
      <c r="S784" s="430"/>
    </row>
    <row r="785" spans="1:19" ht="11.1" customHeight="1">
      <c r="A785" s="342"/>
      <c r="B785" s="343" t="s">
        <v>941</v>
      </c>
      <c r="C785" s="232" t="s">
        <v>943</v>
      </c>
      <c r="D785" s="385"/>
      <c r="E785" s="358"/>
      <c r="F785" s="345"/>
      <c r="G785" s="357"/>
      <c r="H785" s="16"/>
      <c r="I785" s="308"/>
      <c r="J785" s="351"/>
      <c r="K785" s="352"/>
      <c r="L785" s="353"/>
      <c r="M785" s="369"/>
      <c r="N785" s="352"/>
      <c r="O785" s="451"/>
      <c r="P785" s="307"/>
      <c r="Q785" s="431"/>
      <c r="R785" s="437"/>
      <c r="S785" s="431"/>
    </row>
    <row r="786" spans="1:19" ht="11.1" customHeight="1">
      <c r="A786" s="342"/>
      <c r="B786" s="337"/>
      <c r="C786" s="232"/>
      <c r="D786" s="385">
        <v>3</v>
      </c>
      <c r="E786" s="358" t="s">
        <v>595</v>
      </c>
      <c r="F786" s="345"/>
      <c r="G786" s="357"/>
      <c r="H786" s="16"/>
      <c r="I786" s="308"/>
      <c r="J786" s="351">
        <v>1</v>
      </c>
      <c r="K786" s="386" t="s">
        <v>464</v>
      </c>
      <c r="L786" s="354"/>
      <c r="M786" s="369">
        <v>2</v>
      </c>
      <c r="N786" s="386" t="s">
        <v>464</v>
      </c>
      <c r="O786" s="480"/>
      <c r="P786" s="487"/>
      <c r="Q786" s="432">
        <v>0</v>
      </c>
      <c r="R786" s="438"/>
      <c r="S786" s="432">
        <v>0</v>
      </c>
    </row>
    <row r="787" spans="1:19" ht="11.1" customHeight="1">
      <c r="A787" s="397"/>
      <c r="B787" s="420"/>
      <c r="C787" s="399" t="s">
        <v>945</v>
      </c>
      <c r="D787" s="400"/>
      <c r="E787" s="392"/>
      <c r="F787" s="393"/>
      <c r="G787" s="401"/>
      <c r="H787" s="394"/>
      <c r="I787" s="402"/>
      <c r="J787" s="403"/>
      <c r="K787" s="416"/>
      <c r="L787" s="417"/>
      <c r="M787" s="406"/>
      <c r="N787" s="416"/>
      <c r="O787" s="484"/>
      <c r="P787" s="486"/>
      <c r="Q787" s="430"/>
      <c r="R787" s="436"/>
      <c r="S787" s="430"/>
    </row>
    <row r="788" spans="1:19" ht="11.1" customHeight="1">
      <c r="A788" s="342"/>
      <c r="B788" s="343" t="s">
        <v>941</v>
      </c>
      <c r="C788" s="232" t="s">
        <v>944</v>
      </c>
      <c r="D788" s="385"/>
      <c r="E788" s="358"/>
      <c r="F788" s="345"/>
      <c r="G788" s="357"/>
      <c r="H788" s="16"/>
      <c r="I788" s="308"/>
      <c r="J788" s="351"/>
      <c r="K788" s="352"/>
      <c r="L788" s="353"/>
      <c r="M788" s="369"/>
      <c r="N788" s="352"/>
      <c r="O788" s="451"/>
      <c r="P788" s="307"/>
      <c r="Q788" s="431"/>
      <c r="R788" s="437"/>
      <c r="S788" s="431"/>
    </row>
    <row r="789" spans="1:19" ht="11.1" customHeight="1">
      <c r="A789" s="332"/>
      <c r="B789" s="339"/>
      <c r="C789" s="233"/>
      <c r="D789" s="361">
        <v>1</v>
      </c>
      <c r="E789" s="346" t="s">
        <v>595</v>
      </c>
      <c r="F789" s="340"/>
      <c r="G789" s="341"/>
      <c r="H789" s="20"/>
      <c r="I789" s="309"/>
      <c r="J789" s="364">
        <v>1</v>
      </c>
      <c r="K789" s="347" t="s">
        <v>464</v>
      </c>
      <c r="L789" s="425"/>
      <c r="M789" s="426"/>
      <c r="N789" s="347"/>
      <c r="O789" s="499"/>
      <c r="P789" s="487"/>
      <c r="Q789" s="432">
        <v>0</v>
      </c>
      <c r="R789" s="438"/>
      <c r="S789" s="432">
        <v>0</v>
      </c>
    </row>
    <row r="790" spans="1:19" ht="11.1" customHeight="1">
      <c r="A790" s="397"/>
      <c r="B790" s="420"/>
      <c r="C790" s="399"/>
      <c r="D790" s="400"/>
      <c r="E790" s="392"/>
      <c r="F790" s="393"/>
      <c r="G790" s="357"/>
      <c r="H790" s="394"/>
      <c r="I790" s="402"/>
      <c r="J790" s="348"/>
      <c r="K790" s="349"/>
      <c r="L790" s="350"/>
      <c r="M790" s="368"/>
      <c r="N790" s="349"/>
      <c r="O790" s="450"/>
      <c r="P790" s="486"/>
      <c r="Q790" s="430"/>
      <c r="R790" s="436"/>
      <c r="S790" s="430"/>
    </row>
    <row r="791" spans="1:19" ht="11.1" customHeight="1">
      <c r="A791" s="342"/>
      <c r="B791" s="343" t="s">
        <v>946</v>
      </c>
      <c r="C791" s="232" t="s">
        <v>947</v>
      </c>
      <c r="D791" s="385"/>
      <c r="E791" s="358"/>
      <c r="F791" s="345"/>
      <c r="G791" s="357"/>
      <c r="H791" s="16"/>
      <c r="I791" s="308"/>
      <c r="J791" s="351"/>
      <c r="K791" s="352"/>
      <c r="L791" s="353"/>
      <c r="M791" s="369"/>
      <c r="N791" s="352"/>
      <c r="O791" s="451"/>
      <c r="P791" s="307"/>
      <c r="Q791" s="431"/>
      <c r="R791" s="437"/>
      <c r="S791" s="431"/>
    </row>
    <row r="792" spans="1:19" ht="11.1" customHeight="1">
      <c r="A792" s="332"/>
      <c r="B792" s="339"/>
      <c r="C792" s="233"/>
      <c r="D792" s="361">
        <v>1</v>
      </c>
      <c r="E792" s="346" t="s">
        <v>595</v>
      </c>
      <c r="F792" s="340"/>
      <c r="G792" s="341"/>
      <c r="H792" s="20"/>
      <c r="I792" s="309"/>
      <c r="J792" s="364">
        <v>1</v>
      </c>
      <c r="K792" s="347" t="s">
        <v>464</v>
      </c>
      <c r="L792" s="425"/>
      <c r="M792" s="426"/>
      <c r="N792" s="347"/>
      <c r="O792" s="499"/>
      <c r="P792" s="487"/>
      <c r="Q792" s="432">
        <v>0</v>
      </c>
      <c r="R792" s="438"/>
      <c r="S792" s="432">
        <v>0</v>
      </c>
    </row>
    <row r="793" spans="1:19" ht="11.1" customHeight="1">
      <c r="A793" s="397"/>
      <c r="B793" s="420"/>
      <c r="C793" s="399"/>
      <c r="D793" s="400"/>
      <c r="E793" s="392"/>
      <c r="F793" s="393"/>
      <c r="G793" s="357"/>
      <c r="H793" s="394"/>
      <c r="I793" s="402"/>
      <c r="J793" s="348"/>
      <c r="K793" s="349"/>
      <c r="L793" s="350"/>
      <c r="M793" s="368"/>
      <c r="N793" s="349"/>
      <c r="O793" s="450"/>
      <c r="P793" s="486"/>
      <c r="Q793" s="430"/>
      <c r="R793" s="436"/>
      <c r="S793" s="430"/>
    </row>
    <row r="794" spans="1:19" ht="11.1" customHeight="1">
      <c r="A794" s="342"/>
      <c r="B794" s="343" t="s">
        <v>948</v>
      </c>
      <c r="C794" s="232" t="s">
        <v>949</v>
      </c>
      <c r="D794" s="385"/>
      <c r="E794" s="358"/>
      <c r="F794" s="345"/>
      <c r="G794" s="357"/>
      <c r="H794" s="16"/>
      <c r="I794" s="308"/>
      <c r="J794" s="351"/>
      <c r="K794" s="352"/>
      <c r="L794" s="353"/>
      <c r="M794" s="369"/>
      <c r="N794" s="352"/>
      <c r="O794" s="451"/>
      <c r="P794" s="307"/>
      <c r="Q794" s="431"/>
      <c r="R794" s="437"/>
      <c r="S794" s="431"/>
    </row>
    <row r="795" spans="1:19" ht="11.1" customHeight="1">
      <c r="A795" s="332"/>
      <c r="B795" s="339"/>
      <c r="C795" s="233"/>
      <c r="D795" s="361">
        <v>22</v>
      </c>
      <c r="E795" s="346" t="s">
        <v>595</v>
      </c>
      <c r="F795" s="340"/>
      <c r="G795" s="341"/>
      <c r="H795" s="20"/>
      <c r="I795" s="309"/>
      <c r="J795" s="364">
        <v>10</v>
      </c>
      <c r="K795" s="347" t="s">
        <v>464</v>
      </c>
      <c r="L795" s="425"/>
      <c r="M795" s="426">
        <v>12</v>
      </c>
      <c r="N795" s="347" t="s">
        <v>464</v>
      </c>
      <c r="O795" s="499"/>
      <c r="P795" s="487"/>
      <c r="Q795" s="432">
        <v>0</v>
      </c>
      <c r="R795" s="438"/>
      <c r="S795" s="432">
        <v>0</v>
      </c>
    </row>
    <row r="796" spans="1:19" ht="11.1" customHeight="1">
      <c r="A796" s="397"/>
      <c r="B796" s="420"/>
      <c r="C796" s="399"/>
      <c r="D796" s="400"/>
      <c r="E796" s="392"/>
      <c r="F796" s="393"/>
      <c r="G796" s="357"/>
      <c r="H796" s="394"/>
      <c r="I796" s="402"/>
      <c r="J796" s="348"/>
      <c r="K796" s="349"/>
      <c r="L796" s="350"/>
      <c r="M796" s="368"/>
      <c r="N796" s="349"/>
      <c r="O796" s="450"/>
      <c r="P796" s="486"/>
      <c r="Q796" s="430"/>
      <c r="R796" s="436"/>
      <c r="S796" s="430"/>
    </row>
    <row r="797" spans="1:19" ht="11.1" customHeight="1">
      <c r="A797" s="342"/>
      <c r="B797" s="343" t="s">
        <v>948</v>
      </c>
      <c r="C797" s="232" t="s">
        <v>950</v>
      </c>
      <c r="D797" s="385"/>
      <c r="E797" s="358"/>
      <c r="F797" s="345"/>
      <c r="G797" s="357"/>
      <c r="H797" s="16"/>
      <c r="I797" s="308"/>
      <c r="J797" s="351"/>
      <c r="K797" s="352"/>
      <c r="L797" s="353"/>
      <c r="M797" s="369"/>
      <c r="N797" s="352"/>
      <c r="O797" s="451"/>
      <c r="P797" s="307"/>
      <c r="Q797" s="431"/>
      <c r="R797" s="437"/>
      <c r="S797" s="431"/>
    </row>
    <row r="798" spans="1:19" ht="11.1" customHeight="1">
      <c r="A798" s="332"/>
      <c r="B798" s="339"/>
      <c r="C798" s="233"/>
      <c r="D798" s="361">
        <v>3</v>
      </c>
      <c r="E798" s="346" t="s">
        <v>595</v>
      </c>
      <c r="F798" s="340"/>
      <c r="G798" s="341"/>
      <c r="H798" s="20"/>
      <c r="I798" s="309"/>
      <c r="J798" s="364">
        <v>1</v>
      </c>
      <c r="K798" s="347" t="s">
        <v>464</v>
      </c>
      <c r="L798" s="425"/>
      <c r="M798" s="426">
        <v>2</v>
      </c>
      <c r="N798" s="347" t="s">
        <v>464</v>
      </c>
      <c r="O798" s="499"/>
      <c r="P798" s="487"/>
      <c r="Q798" s="432">
        <v>0</v>
      </c>
      <c r="R798" s="438"/>
      <c r="S798" s="432">
        <v>0</v>
      </c>
    </row>
    <row r="799" spans="1:19" ht="11.1" customHeight="1">
      <c r="A799" s="397"/>
      <c r="B799" s="398"/>
      <c r="C799" s="399"/>
      <c r="D799" s="400"/>
      <c r="E799" s="392"/>
      <c r="F799" s="393"/>
      <c r="G799" s="357"/>
      <c r="H799" s="394"/>
      <c r="I799" s="402"/>
      <c r="J799" s="348"/>
      <c r="K799" s="349"/>
      <c r="L799" s="350"/>
      <c r="M799" s="368"/>
      <c r="N799" s="349"/>
      <c r="O799" s="450"/>
      <c r="P799" s="486"/>
      <c r="Q799" s="430"/>
      <c r="R799" s="436"/>
      <c r="S799" s="430"/>
    </row>
    <row r="800" spans="1:19" ht="11.1" customHeight="1">
      <c r="A800" s="342"/>
      <c r="B800" s="343" t="s">
        <v>951</v>
      </c>
      <c r="C800" s="232" t="s">
        <v>724</v>
      </c>
      <c r="D800" s="385"/>
      <c r="E800" s="358"/>
      <c r="F800" s="345"/>
      <c r="G800" s="357"/>
      <c r="H800" s="16"/>
      <c r="I800" s="308"/>
      <c r="J800" s="351"/>
      <c r="K800" s="352"/>
      <c r="L800" s="353"/>
      <c r="M800" s="369"/>
      <c r="N800" s="352"/>
      <c r="O800" s="451"/>
      <c r="P800" s="307"/>
      <c r="Q800" s="431"/>
      <c r="R800" s="437"/>
      <c r="S800" s="431"/>
    </row>
    <row r="801" spans="1:19" ht="11.1" customHeight="1">
      <c r="A801" s="332"/>
      <c r="B801" s="333"/>
      <c r="C801" s="335">
        <v>50</v>
      </c>
      <c r="D801" s="361">
        <v>167</v>
      </c>
      <c r="E801" s="346" t="s">
        <v>2</v>
      </c>
      <c r="F801" s="340"/>
      <c r="G801" s="341"/>
      <c r="H801" s="20"/>
      <c r="I801" s="309"/>
      <c r="J801" s="364">
        <v>99</v>
      </c>
      <c r="K801" s="347" t="s">
        <v>1020</v>
      </c>
      <c r="L801" s="425"/>
      <c r="M801" s="426">
        <v>68</v>
      </c>
      <c r="N801" s="347" t="s">
        <v>1020</v>
      </c>
      <c r="O801" s="499"/>
      <c r="P801" s="487"/>
      <c r="Q801" s="432">
        <v>0</v>
      </c>
      <c r="R801" s="438"/>
      <c r="S801" s="432">
        <v>0</v>
      </c>
    </row>
    <row r="802" spans="1:19" ht="11.1" customHeight="1">
      <c r="A802" s="397"/>
      <c r="B802" s="398"/>
      <c r="C802" s="399"/>
      <c r="D802" s="400"/>
      <c r="E802" s="392"/>
      <c r="F802" s="393"/>
      <c r="G802" s="357"/>
      <c r="H802" s="394"/>
      <c r="I802" s="402"/>
      <c r="J802" s="348"/>
      <c r="K802" s="349"/>
      <c r="L802" s="350"/>
      <c r="M802" s="368"/>
      <c r="N802" s="349"/>
      <c r="O802" s="450"/>
      <c r="P802" s="486"/>
      <c r="Q802" s="430"/>
      <c r="R802" s="436"/>
      <c r="S802" s="430"/>
    </row>
    <row r="803" spans="1:19" ht="11.1" customHeight="1">
      <c r="A803" s="342"/>
      <c r="B803" s="343" t="s">
        <v>951</v>
      </c>
      <c r="C803" s="232" t="s">
        <v>724</v>
      </c>
      <c r="D803" s="385"/>
      <c r="E803" s="358"/>
      <c r="F803" s="345"/>
      <c r="G803" s="357"/>
      <c r="H803" s="16"/>
      <c r="I803" s="308"/>
      <c r="J803" s="351"/>
      <c r="K803" s="352"/>
      <c r="L803" s="353"/>
      <c r="M803" s="369"/>
      <c r="N803" s="352"/>
      <c r="O803" s="451"/>
      <c r="P803" s="307"/>
      <c r="Q803" s="431"/>
      <c r="R803" s="437"/>
      <c r="S803" s="431"/>
    </row>
    <row r="804" spans="1:19" ht="11.1" customHeight="1">
      <c r="A804" s="332"/>
      <c r="B804" s="333"/>
      <c r="C804" s="335">
        <v>65</v>
      </c>
      <c r="D804" s="361">
        <v>136</v>
      </c>
      <c r="E804" s="346" t="s">
        <v>2</v>
      </c>
      <c r="F804" s="340"/>
      <c r="G804" s="341"/>
      <c r="H804" s="20"/>
      <c r="I804" s="309"/>
      <c r="J804" s="364">
        <v>34</v>
      </c>
      <c r="K804" s="347" t="s">
        <v>1020</v>
      </c>
      <c r="L804" s="425"/>
      <c r="M804" s="426">
        <v>102</v>
      </c>
      <c r="N804" s="347" t="s">
        <v>1020</v>
      </c>
      <c r="O804" s="499"/>
      <c r="P804" s="487"/>
      <c r="Q804" s="432">
        <v>0</v>
      </c>
      <c r="R804" s="438"/>
      <c r="S804" s="432">
        <v>0</v>
      </c>
    </row>
    <row r="805" spans="1:19" ht="11.1" customHeight="1">
      <c r="A805" s="397"/>
      <c r="B805" s="398"/>
      <c r="C805" s="399"/>
      <c r="D805" s="400"/>
      <c r="E805" s="392"/>
      <c r="F805" s="393"/>
      <c r="G805" s="357"/>
      <c r="H805" s="394"/>
      <c r="I805" s="402"/>
      <c r="J805" s="348"/>
      <c r="K805" s="349"/>
      <c r="L805" s="350"/>
      <c r="M805" s="368"/>
      <c r="N805" s="349"/>
      <c r="O805" s="450"/>
      <c r="P805" s="486"/>
      <c r="Q805" s="430"/>
      <c r="R805" s="436"/>
      <c r="S805" s="430"/>
    </row>
    <row r="806" spans="1:19" ht="11.1" customHeight="1">
      <c r="A806" s="342"/>
      <c r="B806" s="343" t="s">
        <v>951</v>
      </c>
      <c r="C806" s="232" t="s">
        <v>952</v>
      </c>
      <c r="D806" s="385"/>
      <c r="E806" s="358"/>
      <c r="F806" s="345"/>
      <c r="G806" s="357"/>
      <c r="H806" s="16"/>
      <c r="I806" s="308"/>
      <c r="J806" s="351"/>
      <c r="K806" s="352"/>
      <c r="L806" s="353"/>
      <c r="M806" s="369"/>
      <c r="N806" s="352"/>
      <c r="O806" s="451"/>
      <c r="P806" s="307"/>
      <c r="Q806" s="431"/>
      <c r="R806" s="437"/>
      <c r="S806" s="431"/>
    </row>
    <row r="807" spans="1:19" ht="11.1" customHeight="1">
      <c r="A807" s="332"/>
      <c r="B807" s="333"/>
      <c r="C807" s="335">
        <v>50</v>
      </c>
      <c r="D807" s="361">
        <v>1</v>
      </c>
      <c r="E807" s="346" t="s">
        <v>2</v>
      </c>
      <c r="F807" s="340"/>
      <c r="G807" s="341"/>
      <c r="H807" s="20"/>
      <c r="I807" s="309"/>
      <c r="J807" s="364">
        <v>0</v>
      </c>
      <c r="K807" s="347"/>
      <c r="L807" s="425"/>
      <c r="M807" s="426">
        <v>1</v>
      </c>
      <c r="N807" s="347" t="s">
        <v>1020</v>
      </c>
      <c r="O807" s="499"/>
      <c r="P807" s="487"/>
      <c r="Q807" s="432">
        <v>0</v>
      </c>
      <c r="R807" s="438"/>
      <c r="S807" s="432">
        <v>0</v>
      </c>
    </row>
    <row r="808" spans="1:19" ht="11.1" customHeight="1">
      <c r="A808" s="397"/>
      <c r="B808" s="398"/>
      <c r="C808" s="399"/>
      <c r="D808" s="400"/>
      <c r="E808" s="392"/>
      <c r="F808" s="393"/>
      <c r="G808" s="357"/>
      <c r="H808" s="394"/>
      <c r="I808" s="402"/>
      <c r="J808" s="348"/>
      <c r="K808" s="349"/>
      <c r="L808" s="350"/>
      <c r="M808" s="368"/>
      <c r="N808" s="349"/>
      <c r="O808" s="450"/>
      <c r="P808" s="486"/>
      <c r="Q808" s="430"/>
      <c r="R808" s="436"/>
      <c r="S808" s="430"/>
    </row>
    <row r="809" spans="1:19" ht="11.1" customHeight="1">
      <c r="A809" s="342"/>
      <c r="B809" s="343" t="s">
        <v>951</v>
      </c>
      <c r="C809" s="232" t="s">
        <v>952</v>
      </c>
      <c r="D809" s="385"/>
      <c r="E809" s="358"/>
      <c r="F809" s="345"/>
      <c r="G809" s="357"/>
      <c r="H809" s="16"/>
      <c r="I809" s="308"/>
      <c r="J809" s="351"/>
      <c r="K809" s="352"/>
      <c r="L809" s="353"/>
      <c r="M809" s="369"/>
      <c r="N809" s="352"/>
      <c r="O809" s="451"/>
      <c r="P809" s="307"/>
      <c r="Q809" s="431"/>
      <c r="R809" s="437"/>
      <c r="S809" s="431"/>
    </row>
    <row r="810" spans="1:19" ht="11.1" customHeight="1">
      <c r="A810" s="332"/>
      <c r="B810" s="333"/>
      <c r="C810" s="335">
        <v>65</v>
      </c>
      <c r="D810" s="361">
        <v>5</v>
      </c>
      <c r="E810" s="346" t="s">
        <v>2</v>
      </c>
      <c r="F810" s="340"/>
      <c r="G810" s="341"/>
      <c r="H810" s="20"/>
      <c r="I810" s="309"/>
      <c r="J810" s="364">
        <v>0</v>
      </c>
      <c r="K810" s="347"/>
      <c r="L810" s="425"/>
      <c r="M810" s="426">
        <v>5</v>
      </c>
      <c r="N810" s="347" t="s">
        <v>1020</v>
      </c>
      <c r="O810" s="499"/>
      <c r="P810" s="487"/>
      <c r="Q810" s="432">
        <v>0</v>
      </c>
      <c r="R810" s="438"/>
      <c r="S810" s="432">
        <v>0</v>
      </c>
    </row>
    <row r="811" spans="1:19" ht="11.1" customHeight="1">
      <c r="A811" s="397"/>
      <c r="B811" s="398"/>
      <c r="C811" s="399"/>
      <c r="D811" s="400"/>
      <c r="E811" s="392"/>
      <c r="F811" s="393"/>
      <c r="G811" s="357"/>
      <c r="H811" s="394"/>
      <c r="I811" s="402"/>
      <c r="J811" s="348"/>
      <c r="K811" s="349"/>
      <c r="L811" s="350"/>
      <c r="M811" s="368"/>
      <c r="N811" s="349"/>
      <c r="O811" s="450"/>
      <c r="P811" s="486"/>
      <c r="Q811" s="430"/>
      <c r="R811" s="436"/>
      <c r="S811" s="430"/>
    </row>
    <row r="812" spans="1:19" ht="11.1" customHeight="1">
      <c r="A812" s="342"/>
      <c r="B812" s="422" t="s">
        <v>959</v>
      </c>
      <c r="C812" s="232" t="s">
        <v>765</v>
      </c>
      <c r="D812" s="385"/>
      <c r="E812" s="358"/>
      <c r="F812" s="345"/>
      <c r="G812" s="357"/>
      <c r="H812" s="16"/>
      <c r="I812" s="308"/>
      <c r="J812" s="351"/>
      <c r="K812" s="352"/>
      <c r="L812" s="353"/>
      <c r="M812" s="369"/>
      <c r="N812" s="352"/>
      <c r="O812" s="451"/>
      <c r="P812" s="307"/>
      <c r="Q812" s="431"/>
      <c r="R812" s="437"/>
      <c r="S812" s="431"/>
    </row>
    <row r="813" spans="1:19" ht="11.1" customHeight="1">
      <c r="A813" s="527"/>
      <c r="B813" s="453" t="s">
        <v>960</v>
      </c>
      <c r="C813" s="481">
        <v>65</v>
      </c>
      <c r="D813" s="455">
        <v>2</v>
      </c>
      <c r="E813" s="456" t="s">
        <v>2</v>
      </c>
      <c r="F813" s="457"/>
      <c r="G813" s="458"/>
      <c r="H813" s="459"/>
      <c r="I813" s="460"/>
      <c r="J813" s="461">
        <v>0</v>
      </c>
      <c r="K813" s="462"/>
      <c r="L813" s="463"/>
      <c r="M813" s="529">
        <v>2</v>
      </c>
      <c r="N813" s="462" t="s">
        <v>1020</v>
      </c>
      <c r="O813" s="465"/>
      <c r="P813" s="487"/>
      <c r="Q813" s="432">
        <v>0</v>
      </c>
      <c r="R813" s="438"/>
      <c r="S813" s="432">
        <v>0</v>
      </c>
    </row>
    <row r="814" spans="1:19" ht="11.1" customHeight="1">
      <c r="A814" s="494"/>
      <c r="B814" s="496"/>
      <c r="C814" s="468" t="s">
        <v>962</v>
      </c>
      <c r="D814" s="498"/>
      <c r="E814" s="495"/>
      <c r="F814" s="471"/>
      <c r="G814" s="472"/>
      <c r="H814" s="525"/>
      <c r="I814" s="474"/>
      <c r="J814" s="475"/>
      <c r="K814" s="476"/>
      <c r="L814" s="526"/>
      <c r="M814" s="478"/>
      <c r="N814" s="476"/>
      <c r="O814" s="479"/>
      <c r="P814" s="486"/>
      <c r="Q814" s="430"/>
      <c r="R814" s="436"/>
      <c r="S814" s="430"/>
    </row>
    <row r="815" spans="1:19" ht="11.1" customHeight="1">
      <c r="A815" s="342"/>
      <c r="B815" s="343" t="s">
        <v>961</v>
      </c>
      <c r="C815" s="232" t="s">
        <v>952</v>
      </c>
      <c r="D815" s="385"/>
      <c r="E815" s="358"/>
      <c r="F815" s="345"/>
      <c r="G815" s="357"/>
      <c r="H815" s="16"/>
      <c r="I815" s="308"/>
      <c r="J815" s="351"/>
      <c r="K815" s="352"/>
      <c r="L815" s="353"/>
      <c r="M815" s="369"/>
      <c r="N815" s="352"/>
      <c r="O815" s="451"/>
      <c r="P815" s="307"/>
      <c r="Q815" s="431"/>
      <c r="R815" s="437"/>
      <c r="S815" s="431"/>
    </row>
    <row r="816" spans="1:19" ht="11.1" customHeight="1">
      <c r="A816" s="332"/>
      <c r="B816" s="333"/>
      <c r="C816" s="423" t="s">
        <v>963</v>
      </c>
      <c r="D816" s="361">
        <v>3</v>
      </c>
      <c r="E816" s="346" t="s">
        <v>2</v>
      </c>
      <c r="F816" s="340"/>
      <c r="G816" s="341"/>
      <c r="H816" s="20"/>
      <c r="I816" s="309"/>
      <c r="J816" s="364">
        <v>0</v>
      </c>
      <c r="K816" s="347"/>
      <c r="L816" s="425"/>
      <c r="M816" s="426">
        <v>3</v>
      </c>
      <c r="N816" s="347" t="s">
        <v>1020</v>
      </c>
      <c r="O816" s="499"/>
      <c r="P816" s="487"/>
      <c r="Q816" s="432">
        <v>0</v>
      </c>
      <c r="R816" s="438"/>
      <c r="S816" s="432">
        <v>0</v>
      </c>
    </row>
    <row r="817" spans="1:19" s="16" customFormat="1" ht="11.1" customHeight="1">
      <c r="A817" s="11"/>
      <c r="B817" s="12"/>
      <c r="C817" s="232"/>
      <c r="D817" s="359"/>
      <c r="E817" s="356"/>
      <c r="F817" s="345"/>
      <c r="G817" s="357"/>
      <c r="I817" s="308"/>
      <c r="J817" s="348"/>
      <c r="K817" s="349"/>
      <c r="L817" s="350"/>
      <c r="M817" s="373"/>
      <c r="N817" s="349"/>
      <c r="O817" s="450"/>
      <c r="P817" s="486"/>
      <c r="Q817" s="430"/>
      <c r="R817" s="436"/>
      <c r="S817" s="430"/>
    </row>
    <row r="818" spans="1:19" s="16" customFormat="1" ht="11.1" customHeight="1">
      <c r="A818" s="330"/>
      <c r="B818" s="331" t="s">
        <v>743</v>
      </c>
      <c r="C818" s="232"/>
      <c r="D818" s="359"/>
      <c r="E818" s="356"/>
      <c r="F818" s="345"/>
      <c r="G818" s="357"/>
      <c r="I818" s="308"/>
      <c r="J818" s="351"/>
      <c r="K818" s="352"/>
      <c r="L818" s="353"/>
      <c r="M818" s="374"/>
      <c r="N818" s="352"/>
      <c r="O818" s="451"/>
      <c r="P818" s="307"/>
      <c r="Q818" s="431"/>
      <c r="R818" s="437"/>
      <c r="S818" s="431"/>
    </row>
    <row r="819" spans="1:19" s="16" customFormat="1" ht="11.1" customHeight="1">
      <c r="A819" s="332"/>
      <c r="B819" s="333"/>
      <c r="C819" s="335"/>
      <c r="D819" s="362">
        <v>0.03</v>
      </c>
      <c r="E819" s="346"/>
      <c r="F819" s="340"/>
      <c r="G819" s="341"/>
      <c r="H819" s="20"/>
      <c r="I819" s="309"/>
      <c r="J819" s="364">
        <v>0</v>
      </c>
      <c r="K819" s="347">
        <v>0</v>
      </c>
      <c r="L819" s="354"/>
      <c r="M819" s="375">
        <v>0.03</v>
      </c>
      <c r="N819" s="347">
        <v>0</v>
      </c>
      <c r="O819" s="480"/>
      <c r="P819" s="487"/>
      <c r="Q819" s="432">
        <v>0</v>
      </c>
      <c r="R819" s="438"/>
      <c r="S819" s="432">
        <v>0</v>
      </c>
    </row>
    <row r="820" spans="1:19" s="16" customFormat="1" ht="11.1" customHeight="1">
      <c r="A820" s="11"/>
      <c r="B820" s="12"/>
      <c r="C820" s="232"/>
      <c r="D820" s="359"/>
      <c r="E820" s="356"/>
      <c r="F820" s="345"/>
      <c r="G820" s="357"/>
      <c r="I820" s="308"/>
      <c r="J820" s="348"/>
      <c r="K820" s="349"/>
      <c r="L820" s="350"/>
      <c r="M820" s="373"/>
      <c r="N820" s="349"/>
      <c r="O820" s="450"/>
      <c r="P820" s="486"/>
      <c r="Q820" s="430"/>
      <c r="R820" s="436"/>
      <c r="S820" s="430"/>
    </row>
    <row r="821" spans="1:19" s="16" customFormat="1" ht="11.1" customHeight="1">
      <c r="A821" s="330"/>
      <c r="B821" s="331" t="s">
        <v>744</v>
      </c>
      <c r="C821" s="232"/>
      <c r="D821" s="359"/>
      <c r="E821" s="356"/>
      <c r="F821" s="345"/>
      <c r="G821" s="357"/>
      <c r="I821" s="308"/>
      <c r="J821" s="351"/>
      <c r="K821" s="352"/>
      <c r="L821" s="353"/>
      <c r="M821" s="374"/>
      <c r="N821" s="352"/>
      <c r="O821" s="451"/>
      <c r="P821" s="307"/>
      <c r="Q821" s="431"/>
      <c r="R821" s="437"/>
      <c r="S821" s="431"/>
    </row>
    <row r="822" spans="1:19" s="16" customFormat="1" ht="11.1" customHeight="1">
      <c r="A822" s="332"/>
      <c r="B822" s="333"/>
      <c r="C822" s="335"/>
      <c r="D822" s="362">
        <v>0.1</v>
      </c>
      <c r="E822" s="346"/>
      <c r="F822" s="340"/>
      <c r="G822" s="341"/>
      <c r="H822" s="20"/>
      <c r="I822" s="309"/>
      <c r="J822" s="364">
        <v>0</v>
      </c>
      <c r="K822" s="347">
        <v>0</v>
      </c>
      <c r="L822" s="354"/>
      <c r="M822" s="374">
        <v>0.1</v>
      </c>
      <c r="N822" s="347">
        <v>0</v>
      </c>
      <c r="O822" s="480"/>
      <c r="P822" s="487"/>
      <c r="Q822" s="432">
        <v>0</v>
      </c>
      <c r="R822" s="438"/>
      <c r="S822" s="432">
        <v>0</v>
      </c>
    </row>
    <row r="823" spans="1:19" ht="11.1" customHeight="1">
      <c r="A823" s="397"/>
      <c r="B823" s="398"/>
      <c r="C823" s="399"/>
      <c r="D823" s="400"/>
      <c r="E823" s="392"/>
      <c r="F823" s="393"/>
      <c r="G823" s="357"/>
      <c r="H823" s="394"/>
      <c r="I823" s="402"/>
      <c r="J823" s="348"/>
      <c r="K823" s="349"/>
      <c r="L823" s="350"/>
      <c r="M823" s="368"/>
      <c r="N823" s="349"/>
      <c r="O823" s="450"/>
      <c r="P823" s="486"/>
      <c r="Q823" s="430"/>
      <c r="R823" s="436"/>
      <c r="S823" s="430"/>
    </row>
    <row r="824" spans="1:19" ht="11.1" customHeight="1">
      <c r="A824" s="342"/>
      <c r="B824" s="343" t="s">
        <v>776</v>
      </c>
      <c r="C824" s="232" t="s">
        <v>729</v>
      </c>
      <c r="D824" s="385"/>
      <c r="E824" s="358"/>
      <c r="F824" s="345"/>
      <c r="G824" s="357"/>
      <c r="H824" s="16"/>
      <c r="I824" s="308"/>
      <c r="J824" s="351"/>
      <c r="K824" s="352"/>
      <c r="L824" s="353"/>
      <c r="M824" s="369"/>
      <c r="N824" s="352"/>
      <c r="O824" s="451"/>
      <c r="P824" s="307"/>
      <c r="Q824" s="431"/>
      <c r="R824" s="437"/>
      <c r="S824" s="431"/>
    </row>
    <row r="825" spans="1:19" ht="11.1" customHeight="1">
      <c r="A825" s="332"/>
      <c r="B825" s="333"/>
      <c r="C825" s="335">
        <v>50</v>
      </c>
      <c r="D825" s="361">
        <v>1</v>
      </c>
      <c r="E825" s="346" t="s">
        <v>595</v>
      </c>
      <c r="F825" s="340"/>
      <c r="G825" s="341"/>
      <c r="H825" s="20"/>
      <c r="I825" s="309"/>
      <c r="J825" s="364">
        <v>1</v>
      </c>
      <c r="K825" s="347" t="s">
        <v>464</v>
      </c>
      <c r="L825" s="425"/>
      <c r="M825" s="426"/>
      <c r="N825" s="347"/>
      <c r="O825" s="499"/>
      <c r="P825" s="487"/>
      <c r="Q825" s="432">
        <v>0</v>
      </c>
      <c r="R825" s="438"/>
      <c r="S825" s="432">
        <v>0</v>
      </c>
    </row>
    <row r="826" spans="1:19" ht="11.1" customHeight="1">
      <c r="A826" s="397"/>
      <c r="B826" s="398"/>
      <c r="C826" s="399" t="s">
        <v>957</v>
      </c>
      <c r="D826" s="400"/>
      <c r="E826" s="392"/>
      <c r="F826" s="393"/>
      <c r="G826" s="357"/>
      <c r="H826" s="394"/>
      <c r="I826" s="402"/>
      <c r="J826" s="348"/>
      <c r="K826" s="349"/>
      <c r="L826" s="350"/>
      <c r="M826" s="368"/>
      <c r="N826" s="349"/>
      <c r="O826" s="450"/>
      <c r="P826" s="486"/>
      <c r="Q826" s="430"/>
      <c r="R826" s="436"/>
      <c r="S826" s="430"/>
    </row>
    <row r="827" spans="1:19" ht="11.1" customHeight="1">
      <c r="A827" s="342"/>
      <c r="B827" s="343" t="s">
        <v>964</v>
      </c>
      <c r="C827" s="232" t="s">
        <v>954</v>
      </c>
      <c r="D827" s="385"/>
      <c r="E827" s="358"/>
      <c r="F827" s="345"/>
      <c r="G827" s="357"/>
      <c r="H827" s="16"/>
      <c r="I827" s="308"/>
      <c r="J827" s="351"/>
      <c r="K827" s="352"/>
      <c r="L827" s="353"/>
      <c r="M827" s="369"/>
      <c r="N827" s="352"/>
      <c r="O827" s="451"/>
      <c r="P827" s="307"/>
      <c r="Q827" s="431"/>
      <c r="R827" s="437"/>
      <c r="S827" s="431"/>
    </row>
    <row r="828" spans="1:19" ht="11.1" customHeight="1">
      <c r="A828" s="332"/>
      <c r="B828" s="333"/>
      <c r="C828" s="335">
        <v>65</v>
      </c>
      <c r="D828" s="361">
        <v>1</v>
      </c>
      <c r="E828" s="346" t="s">
        <v>595</v>
      </c>
      <c r="F828" s="340"/>
      <c r="G828" s="341"/>
      <c r="H828" s="20"/>
      <c r="I828" s="309"/>
      <c r="J828" s="364">
        <v>0</v>
      </c>
      <c r="K828" s="347"/>
      <c r="L828" s="425"/>
      <c r="M828" s="426">
        <v>1</v>
      </c>
      <c r="N828" s="347" t="s">
        <v>464</v>
      </c>
      <c r="O828" s="499"/>
      <c r="P828" s="487"/>
      <c r="Q828" s="432">
        <v>0</v>
      </c>
      <c r="R828" s="438"/>
      <c r="S828" s="432">
        <v>0</v>
      </c>
    </row>
    <row r="829" spans="1:19" ht="11.1" customHeight="1">
      <c r="A829" s="397"/>
      <c r="B829" s="398"/>
      <c r="C829" s="399"/>
      <c r="D829" s="400"/>
      <c r="E829" s="392"/>
      <c r="F829" s="393"/>
      <c r="G829" s="357"/>
      <c r="H829" s="394"/>
      <c r="I829" s="402"/>
      <c r="J829" s="348"/>
      <c r="K829" s="349"/>
      <c r="L829" s="350"/>
      <c r="M829" s="368"/>
      <c r="N829" s="349"/>
      <c r="O829" s="450"/>
      <c r="P829" s="486"/>
      <c r="Q829" s="430"/>
      <c r="R829" s="436"/>
      <c r="S829" s="430"/>
    </row>
    <row r="830" spans="1:19" ht="11.1" customHeight="1">
      <c r="A830" s="342"/>
      <c r="B830" s="343" t="s">
        <v>730</v>
      </c>
      <c r="C830" s="232" t="s">
        <v>982</v>
      </c>
      <c r="D830" s="385"/>
      <c r="E830" s="358"/>
      <c r="F830" s="345"/>
      <c r="G830" s="357"/>
      <c r="H830" s="16"/>
      <c r="I830" s="308"/>
      <c r="J830" s="351"/>
      <c r="K830" s="352"/>
      <c r="L830" s="353"/>
      <c r="M830" s="369"/>
      <c r="N830" s="352"/>
      <c r="O830" s="451"/>
      <c r="P830" s="307"/>
      <c r="Q830" s="431"/>
      <c r="R830" s="437"/>
      <c r="S830" s="431"/>
    </row>
    <row r="831" spans="1:19" ht="11.1" customHeight="1">
      <c r="A831" s="342"/>
      <c r="B831" s="343"/>
      <c r="C831" s="344">
        <v>65</v>
      </c>
      <c r="D831" s="385">
        <v>1</v>
      </c>
      <c r="E831" s="358" t="s">
        <v>595</v>
      </c>
      <c r="F831" s="345"/>
      <c r="G831" s="357"/>
      <c r="H831" s="16"/>
      <c r="I831" s="308"/>
      <c r="J831" s="351">
        <v>0</v>
      </c>
      <c r="K831" s="386"/>
      <c r="L831" s="354"/>
      <c r="M831" s="369">
        <v>1</v>
      </c>
      <c r="N831" s="386" t="s">
        <v>464</v>
      </c>
      <c r="O831" s="480"/>
      <c r="P831" s="487"/>
      <c r="Q831" s="432">
        <v>0</v>
      </c>
      <c r="R831" s="438"/>
      <c r="S831" s="432">
        <v>0</v>
      </c>
    </row>
    <row r="832" spans="1:19" ht="11.1" customHeight="1">
      <c r="A832" s="397"/>
      <c r="B832" s="398"/>
      <c r="C832" s="399" t="s">
        <v>953</v>
      </c>
      <c r="D832" s="400"/>
      <c r="E832" s="392"/>
      <c r="F832" s="393"/>
      <c r="G832" s="401"/>
      <c r="H832" s="394"/>
      <c r="I832" s="402"/>
      <c r="J832" s="403"/>
      <c r="K832" s="416"/>
      <c r="L832" s="417"/>
      <c r="M832" s="406"/>
      <c r="N832" s="416"/>
      <c r="O832" s="484"/>
      <c r="P832" s="486"/>
      <c r="Q832" s="430"/>
      <c r="R832" s="436"/>
      <c r="S832" s="430"/>
    </row>
    <row r="833" spans="1:19" ht="11.1" customHeight="1">
      <c r="A833" s="342"/>
      <c r="B833" s="343" t="s">
        <v>956</v>
      </c>
      <c r="C833" s="232" t="s">
        <v>954</v>
      </c>
      <c r="D833" s="385"/>
      <c r="E833" s="358"/>
      <c r="F833" s="345"/>
      <c r="G833" s="357"/>
      <c r="H833" s="16"/>
      <c r="I833" s="308"/>
      <c r="J833" s="351"/>
      <c r="K833" s="352"/>
      <c r="L833" s="353"/>
      <c r="M833" s="369"/>
      <c r="N833" s="352"/>
      <c r="O833" s="451"/>
      <c r="P833" s="307"/>
      <c r="Q833" s="431"/>
      <c r="R833" s="437"/>
      <c r="S833" s="431"/>
    </row>
    <row r="834" spans="1:19" ht="11.1" customHeight="1">
      <c r="A834" s="332"/>
      <c r="B834" s="333"/>
      <c r="C834" s="335">
        <v>65</v>
      </c>
      <c r="D834" s="361">
        <v>1</v>
      </c>
      <c r="E834" s="346" t="s">
        <v>595</v>
      </c>
      <c r="F834" s="340"/>
      <c r="G834" s="341"/>
      <c r="H834" s="20"/>
      <c r="I834" s="309"/>
      <c r="J834" s="364">
        <v>0</v>
      </c>
      <c r="K834" s="347"/>
      <c r="L834" s="425"/>
      <c r="M834" s="426">
        <v>1</v>
      </c>
      <c r="N834" s="347" t="s">
        <v>464</v>
      </c>
      <c r="O834" s="499"/>
      <c r="P834" s="487"/>
      <c r="Q834" s="432">
        <v>0</v>
      </c>
      <c r="R834" s="438"/>
      <c r="S834" s="432">
        <v>0</v>
      </c>
    </row>
    <row r="835" spans="1:19" ht="11.1" customHeight="1">
      <c r="A835" s="397"/>
      <c r="B835" s="398"/>
      <c r="C835" s="399"/>
      <c r="D835" s="400"/>
      <c r="E835" s="392"/>
      <c r="F835" s="393"/>
      <c r="G835" s="357"/>
      <c r="H835" s="394"/>
      <c r="I835" s="402"/>
      <c r="J835" s="348"/>
      <c r="K835" s="349"/>
      <c r="L835" s="350"/>
      <c r="M835" s="368"/>
      <c r="N835" s="349"/>
      <c r="O835" s="450"/>
      <c r="P835" s="486"/>
      <c r="Q835" s="430"/>
      <c r="R835" s="436"/>
      <c r="S835" s="430"/>
    </row>
    <row r="836" spans="1:19" ht="11.1" customHeight="1">
      <c r="A836" s="342"/>
      <c r="B836" s="343" t="s">
        <v>955</v>
      </c>
      <c r="C836" s="232"/>
      <c r="D836" s="385"/>
      <c r="E836" s="358"/>
      <c r="F836" s="345"/>
      <c r="G836" s="357"/>
      <c r="H836" s="16"/>
      <c r="I836" s="308"/>
      <c r="J836" s="351"/>
      <c r="K836" s="352"/>
      <c r="L836" s="353"/>
      <c r="M836" s="369"/>
      <c r="N836" s="352"/>
      <c r="O836" s="451"/>
      <c r="P836" s="307"/>
      <c r="Q836" s="431"/>
      <c r="R836" s="437"/>
      <c r="S836" s="431"/>
    </row>
    <row r="837" spans="1:19" ht="11.1" customHeight="1">
      <c r="A837" s="332"/>
      <c r="B837" s="333"/>
      <c r="C837" s="335">
        <v>40</v>
      </c>
      <c r="D837" s="361">
        <v>1</v>
      </c>
      <c r="E837" s="346" t="s">
        <v>595</v>
      </c>
      <c r="F837" s="340"/>
      <c r="G837" s="341"/>
      <c r="H837" s="20"/>
      <c r="I837" s="309"/>
      <c r="J837" s="364">
        <v>1</v>
      </c>
      <c r="K837" s="347" t="s">
        <v>464</v>
      </c>
      <c r="L837" s="425"/>
      <c r="M837" s="426"/>
      <c r="N837" s="347"/>
      <c r="O837" s="499"/>
      <c r="P837" s="487"/>
      <c r="Q837" s="432">
        <v>0</v>
      </c>
      <c r="R837" s="438"/>
      <c r="S837" s="432">
        <v>0</v>
      </c>
    </row>
    <row r="838" spans="1:19" ht="11.1" customHeight="1">
      <c r="A838" s="397"/>
      <c r="B838" s="398"/>
      <c r="C838" s="399"/>
      <c r="D838" s="400"/>
      <c r="E838" s="392"/>
      <c r="F838" s="393"/>
      <c r="G838" s="357"/>
      <c r="H838" s="394"/>
      <c r="I838" s="402"/>
      <c r="J838" s="348"/>
      <c r="K838" s="349"/>
      <c r="L838" s="350"/>
      <c r="M838" s="368"/>
      <c r="N838" s="349"/>
      <c r="O838" s="450"/>
      <c r="P838" s="486"/>
      <c r="Q838" s="430"/>
      <c r="R838" s="436"/>
      <c r="S838" s="430"/>
    </row>
    <row r="839" spans="1:19" ht="11.1" customHeight="1">
      <c r="A839" s="342"/>
      <c r="B839" s="343" t="s">
        <v>741</v>
      </c>
      <c r="C839" s="232" t="s">
        <v>965</v>
      </c>
      <c r="D839" s="385"/>
      <c r="E839" s="358"/>
      <c r="F839" s="345"/>
      <c r="G839" s="357"/>
      <c r="H839" s="16"/>
      <c r="I839" s="308"/>
      <c r="J839" s="351"/>
      <c r="K839" s="352"/>
      <c r="L839" s="353"/>
      <c r="M839" s="369"/>
      <c r="N839" s="352"/>
      <c r="O839" s="451"/>
      <c r="P839" s="307"/>
      <c r="Q839" s="431"/>
      <c r="R839" s="437"/>
      <c r="S839" s="431"/>
    </row>
    <row r="840" spans="1:19" ht="11.1" customHeight="1">
      <c r="A840" s="332"/>
      <c r="B840" s="333"/>
      <c r="C840" s="335">
        <v>50</v>
      </c>
      <c r="D840" s="361">
        <v>1</v>
      </c>
      <c r="E840" s="346" t="s">
        <v>595</v>
      </c>
      <c r="F840" s="340"/>
      <c r="G840" s="341"/>
      <c r="H840" s="20"/>
      <c r="I840" s="309"/>
      <c r="J840" s="364">
        <v>1</v>
      </c>
      <c r="K840" s="347" t="s">
        <v>464</v>
      </c>
      <c r="L840" s="425"/>
      <c r="M840" s="426"/>
      <c r="N840" s="347"/>
      <c r="O840" s="499"/>
      <c r="P840" s="487"/>
      <c r="Q840" s="432">
        <v>0</v>
      </c>
      <c r="R840" s="438"/>
      <c r="S840" s="432">
        <v>0</v>
      </c>
    </row>
    <row r="841" spans="1:19" ht="11.1" customHeight="1">
      <c r="A841" s="397"/>
      <c r="B841" s="398"/>
      <c r="C841" s="399"/>
      <c r="D841" s="400"/>
      <c r="E841" s="392"/>
      <c r="F841" s="393"/>
      <c r="G841" s="357"/>
      <c r="H841" s="394"/>
      <c r="I841" s="402"/>
      <c r="J841" s="348"/>
      <c r="K841" s="349"/>
      <c r="L841" s="350"/>
      <c r="M841" s="368"/>
      <c r="N841" s="349"/>
      <c r="O841" s="450"/>
      <c r="P841" s="486"/>
      <c r="Q841" s="430"/>
      <c r="R841" s="436"/>
      <c r="S841" s="430"/>
    </row>
    <row r="842" spans="1:19" ht="11.1" customHeight="1">
      <c r="A842" s="342"/>
      <c r="B842" s="343" t="s">
        <v>741</v>
      </c>
      <c r="C842" s="232" t="s">
        <v>965</v>
      </c>
      <c r="D842" s="385"/>
      <c r="E842" s="358"/>
      <c r="F842" s="345"/>
      <c r="G842" s="357"/>
      <c r="H842" s="16"/>
      <c r="I842" s="308"/>
      <c r="J842" s="351"/>
      <c r="K842" s="352"/>
      <c r="L842" s="353"/>
      <c r="M842" s="369"/>
      <c r="N842" s="352"/>
      <c r="O842" s="451"/>
      <c r="P842" s="307"/>
      <c r="Q842" s="431"/>
      <c r="R842" s="437"/>
      <c r="S842" s="431"/>
    </row>
    <row r="843" spans="1:19" ht="11.1" customHeight="1">
      <c r="A843" s="332"/>
      <c r="B843" s="333"/>
      <c r="C843" s="335">
        <v>65</v>
      </c>
      <c r="D843" s="361">
        <v>1</v>
      </c>
      <c r="E843" s="346" t="s">
        <v>595</v>
      </c>
      <c r="F843" s="340"/>
      <c r="G843" s="341"/>
      <c r="H843" s="20"/>
      <c r="I843" s="309"/>
      <c r="J843" s="364">
        <v>0</v>
      </c>
      <c r="K843" s="347"/>
      <c r="L843" s="425"/>
      <c r="M843" s="426">
        <v>1</v>
      </c>
      <c r="N843" s="347" t="s">
        <v>464</v>
      </c>
      <c r="O843" s="499"/>
      <c r="P843" s="487"/>
      <c r="Q843" s="432">
        <v>0</v>
      </c>
      <c r="R843" s="438"/>
      <c r="S843" s="432">
        <v>0</v>
      </c>
    </row>
    <row r="844" spans="1:19" ht="11.1" customHeight="1">
      <c r="A844" s="397"/>
      <c r="B844" s="398"/>
      <c r="C844" s="399" t="s">
        <v>953</v>
      </c>
      <c r="D844" s="400"/>
      <c r="E844" s="392"/>
      <c r="F844" s="393"/>
      <c r="G844" s="357"/>
      <c r="H844" s="394"/>
      <c r="I844" s="402"/>
      <c r="J844" s="348"/>
      <c r="K844" s="349"/>
      <c r="L844" s="350"/>
      <c r="M844" s="368"/>
      <c r="N844" s="349"/>
      <c r="O844" s="450"/>
      <c r="P844" s="486"/>
      <c r="Q844" s="430"/>
      <c r="R844" s="436"/>
      <c r="S844" s="430"/>
    </row>
    <row r="845" spans="1:19" ht="11.1" customHeight="1">
      <c r="A845" s="342"/>
      <c r="B845" s="343" t="s">
        <v>741</v>
      </c>
      <c r="C845" s="232" t="s">
        <v>965</v>
      </c>
      <c r="D845" s="385"/>
      <c r="E845" s="358"/>
      <c r="F845" s="345"/>
      <c r="G845" s="357"/>
      <c r="H845" s="16"/>
      <c r="I845" s="308"/>
      <c r="J845" s="351"/>
      <c r="K845" s="352"/>
      <c r="L845" s="353"/>
      <c r="M845" s="369"/>
      <c r="N845" s="352"/>
      <c r="O845" s="451"/>
      <c r="P845" s="307"/>
      <c r="Q845" s="431"/>
      <c r="R845" s="437"/>
      <c r="S845" s="431"/>
    </row>
    <row r="846" spans="1:19" ht="11.1" customHeight="1">
      <c r="A846" s="332"/>
      <c r="B846" s="333" t="s">
        <v>958</v>
      </c>
      <c r="C846" s="335">
        <v>65</v>
      </c>
      <c r="D846" s="361">
        <v>1</v>
      </c>
      <c r="E846" s="346" t="s">
        <v>595</v>
      </c>
      <c r="F846" s="340"/>
      <c r="G846" s="341"/>
      <c r="H846" s="20"/>
      <c r="I846" s="309"/>
      <c r="J846" s="364">
        <v>0</v>
      </c>
      <c r="K846" s="347"/>
      <c r="L846" s="425"/>
      <c r="M846" s="426">
        <v>1</v>
      </c>
      <c r="N846" s="347" t="s">
        <v>464</v>
      </c>
      <c r="O846" s="499"/>
      <c r="P846" s="487"/>
      <c r="Q846" s="432">
        <v>0</v>
      </c>
      <c r="R846" s="438"/>
      <c r="S846" s="432">
        <v>0</v>
      </c>
    </row>
    <row r="847" spans="1:19" ht="11.1" customHeight="1">
      <c r="A847" s="397"/>
      <c r="B847" s="12"/>
      <c r="C847" s="232" t="s">
        <v>736</v>
      </c>
      <c r="D847" s="359"/>
      <c r="E847" s="392"/>
      <c r="F847" s="345"/>
      <c r="G847" s="357"/>
      <c r="H847" s="16"/>
      <c r="I847" s="308"/>
      <c r="J847" s="348"/>
      <c r="K847" s="349"/>
      <c r="L847" s="350"/>
      <c r="M847" s="368"/>
      <c r="N847" s="349"/>
      <c r="O847" s="450"/>
      <c r="P847" s="486"/>
      <c r="Q847" s="430"/>
      <c r="R847" s="436"/>
      <c r="S847" s="430"/>
    </row>
    <row r="848" spans="1:19" ht="11.1" customHeight="1">
      <c r="A848" s="342"/>
      <c r="B848" s="331" t="s">
        <v>735</v>
      </c>
      <c r="C848" s="232" t="s">
        <v>966</v>
      </c>
      <c r="D848" s="359"/>
      <c r="E848" s="358"/>
      <c r="F848" s="345"/>
      <c r="G848" s="357"/>
      <c r="H848" s="16"/>
      <c r="I848" s="308"/>
      <c r="J848" s="351"/>
      <c r="K848" s="352"/>
      <c r="L848" s="353"/>
      <c r="M848" s="369"/>
      <c r="N848" s="352"/>
      <c r="O848" s="451"/>
      <c r="P848" s="307"/>
      <c r="Q848" s="431"/>
      <c r="R848" s="437"/>
      <c r="S848" s="431"/>
    </row>
    <row r="849" spans="1:19" ht="11.1" customHeight="1">
      <c r="A849" s="332"/>
      <c r="B849" s="333"/>
      <c r="C849" s="233"/>
      <c r="D849" s="361">
        <v>2</v>
      </c>
      <c r="E849" s="346" t="s">
        <v>531</v>
      </c>
      <c r="F849" s="340"/>
      <c r="G849" s="341"/>
      <c r="H849" s="20"/>
      <c r="I849" s="309"/>
      <c r="J849" s="364">
        <v>0</v>
      </c>
      <c r="K849" s="347"/>
      <c r="L849" s="425"/>
      <c r="M849" s="426">
        <v>2</v>
      </c>
      <c r="N849" s="347" t="s">
        <v>1017</v>
      </c>
      <c r="O849" s="499"/>
      <c r="P849" s="487"/>
      <c r="Q849" s="432">
        <v>0</v>
      </c>
      <c r="R849" s="438"/>
      <c r="S849" s="432">
        <v>0</v>
      </c>
    </row>
    <row r="850" spans="1:19" ht="11.1" customHeight="1">
      <c r="A850" s="342"/>
      <c r="B850" s="343"/>
      <c r="C850" s="344"/>
      <c r="D850" s="385"/>
      <c r="E850" s="358"/>
      <c r="F850" s="345"/>
      <c r="G850" s="357"/>
      <c r="H850" s="16"/>
      <c r="I850" s="308"/>
      <c r="J850" s="348"/>
      <c r="K850" s="349"/>
      <c r="L850" s="350"/>
      <c r="M850" s="368"/>
      <c r="N850" s="349"/>
      <c r="O850" s="450"/>
      <c r="P850" s="486"/>
      <c r="Q850" s="430"/>
      <c r="R850" s="436"/>
      <c r="S850" s="430"/>
    </row>
    <row r="851" spans="1:19" ht="11.1" customHeight="1">
      <c r="A851" s="342"/>
      <c r="B851" s="343" t="s">
        <v>864</v>
      </c>
      <c r="C851" s="344" t="s">
        <v>866</v>
      </c>
      <c r="D851" s="385"/>
      <c r="E851" s="358"/>
      <c r="F851" s="345"/>
      <c r="G851" s="357"/>
      <c r="H851" s="16"/>
      <c r="I851" s="308"/>
      <c r="J851" s="351"/>
      <c r="K851" s="352"/>
      <c r="L851" s="353"/>
      <c r="M851" s="369"/>
      <c r="N851" s="352"/>
      <c r="O851" s="451"/>
      <c r="P851" s="307"/>
      <c r="Q851" s="431"/>
      <c r="R851" s="437"/>
      <c r="S851" s="431"/>
    </row>
    <row r="852" spans="1:19" ht="11.1" customHeight="1">
      <c r="A852" s="332"/>
      <c r="B852" s="333"/>
      <c r="C852" s="335" t="s">
        <v>865</v>
      </c>
      <c r="D852" s="361">
        <v>2</v>
      </c>
      <c r="E852" s="346" t="s">
        <v>2</v>
      </c>
      <c r="F852" s="340"/>
      <c r="G852" s="341"/>
      <c r="H852" s="20"/>
      <c r="I852" s="309"/>
      <c r="J852" s="364">
        <v>0</v>
      </c>
      <c r="K852" s="347"/>
      <c r="L852" s="425"/>
      <c r="M852" s="426">
        <v>2</v>
      </c>
      <c r="N852" s="347" t="s">
        <v>1020</v>
      </c>
      <c r="O852" s="499"/>
      <c r="P852" s="487"/>
      <c r="Q852" s="432">
        <v>0</v>
      </c>
      <c r="R852" s="438"/>
      <c r="S852" s="432">
        <v>0</v>
      </c>
    </row>
    <row r="853" spans="1:19" ht="11.1" customHeight="1">
      <c r="A853" s="342"/>
      <c r="B853" s="343"/>
      <c r="C853" s="344"/>
      <c r="D853" s="385"/>
      <c r="E853" s="358"/>
      <c r="F853" s="345"/>
      <c r="G853" s="357"/>
      <c r="H853" s="16"/>
      <c r="I853" s="308"/>
      <c r="J853" s="348"/>
      <c r="K853" s="349"/>
      <c r="L853" s="350"/>
      <c r="M853" s="368"/>
      <c r="N853" s="349"/>
      <c r="O853" s="450"/>
      <c r="P853" s="486"/>
      <c r="Q853" s="430"/>
      <c r="R853" s="436"/>
      <c r="S853" s="430"/>
    </row>
    <row r="854" spans="1:19" ht="11.1" customHeight="1">
      <c r="A854" s="342"/>
      <c r="B854" s="343" t="s">
        <v>868</v>
      </c>
      <c r="C854" s="344" t="s">
        <v>991</v>
      </c>
      <c r="D854" s="385"/>
      <c r="E854" s="358"/>
      <c r="F854" s="345"/>
      <c r="G854" s="357"/>
      <c r="H854" s="16"/>
      <c r="I854" s="308"/>
      <c r="J854" s="351"/>
      <c r="K854" s="352"/>
      <c r="L854" s="353"/>
      <c r="M854" s="369"/>
      <c r="N854" s="352"/>
      <c r="O854" s="451"/>
      <c r="P854" s="307"/>
      <c r="Q854" s="431"/>
      <c r="R854" s="437"/>
      <c r="S854" s="431"/>
    </row>
    <row r="855" spans="1:19" ht="11.1" customHeight="1">
      <c r="A855" s="332"/>
      <c r="B855" s="333"/>
      <c r="C855" s="335" t="s">
        <v>989</v>
      </c>
      <c r="D855" s="361">
        <v>2</v>
      </c>
      <c r="E855" s="346" t="s">
        <v>2</v>
      </c>
      <c r="F855" s="340"/>
      <c r="G855" s="341"/>
      <c r="H855" s="20"/>
      <c r="I855" s="309"/>
      <c r="J855" s="364">
        <v>0</v>
      </c>
      <c r="K855" s="347"/>
      <c r="L855" s="425"/>
      <c r="M855" s="426">
        <v>2</v>
      </c>
      <c r="N855" s="347" t="s">
        <v>1020</v>
      </c>
      <c r="O855" s="499"/>
      <c r="P855" s="487"/>
      <c r="Q855" s="432">
        <v>0</v>
      </c>
      <c r="R855" s="438"/>
      <c r="S855" s="432">
        <v>0</v>
      </c>
    </row>
    <row r="856" spans="1:19" ht="11.1" customHeight="1">
      <c r="A856" s="342"/>
      <c r="B856" s="343"/>
      <c r="C856" s="344"/>
      <c r="D856" s="385"/>
      <c r="E856" s="358"/>
      <c r="F856" s="345"/>
      <c r="G856" s="357"/>
      <c r="H856" s="16"/>
      <c r="I856" s="308"/>
      <c r="J856" s="348"/>
      <c r="K856" s="349"/>
      <c r="L856" s="350"/>
      <c r="M856" s="368"/>
      <c r="N856" s="349"/>
      <c r="O856" s="450"/>
      <c r="P856" s="486"/>
      <c r="Q856" s="430"/>
      <c r="R856" s="436"/>
      <c r="S856" s="430"/>
    </row>
    <row r="857" spans="1:19" ht="11.1" customHeight="1">
      <c r="A857" s="342"/>
      <c r="B857" s="343" t="s">
        <v>871</v>
      </c>
      <c r="C857" s="344" t="s">
        <v>872</v>
      </c>
      <c r="D857" s="385" t="s">
        <v>968</v>
      </c>
      <c r="E857" s="358"/>
      <c r="F857" s="345"/>
      <c r="G857" s="357"/>
      <c r="H857" s="16"/>
      <c r="I857" s="308"/>
      <c r="J857" s="351"/>
      <c r="K857" s="352"/>
      <c r="L857" s="353"/>
      <c r="M857" s="369"/>
      <c r="N857" s="352"/>
      <c r="O857" s="451"/>
      <c r="P857" s="307"/>
      <c r="Q857" s="431"/>
      <c r="R857" s="437"/>
      <c r="S857" s="431"/>
    </row>
    <row r="858" spans="1:19" ht="11.1" customHeight="1">
      <c r="A858" s="527"/>
      <c r="B858" s="453"/>
      <c r="C858" s="481"/>
      <c r="D858" s="455">
        <v>1</v>
      </c>
      <c r="E858" s="456" t="s">
        <v>595</v>
      </c>
      <c r="F858" s="457"/>
      <c r="G858" s="458"/>
      <c r="H858" s="459"/>
      <c r="I858" s="460"/>
      <c r="J858" s="461">
        <v>0</v>
      </c>
      <c r="K858" s="462"/>
      <c r="L858" s="463"/>
      <c r="M858" s="529">
        <v>1</v>
      </c>
      <c r="N858" s="462" t="s">
        <v>464</v>
      </c>
      <c r="O858" s="465"/>
      <c r="P858" s="487"/>
      <c r="Q858" s="432">
        <v>0</v>
      </c>
      <c r="R858" s="438"/>
      <c r="S858" s="432">
        <v>0</v>
      </c>
    </row>
    <row r="859" spans="1:19" s="16" customFormat="1" ht="11.1" customHeight="1">
      <c r="A859" s="466"/>
      <c r="B859" s="467" t="s">
        <v>935</v>
      </c>
      <c r="C859" s="468"/>
      <c r="D859" s="483"/>
      <c r="E859" s="470"/>
      <c r="F859" s="471"/>
      <c r="G859" s="472"/>
      <c r="H859" s="525"/>
      <c r="I859" s="474"/>
      <c r="J859" s="475"/>
      <c r="K859" s="476"/>
      <c r="L859" s="526"/>
      <c r="M859" s="478"/>
      <c r="N859" s="476"/>
      <c r="O859" s="479"/>
      <c r="P859" s="486"/>
      <c r="Q859" s="430"/>
      <c r="R859" s="436"/>
      <c r="S859" s="430"/>
    </row>
    <row r="860" spans="1:19" s="16" customFormat="1" ht="11.1" customHeight="1">
      <c r="A860" s="330"/>
      <c r="B860" s="343" t="s">
        <v>951</v>
      </c>
      <c r="C860" s="232" t="s">
        <v>869</v>
      </c>
      <c r="D860" s="387"/>
      <c r="E860" s="356"/>
      <c r="F860" s="345"/>
      <c r="G860" s="357"/>
      <c r="I860" s="308"/>
      <c r="J860" s="351"/>
      <c r="K860" s="352"/>
      <c r="L860" s="353"/>
      <c r="M860" s="369"/>
      <c r="N860" s="352"/>
      <c r="O860" s="451"/>
      <c r="P860" s="307"/>
      <c r="Q860" s="431"/>
      <c r="R860" s="437"/>
      <c r="S860" s="431"/>
    </row>
    <row r="861" spans="1:19" s="16" customFormat="1" ht="11.1" customHeight="1">
      <c r="A861" s="332"/>
      <c r="B861" s="333"/>
      <c r="C861" s="335">
        <v>50</v>
      </c>
      <c r="D861" s="388">
        <v>43</v>
      </c>
      <c r="E861" s="346" t="s">
        <v>2</v>
      </c>
      <c r="F861" s="340"/>
      <c r="G861" s="341"/>
      <c r="H861" s="20"/>
      <c r="I861" s="309"/>
      <c r="J861" s="364">
        <v>43</v>
      </c>
      <c r="K861" s="347" t="s">
        <v>1020</v>
      </c>
      <c r="L861" s="425"/>
      <c r="M861" s="426"/>
      <c r="N861" s="347"/>
      <c r="O861" s="499"/>
      <c r="P861" s="487"/>
      <c r="Q861" s="432">
        <v>0</v>
      </c>
      <c r="R861" s="438"/>
      <c r="S861" s="432">
        <v>0</v>
      </c>
    </row>
    <row r="862" spans="1:19" ht="11.1" customHeight="1">
      <c r="A862" s="397"/>
      <c r="B862" s="398"/>
      <c r="C862" s="399"/>
      <c r="D862" s="400"/>
      <c r="E862" s="392"/>
      <c r="F862" s="393"/>
      <c r="G862" s="357"/>
      <c r="H862" s="394"/>
      <c r="I862" s="402"/>
      <c r="J862" s="348"/>
      <c r="K862" s="349"/>
      <c r="L862" s="350"/>
      <c r="M862" s="368"/>
      <c r="N862" s="349"/>
      <c r="O862" s="450"/>
      <c r="P862" s="486"/>
      <c r="Q862" s="430"/>
      <c r="R862" s="436"/>
      <c r="S862" s="430"/>
    </row>
    <row r="863" spans="1:19" ht="11.1" customHeight="1">
      <c r="A863" s="342"/>
      <c r="B863" s="343" t="s">
        <v>745</v>
      </c>
      <c r="C863" s="232" t="s">
        <v>986</v>
      </c>
      <c r="D863" s="385"/>
      <c r="E863" s="358"/>
      <c r="F863" s="345"/>
      <c r="G863" s="357"/>
      <c r="H863" s="16"/>
      <c r="I863" s="308"/>
      <c r="J863" s="351"/>
      <c r="K863" s="352"/>
      <c r="L863" s="353"/>
      <c r="M863" s="369"/>
      <c r="N863" s="352"/>
      <c r="O863" s="451"/>
      <c r="P863" s="307"/>
      <c r="Q863" s="431"/>
      <c r="R863" s="437"/>
      <c r="S863" s="431"/>
    </row>
    <row r="864" spans="1:19" ht="11.1" customHeight="1">
      <c r="A864" s="332"/>
      <c r="B864" s="333"/>
      <c r="C864" s="335"/>
      <c r="D864" s="361">
        <v>1</v>
      </c>
      <c r="E864" s="346" t="s">
        <v>35</v>
      </c>
      <c r="F864" s="340"/>
      <c r="G864" s="341"/>
      <c r="H864" s="20"/>
      <c r="I864" s="309"/>
      <c r="J864" s="364">
        <v>0</v>
      </c>
      <c r="K864" s="347"/>
      <c r="L864" s="425"/>
      <c r="M864" s="426">
        <v>1</v>
      </c>
      <c r="N864" s="347" t="s">
        <v>42</v>
      </c>
      <c r="O864" s="499"/>
      <c r="P864" s="487"/>
      <c r="Q864" s="432">
        <v>0</v>
      </c>
      <c r="R864" s="438"/>
      <c r="S864" s="432">
        <v>0</v>
      </c>
    </row>
    <row r="865" spans="1:19" ht="11.1" customHeight="1">
      <c r="A865" s="397"/>
      <c r="B865" s="398"/>
      <c r="C865" s="399"/>
      <c r="D865" s="400"/>
      <c r="E865" s="392"/>
      <c r="F865" s="393"/>
      <c r="G865" s="401"/>
      <c r="H865" s="394"/>
      <c r="I865" s="402"/>
      <c r="J865" s="403"/>
      <c r="K865" s="404"/>
      <c r="L865" s="405"/>
      <c r="M865" s="421"/>
      <c r="N865" s="404"/>
      <c r="O865" s="502"/>
      <c r="P865" s="486"/>
      <c r="Q865" s="430"/>
      <c r="R865" s="436"/>
      <c r="S865" s="430"/>
    </row>
    <row r="866" spans="1:19" ht="11.1" customHeight="1">
      <c r="A866" s="342"/>
      <c r="B866" s="343"/>
      <c r="C866" s="232"/>
      <c r="D866" s="385"/>
      <c r="E866" s="358"/>
      <c r="F866" s="345"/>
      <c r="G866" s="357"/>
      <c r="H866" s="16"/>
      <c r="I866" s="308"/>
      <c r="J866" s="351"/>
      <c r="K866" s="386"/>
      <c r="L866" s="512"/>
      <c r="M866" s="419"/>
      <c r="N866" s="386"/>
      <c r="O866" s="503"/>
      <c r="P866" s="307"/>
      <c r="Q866" s="431"/>
      <c r="R866" s="437"/>
      <c r="S866" s="431"/>
    </row>
    <row r="867" spans="1:19" ht="11.1" customHeight="1">
      <c r="A867" s="332"/>
      <c r="B867" s="333"/>
      <c r="C867" s="335"/>
      <c r="D867" s="361"/>
      <c r="E867" s="346"/>
      <c r="F867" s="340"/>
      <c r="G867" s="341"/>
      <c r="H867" s="20"/>
      <c r="I867" s="309"/>
      <c r="J867" s="364"/>
      <c r="K867" s="347"/>
      <c r="L867" s="396"/>
      <c r="M867" s="377"/>
      <c r="N867" s="347"/>
      <c r="O867" s="504"/>
      <c r="P867" s="487"/>
      <c r="Q867" s="432">
        <v>0</v>
      </c>
      <c r="R867" s="438"/>
      <c r="S867" s="432">
        <v>0</v>
      </c>
    </row>
    <row r="868" spans="1:19" ht="11.1" customHeight="1">
      <c r="A868" s="11"/>
      <c r="B868" s="12">
        <v>0</v>
      </c>
      <c r="C868" s="232">
        <v>0</v>
      </c>
      <c r="D868" s="359"/>
      <c r="E868" s="356"/>
      <c r="F868" s="345"/>
      <c r="G868" s="357"/>
      <c r="H868" s="16"/>
      <c r="I868" s="308"/>
      <c r="J868" s="351"/>
      <c r="K868" s="352"/>
      <c r="L868" s="353"/>
      <c r="M868" s="369"/>
      <c r="N868" s="352"/>
      <c r="O868" s="451"/>
      <c r="P868" s="486"/>
      <c r="Q868" s="430"/>
      <c r="R868" s="436"/>
      <c r="S868" s="430"/>
    </row>
    <row r="869" spans="1:19" ht="11.1" customHeight="1">
      <c r="A869" s="330"/>
      <c r="B869" s="331"/>
      <c r="C869" s="232">
        <v>0</v>
      </c>
      <c r="D869" s="359"/>
      <c r="E869" s="356"/>
      <c r="F869" s="345"/>
      <c r="G869" s="357"/>
      <c r="H869" s="16"/>
      <c r="I869" s="308"/>
      <c r="J869" s="351"/>
      <c r="K869" s="352"/>
      <c r="L869" s="353"/>
      <c r="M869" s="369"/>
      <c r="N869" s="352"/>
      <c r="O869" s="451"/>
      <c r="P869" s="307"/>
      <c r="Q869" s="431"/>
      <c r="R869" s="437"/>
      <c r="S869" s="431"/>
    </row>
    <row r="870" spans="1:19" ht="11.1" customHeight="1">
      <c r="A870" s="332" t="s">
        <v>874</v>
      </c>
      <c r="B870" s="333" t="s">
        <v>787</v>
      </c>
      <c r="C870" s="233">
        <v>0</v>
      </c>
      <c r="D870" s="361"/>
      <c r="E870" s="346"/>
      <c r="F870" s="340"/>
      <c r="G870" s="341"/>
      <c r="H870" s="20"/>
      <c r="I870" s="309"/>
      <c r="J870" s="364"/>
      <c r="K870" s="347">
        <v>0</v>
      </c>
      <c r="L870" s="354"/>
      <c r="M870" s="370"/>
      <c r="N870" s="347">
        <v>0</v>
      </c>
      <c r="O870" s="410"/>
      <c r="P870" s="487"/>
      <c r="Q870" s="432">
        <v>0</v>
      </c>
      <c r="R870" s="438"/>
      <c r="S870" s="432">
        <v>0</v>
      </c>
    </row>
    <row r="871" spans="1:19" ht="11.1" customHeight="1">
      <c r="A871" s="397"/>
      <c r="B871" s="398"/>
      <c r="C871" s="399"/>
      <c r="D871" s="400"/>
      <c r="E871" s="392"/>
      <c r="F871" s="393"/>
      <c r="G871" s="357"/>
      <c r="H871" s="394"/>
      <c r="I871" s="402"/>
      <c r="J871" s="348"/>
      <c r="K871" s="349"/>
      <c r="L871" s="350"/>
      <c r="M871" s="400"/>
      <c r="N871" s="349"/>
      <c r="O871" s="450"/>
      <c r="P871" s="486"/>
      <c r="Q871" s="430"/>
      <c r="R871" s="436"/>
      <c r="S871" s="430"/>
    </row>
    <row r="872" spans="1:19" ht="11.1" customHeight="1">
      <c r="A872" s="342"/>
      <c r="B872" s="343" t="s">
        <v>970</v>
      </c>
      <c r="C872" s="232" t="s">
        <v>977</v>
      </c>
      <c r="D872" s="385"/>
      <c r="E872" s="358"/>
      <c r="F872" s="345"/>
      <c r="G872" s="357"/>
      <c r="H872" s="16"/>
      <c r="I872" s="308"/>
      <c r="J872" s="351"/>
      <c r="K872" s="352"/>
      <c r="L872" s="353"/>
      <c r="M872" s="385"/>
      <c r="N872" s="352"/>
      <c r="O872" s="451"/>
      <c r="P872" s="307"/>
      <c r="Q872" s="431"/>
      <c r="R872" s="437"/>
      <c r="S872" s="431"/>
    </row>
    <row r="873" spans="1:19" ht="11.1" customHeight="1">
      <c r="A873" s="332"/>
      <c r="B873" s="333"/>
      <c r="C873" s="335" t="s">
        <v>975</v>
      </c>
      <c r="D873" s="361">
        <v>1</v>
      </c>
      <c r="E873" s="346" t="s">
        <v>595</v>
      </c>
      <c r="F873" s="340"/>
      <c r="G873" s="341"/>
      <c r="H873" s="20"/>
      <c r="I873" s="309"/>
      <c r="J873" s="364">
        <v>0</v>
      </c>
      <c r="K873" s="347"/>
      <c r="L873" s="425"/>
      <c r="M873" s="361">
        <v>1</v>
      </c>
      <c r="N873" s="347" t="s">
        <v>464</v>
      </c>
      <c r="O873" s="499"/>
      <c r="P873" s="487"/>
      <c r="Q873" s="432">
        <v>0</v>
      </c>
      <c r="R873" s="438"/>
      <c r="S873" s="432">
        <v>0</v>
      </c>
    </row>
    <row r="874" spans="1:19" ht="11.1" customHeight="1">
      <c r="A874" s="397"/>
      <c r="B874" s="398"/>
      <c r="C874" s="399"/>
      <c r="D874" s="400"/>
      <c r="E874" s="392"/>
      <c r="F874" s="393"/>
      <c r="G874" s="357"/>
      <c r="H874" s="394"/>
      <c r="I874" s="402"/>
      <c r="J874" s="348"/>
      <c r="K874" s="349"/>
      <c r="L874" s="350"/>
      <c r="M874" s="400"/>
      <c r="N874" s="349"/>
      <c r="O874" s="450"/>
      <c r="P874" s="486"/>
      <c r="Q874" s="430"/>
      <c r="R874" s="436"/>
      <c r="S874" s="430"/>
    </row>
    <row r="875" spans="1:19" ht="11.1" customHeight="1">
      <c r="A875" s="342"/>
      <c r="B875" s="343" t="s">
        <v>971</v>
      </c>
      <c r="C875" s="232" t="s">
        <v>972</v>
      </c>
      <c r="D875" s="385"/>
      <c r="E875" s="358"/>
      <c r="F875" s="345"/>
      <c r="G875" s="357"/>
      <c r="H875" s="16"/>
      <c r="I875" s="308"/>
      <c r="J875" s="351"/>
      <c r="K875" s="352"/>
      <c r="L875" s="353"/>
      <c r="M875" s="385"/>
      <c r="N875" s="352"/>
      <c r="O875" s="451"/>
      <c r="P875" s="307"/>
      <c r="Q875" s="431"/>
      <c r="R875" s="437"/>
      <c r="S875" s="431"/>
    </row>
    <row r="876" spans="1:19" ht="11.1" customHeight="1">
      <c r="A876" s="342"/>
      <c r="B876" s="343"/>
      <c r="C876" s="344"/>
      <c r="D876" s="385">
        <v>55</v>
      </c>
      <c r="E876" s="358" t="s">
        <v>595</v>
      </c>
      <c r="F876" s="345"/>
      <c r="G876" s="357"/>
      <c r="H876" s="16"/>
      <c r="I876" s="308"/>
      <c r="J876" s="351">
        <v>0</v>
      </c>
      <c r="K876" s="386"/>
      <c r="L876" s="354"/>
      <c r="M876" s="385">
        <v>55</v>
      </c>
      <c r="N876" s="386" t="s">
        <v>464</v>
      </c>
      <c r="O876" s="480"/>
      <c r="P876" s="487"/>
      <c r="Q876" s="432">
        <v>0</v>
      </c>
      <c r="R876" s="438"/>
      <c r="S876" s="432">
        <v>0</v>
      </c>
    </row>
    <row r="877" spans="1:19" ht="11.1" customHeight="1">
      <c r="A877" s="397"/>
      <c r="B877" s="398"/>
      <c r="C877" s="399"/>
      <c r="D877" s="400"/>
      <c r="E877" s="392"/>
      <c r="F877" s="393"/>
      <c r="G877" s="401"/>
      <c r="H877" s="394"/>
      <c r="I877" s="402"/>
      <c r="J877" s="403"/>
      <c r="K877" s="416"/>
      <c r="L877" s="417"/>
      <c r="M877" s="400"/>
      <c r="N877" s="416"/>
      <c r="O877" s="484"/>
      <c r="P877" s="486"/>
      <c r="Q877" s="430"/>
      <c r="R877" s="436"/>
      <c r="S877" s="430"/>
    </row>
    <row r="878" spans="1:19" ht="11.1" customHeight="1">
      <c r="A878" s="342"/>
      <c r="B878" s="343" t="s">
        <v>971</v>
      </c>
      <c r="C878" s="232" t="s">
        <v>973</v>
      </c>
      <c r="D878" s="385"/>
      <c r="E878" s="358"/>
      <c r="F878" s="345"/>
      <c r="G878" s="357"/>
      <c r="H878" s="16"/>
      <c r="I878" s="308"/>
      <c r="J878" s="351"/>
      <c r="K878" s="352"/>
      <c r="L878" s="353"/>
      <c r="M878" s="385"/>
      <c r="N878" s="352"/>
      <c r="O878" s="451"/>
      <c r="P878" s="307"/>
      <c r="Q878" s="431"/>
      <c r="R878" s="437"/>
      <c r="S878" s="431"/>
    </row>
    <row r="879" spans="1:19" ht="11.1" customHeight="1">
      <c r="A879" s="332"/>
      <c r="B879" s="333"/>
      <c r="C879" s="335"/>
      <c r="D879" s="361">
        <v>142</v>
      </c>
      <c r="E879" s="346" t="s">
        <v>595</v>
      </c>
      <c r="F879" s="340"/>
      <c r="G879" s="341"/>
      <c r="H879" s="20"/>
      <c r="I879" s="309"/>
      <c r="J879" s="364">
        <v>0</v>
      </c>
      <c r="K879" s="347"/>
      <c r="L879" s="425"/>
      <c r="M879" s="361">
        <v>142</v>
      </c>
      <c r="N879" s="347" t="s">
        <v>464</v>
      </c>
      <c r="O879" s="499"/>
      <c r="P879" s="487"/>
      <c r="Q879" s="432">
        <v>0</v>
      </c>
      <c r="R879" s="438"/>
      <c r="S879" s="432">
        <v>0</v>
      </c>
    </row>
    <row r="880" spans="1:19" ht="11.1" customHeight="1">
      <c r="A880" s="397"/>
      <c r="B880" s="398"/>
      <c r="C880" s="399"/>
      <c r="D880" s="400"/>
      <c r="E880" s="392"/>
      <c r="F880" s="393"/>
      <c r="G880" s="357"/>
      <c r="H880" s="394"/>
      <c r="I880" s="402"/>
      <c r="J880" s="348"/>
      <c r="K880" s="349"/>
      <c r="L880" s="350"/>
      <c r="M880" s="400"/>
      <c r="N880" s="349"/>
      <c r="O880" s="450"/>
      <c r="P880" s="486"/>
      <c r="Q880" s="430"/>
      <c r="R880" s="436"/>
      <c r="S880" s="430"/>
    </row>
    <row r="881" spans="1:19" ht="11.1" customHeight="1">
      <c r="A881" s="342"/>
      <c r="B881" s="343" t="s">
        <v>974</v>
      </c>
      <c r="C881" s="232"/>
      <c r="D881" s="385"/>
      <c r="E881" s="358"/>
      <c r="F881" s="345"/>
      <c r="G881" s="357"/>
      <c r="H881" s="16"/>
      <c r="I881" s="308"/>
      <c r="J881" s="351"/>
      <c r="K881" s="352"/>
      <c r="L881" s="353"/>
      <c r="M881" s="385"/>
      <c r="N881" s="352"/>
      <c r="O881" s="451"/>
      <c r="P881" s="307"/>
      <c r="Q881" s="431"/>
      <c r="R881" s="437"/>
      <c r="S881" s="431"/>
    </row>
    <row r="882" spans="1:19" ht="11.1" customHeight="1">
      <c r="A882" s="332"/>
      <c r="B882" s="333"/>
      <c r="C882" s="335">
        <v>80</v>
      </c>
      <c r="D882" s="361">
        <v>1</v>
      </c>
      <c r="E882" s="346" t="s">
        <v>531</v>
      </c>
      <c r="F882" s="340"/>
      <c r="G882" s="341"/>
      <c r="H882" s="20"/>
      <c r="I882" s="309"/>
      <c r="J882" s="364">
        <v>0</v>
      </c>
      <c r="K882" s="347"/>
      <c r="L882" s="425"/>
      <c r="M882" s="361">
        <v>1</v>
      </c>
      <c r="N882" s="347" t="s">
        <v>1017</v>
      </c>
      <c r="O882" s="499"/>
      <c r="P882" s="487"/>
      <c r="Q882" s="432">
        <v>0</v>
      </c>
      <c r="R882" s="438"/>
      <c r="S882" s="432">
        <v>0</v>
      </c>
    </row>
    <row r="883" spans="1:19" ht="11.1" customHeight="1">
      <c r="A883" s="397"/>
      <c r="B883" s="398"/>
      <c r="C883" s="399"/>
      <c r="D883" s="400"/>
      <c r="E883" s="392"/>
      <c r="F883" s="393"/>
      <c r="G883" s="357"/>
      <c r="H883" s="394"/>
      <c r="I883" s="402"/>
      <c r="J883" s="348"/>
      <c r="K883" s="349"/>
      <c r="L883" s="350"/>
      <c r="M883" s="400"/>
      <c r="N883" s="349"/>
      <c r="O883" s="450"/>
      <c r="P883" s="486"/>
      <c r="Q883" s="430"/>
      <c r="R883" s="436"/>
      <c r="S883" s="430"/>
    </row>
    <row r="884" spans="1:19" ht="11.1" customHeight="1">
      <c r="A884" s="342"/>
      <c r="B884" s="343" t="s">
        <v>978</v>
      </c>
      <c r="C884" s="232"/>
      <c r="D884" s="385"/>
      <c r="E884" s="358"/>
      <c r="F884" s="345"/>
      <c r="G884" s="357"/>
      <c r="H884" s="16"/>
      <c r="I884" s="308"/>
      <c r="J884" s="351"/>
      <c r="K884" s="352"/>
      <c r="L884" s="353"/>
      <c r="M884" s="385"/>
      <c r="N884" s="352"/>
      <c r="O884" s="451"/>
      <c r="P884" s="307"/>
      <c r="Q884" s="431"/>
      <c r="R884" s="437"/>
      <c r="S884" s="431"/>
    </row>
    <row r="885" spans="1:19" ht="11.1" customHeight="1">
      <c r="A885" s="332"/>
      <c r="B885" s="333"/>
      <c r="C885" s="335" t="s">
        <v>979</v>
      </c>
      <c r="D885" s="361">
        <v>1</v>
      </c>
      <c r="E885" s="346" t="s">
        <v>531</v>
      </c>
      <c r="F885" s="340"/>
      <c r="G885" s="341"/>
      <c r="H885" s="20"/>
      <c r="I885" s="309"/>
      <c r="J885" s="364">
        <v>0</v>
      </c>
      <c r="K885" s="347"/>
      <c r="L885" s="425"/>
      <c r="M885" s="361">
        <v>1</v>
      </c>
      <c r="N885" s="347" t="s">
        <v>1017</v>
      </c>
      <c r="O885" s="499"/>
      <c r="P885" s="487"/>
      <c r="Q885" s="432">
        <v>0</v>
      </c>
      <c r="R885" s="438"/>
      <c r="S885" s="432">
        <v>0</v>
      </c>
    </row>
    <row r="886" spans="1:19" ht="11.1" customHeight="1">
      <c r="A886" s="397"/>
      <c r="B886" s="398"/>
      <c r="C886" s="399"/>
      <c r="D886" s="400"/>
      <c r="E886" s="392"/>
      <c r="F886" s="393"/>
      <c r="G886" s="357"/>
      <c r="H886" s="394"/>
      <c r="I886" s="402"/>
      <c r="J886" s="348"/>
      <c r="K886" s="349"/>
      <c r="L886" s="350"/>
      <c r="M886" s="400"/>
      <c r="N886" s="349"/>
      <c r="O886" s="450"/>
      <c r="P886" s="486"/>
      <c r="Q886" s="430"/>
      <c r="R886" s="436"/>
      <c r="S886" s="430"/>
    </row>
    <row r="887" spans="1:19" ht="11.1" customHeight="1">
      <c r="A887" s="342"/>
      <c r="B887" s="343" t="s">
        <v>951</v>
      </c>
      <c r="C887" s="232" t="s">
        <v>724</v>
      </c>
      <c r="D887" s="385"/>
      <c r="E887" s="358"/>
      <c r="F887" s="345"/>
      <c r="G887" s="357"/>
      <c r="H887" s="16"/>
      <c r="I887" s="308"/>
      <c r="J887" s="351"/>
      <c r="K887" s="352"/>
      <c r="L887" s="353"/>
      <c r="M887" s="385"/>
      <c r="N887" s="352"/>
      <c r="O887" s="451"/>
      <c r="P887" s="307"/>
      <c r="Q887" s="431"/>
      <c r="R887" s="437"/>
      <c r="S887" s="431"/>
    </row>
    <row r="888" spans="1:19" ht="11.1" customHeight="1">
      <c r="A888" s="332"/>
      <c r="B888" s="333"/>
      <c r="C888" s="335">
        <v>25</v>
      </c>
      <c r="D888" s="361">
        <v>561</v>
      </c>
      <c r="E888" s="346" t="s">
        <v>2</v>
      </c>
      <c r="F888" s="340"/>
      <c r="G888" s="341"/>
      <c r="H888" s="20"/>
      <c r="I888" s="309"/>
      <c r="J888" s="364">
        <v>0</v>
      </c>
      <c r="K888" s="347"/>
      <c r="L888" s="425"/>
      <c r="M888" s="361">
        <v>561</v>
      </c>
      <c r="N888" s="347" t="s">
        <v>1020</v>
      </c>
      <c r="O888" s="499"/>
      <c r="P888" s="487"/>
      <c r="Q888" s="432">
        <v>0</v>
      </c>
      <c r="R888" s="438"/>
      <c r="S888" s="432">
        <v>0</v>
      </c>
    </row>
    <row r="889" spans="1:19" ht="11.1" customHeight="1">
      <c r="A889" s="397"/>
      <c r="B889" s="398"/>
      <c r="C889" s="399"/>
      <c r="D889" s="400"/>
      <c r="E889" s="392"/>
      <c r="F889" s="393"/>
      <c r="G889" s="357"/>
      <c r="H889" s="394"/>
      <c r="I889" s="402"/>
      <c r="J889" s="348"/>
      <c r="K889" s="349"/>
      <c r="L889" s="350"/>
      <c r="M889" s="400"/>
      <c r="N889" s="349"/>
      <c r="O889" s="450"/>
      <c r="P889" s="486"/>
      <c r="Q889" s="430"/>
      <c r="R889" s="436"/>
      <c r="S889" s="430"/>
    </row>
    <row r="890" spans="1:19" ht="11.1" customHeight="1">
      <c r="A890" s="342"/>
      <c r="B890" s="343" t="s">
        <v>951</v>
      </c>
      <c r="C890" s="232" t="s">
        <v>724</v>
      </c>
      <c r="D890" s="385"/>
      <c r="E890" s="358"/>
      <c r="F890" s="345"/>
      <c r="G890" s="357"/>
      <c r="H890" s="16"/>
      <c r="I890" s="308"/>
      <c r="J890" s="351"/>
      <c r="K890" s="352"/>
      <c r="L890" s="353"/>
      <c r="M890" s="385"/>
      <c r="N890" s="352"/>
      <c r="O890" s="451"/>
      <c r="P890" s="307"/>
      <c r="Q890" s="431"/>
      <c r="R890" s="437"/>
      <c r="S890" s="431"/>
    </row>
    <row r="891" spans="1:19" ht="11.1" customHeight="1">
      <c r="A891" s="332"/>
      <c r="B891" s="333"/>
      <c r="C891" s="335">
        <v>32</v>
      </c>
      <c r="D891" s="361">
        <v>121</v>
      </c>
      <c r="E891" s="346" t="s">
        <v>2</v>
      </c>
      <c r="F891" s="340"/>
      <c r="G891" s="341"/>
      <c r="H891" s="20"/>
      <c r="I891" s="309"/>
      <c r="J891" s="364">
        <v>0</v>
      </c>
      <c r="K891" s="347"/>
      <c r="L891" s="425"/>
      <c r="M891" s="361">
        <v>121</v>
      </c>
      <c r="N891" s="347" t="s">
        <v>1020</v>
      </c>
      <c r="O891" s="499"/>
      <c r="P891" s="487"/>
      <c r="Q891" s="432">
        <v>0</v>
      </c>
      <c r="R891" s="438"/>
      <c r="S891" s="432">
        <v>0</v>
      </c>
    </row>
    <row r="892" spans="1:19" ht="11.1" customHeight="1">
      <c r="A892" s="397"/>
      <c r="B892" s="398"/>
      <c r="C892" s="399"/>
      <c r="D892" s="400"/>
      <c r="E892" s="392"/>
      <c r="F892" s="393"/>
      <c r="G892" s="357"/>
      <c r="H892" s="394"/>
      <c r="I892" s="402"/>
      <c r="J892" s="348"/>
      <c r="K892" s="349"/>
      <c r="L892" s="350"/>
      <c r="M892" s="400"/>
      <c r="N892" s="349"/>
      <c r="O892" s="450"/>
      <c r="P892" s="486"/>
      <c r="Q892" s="430"/>
      <c r="R892" s="436"/>
      <c r="S892" s="430"/>
    </row>
    <row r="893" spans="1:19" ht="11.1" customHeight="1">
      <c r="A893" s="342"/>
      <c r="B893" s="343" t="s">
        <v>951</v>
      </c>
      <c r="C893" s="232" t="s">
        <v>724</v>
      </c>
      <c r="D893" s="385"/>
      <c r="E893" s="358"/>
      <c r="F893" s="345"/>
      <c r="G893" s="357"/>
      <c r="H893" s="16"/>
      <c r="I893" s="308"/>
      <c r="J893" s="351"/>
      <c r="K893" s="352"/>
      <c r="L893" s="353"/>
      <c r="M893" s="385"/>
      <c r="N893" s="352"/>
      <c r="O893" s="451"/>
      <c r="P893" s="307"/>
      <c r="Q893" s="431"/>
      <c r="R893" s="437"/>
      <c r="S893" s="431"/>
    </row>
    <row r="894" spans="1:19" ht="11.1" customHeight="1">
      <c r="A894" s="332"/>
      <c r="B894" s="333"/>
      <c r="C894" s="335">
        <v>40</v>
      </c>
      <c r="D894" s="361">
        <v>42</v>
      </c>
      <c r="E894" s="346" t="s">
        <v>2</v>
      </c>
      <c r="F894" s="340"/>
      <c r="G894" s="341"/>
      <c r="H894" s="20"/>
      <c r="I894" s="309"/>
      <c r="J894" s="364">
        <v>0</v>
      </c>
      <c r="K894" s="347"/>
      <c r="L894" s="425"/>
      <c r="M894" s="361">
        <v>42</v>
      </c>
      <c r="N894" s="347" t="s">
        <v>1020</v>
      </c>
      <c r="O894" s="499"/>
      <c r="P894" s="487"/>
      <c r="Q894" s="432">
        <v>0</v>
      </c>
      <c r="R894" s="438"/>
      <c r="S894" s="432">
        <v>0</v>
      </c>
    </row>
    <row r="895" spans="1:19" ht="11.1" customHeight="1">
      <c r="A895" s="397"/>
      <c r="B895" s="398"/>
      <c r="C895" s="399"/>
      <c r="D895" s="400"/>
      <c r="E895" s="392"/>
      <c r="F895" s="393"/>
      <c r="G895" s="357"/>
      <c r="H895" s="394"/>
      <c r="I895" s="402"/>
      <c r="J895" s="348"/>
      <c r="K895" s="349"/>
      <c r="L895" s="350"/>
      <c r="M895" s="400"/>
      <c r="N895" s="349"/>
      <c r="O895" s="450"/>
      <c r="P895" s="486"/>
      <c r="Q895" s="430"/>
      <c r="R895" s="436"/>
      <c r="S895" s="430"/>
    </row>
    <row r="896" spans="1:19" ht="11.1" customHeight="1">
      <c r="A896" s="342"/>
      <c r="B896" s="343" t="s">
        <v>951</v>
      </c>
      <c r="C896" s="232" t="s">
        <v>724</v>
      </c>
      <c r="D896" s="385"/>
      <c r="E896" s="358"/>
      <c r="F896" s="345"/>
      <c r="G896" s="357"/>
      <c r="H896" s="16"/>
      <c r="I896" s="308"/>
      <c r="J896" s="351"/>
      <c r="K896" s="352"/>
      <c r="L896" s="353"/>
      <c r="M896" s="385"/>
      <c r="N896" s="352"/>
      <c r="O896" s="451"/>
      <c r="P896" s="307"/>
      <c r="Q896" s="431"/>
      <c r="R896" s="437"/>
      <c r="S896" s="431"/>
    </row>
    <row r="897" spans="1:19" ht="11.1" customHeight="1">
      <c r="A897" s="332"/>
      <c r="B897" s="333"/>
      <c r="C897" s="335">
        <v>50</v>
      </c>
      <c r="D897" s="361">
        <v>10</v>
      </c>
      <c r="E897" s="346" t="s">
        <v>2</v>
      </c>
      <c r="F897" s="340"/>
      <c r="G897" s="341"/>
      <c r="H897" s="20"/>
      <c r="I897" s="309"/>
      <c r="J897" s="364">
        <v>0</v>
      </c>
      <c r="K897" s="347"/>
      <c r="L897" s="425"/>
      <c r="M897" s="361">
        <v>10</v>
      </c>
      <c r="N897" s="347" t="s">
        <v>1020</v>
      </c>
      <c r="O897" s="499"/>
      <c r="P897" s="487"/>
      <c r="Q897" s="432">
        <v>0</v>
      </c>
      <c r="R897" s="438"/>
      <c r="S897" s="432">
        <v>0</v>
      </c>
    </row>
    <row r="898" spans="1:19" ht="11.1" customHeight="1">
      <c r="A898" s="397"/>
      <c r="B898" s="398"/>
      <c r="C898" s="399"/>
      <c r="D898" s="400"/>
      <c r="E898" s="392"/>
      <c r="F898" s="393"/>
      <c r="G898" s="357"/>
      <c r="H898" s="394"/>
      <c r="I898" s="402"/>
      <c r="J898" s="348"/>
      <c r="K898" s="349"/>
      <c r="L898" s="350"/>
      <c r="M898" s="400"/>
      <c r="N898" s="349"/>
      <c r="O898" s="450"/>
      <c r="P898" s="486"/>
      <c r="Q898" s="430"/>
      <c r="R898" s="436"/>
      <c r="S898" s="430"/>
    </row>
    <row r="899" spans="1:19" ht="11.1" customHeight="1">
      <c r="A899" s="342"/>
      <c r="B899" s="343" t="s">
        <v>951</v>
      </c>
      <c r="C899" s="232" t="s">
        <v>724</v>
      </c>
      <c r="D899" s="385"/>
      <c r="E899" s="358"/>
      <c r="F899" s="345"/>
      <c r="G899" s="357"/>
      <c r="H899" s="16"/>
      <c r="I899" s="308"/>
      <c r="J899" s="351"/>
      <c r="K899" s="352"/>
      <c r="L899" s="353"/>
      <c r="M899" s="385"/>
      <c r="N899" s="352"/>
      <c r="O899" s="451"/>
      <c r="P899" s="307"/>
      <c r="Q899" s="431"/>
      <c r="R899" s="437"/>
      <c r="S899" s="431"/>
    </row>
    <row r="900" spans="1:19" ht="11.1" customHeight="1">
      <c r="A900" s="332"/>
      <c r="B900" s="333"/>
      <c r="C900" s="335">
        <v>65</v>
      </c>
      <c r="D900" s="361">
        <v>32</v>
      </c>
      <c r="E900" s="346" t="s">
        <v>2</v>
      </c>
      <c r="F900" s="340"/>
      <c r="G900" s="341"/>
      <c r="H900" s="20"/>
      <c r="I900" s="309"/>
      <c r="J900" s="364">
        <v>0</v>
      </c>
      <c r="K900" s="347"/>
      <c r="L900" s="425"/>
      <c r="M900" s="361">
        <v>32</v>
      </c>
      <c r="N900" s="347" t="s">
        <v>1020</v>
      </c>
      <c r="O900" s="499"/>
      <c r="P900" s="487"/>
      <c r="Q900" s="432">
        <v>0</v>
      </c>
      <c r="R900" s="438"/>
      <c r="S900" s="432">
        <v>0</v>
      </c>
    </row>
    <row r="901" spans="1:19" ht="11.1" customHeight="1">
      <c r="A901" s="397"/>
      <c r="B901" s="398"/>
      <c r="C901" s="399"/>
      <c r="D901" s="400"/>
      <c r="E901" s="392"/>
      <c r="F901" s="393"/>
      <c r="G901" s="357"/>
      <c r="H901" s="394"/>
      <c r="I901" s="402"/>
      <c r="J901" s="348"/>
      <c r="K901" s="349"/>
      <c r="L901" s="350"/>
      <c r="M901" s="400"/>
      <c r="N901" s="349"/>
      <c r="O901" s="450"/>
      <c r="P901" s="486"/>
      <c r="Q901" s="430"/>
      <c r="R901" s="436"/>
      <c r="S901" s="430"/>
    </row>
    <row r="902" spans="1:19" ht="11.1" customHeight="1">
      <c r="A902" s="342"/>
      <c r="B902" s="343" t="s">
        <v>951</v>
      </c>
      <c r="C902" s="232" t="s">
        <v>724</v>
      </c>
      <c r="D902" s="385"/>
      <c r="E902" s="358"/>
      <c r="F902" s="345"/>
      <c r="G902" s="357"/>
      <c r="H902" s="16"/>
      <c r="I902" s="308"/>
      <c r="J902" s="351"/>
      <c r="K902" s="352"/>
      <c r="L902" s="353"/>
      <c r="M902" s="385"/>
      <c r="N902" s="352"/>
      <c r="O902" s="451"/>
      <c r="P902" s="307"/>
      <c r="Q902" s="431"/>
      <c r="R902" s="437"/>
      <c r="S902" s="431"/>
    </row>
    <row r="903" spans="1:19" ht="11.1" customHeight="1">
      <c r="A903" s="527"/>
      <c r="B903" s="453"/>
      <c r="C903" s="481">
        <v>80</v>
      </c>
      <c r="D903" s="455">
        <v>109</v>
      </c>
      <c r="E903" s="456" t="s">
        <v>2</v>
      </c>
      <c r="F903" s="457"/>
      <c r="G903" s="458"/>
      <c r="H903" s="459"/>
      <c r="I903" s="460"/>
      <c r="J903" s="461">
        <v>0</v>
      </c>
      <c r="K903" s="462"/>
      <c r="L903" s="463"/>
      <c r="M903" s="455">
        <v>109</v>
      </c>
      <c r="N903" s="462" t="s">
        <v>1020</v>
      </c>
      <c r="O903" s="465"/>
      <c r="P903" s="487"/>
      <c r="Q903" s="432">
        <v>0</v>
      </c>
      <c r="R903" s="438"/>
      <c r="S903" s="432">
        <v>0</v>
      </c>
    </row>
    <row r="904" spans="1:19" ht="11.1" customHeight="1">
      <c r="A904" s="494"/>
      <c r="B904" s="496"/>
      <c r="C904" s="468"/>
      <c r="D904" s="498"/>
      <c r="E904" s="495"/>
      <c r="F904" s="471"/>
      <c r="G904" s="472"/>
      <c r="H904" s="525"/>
      <c r="I904" s="474"/>
      <c r="J904" s="475"/>
      <c r="K904" s="476"/>
      <c r="L904" s="526"/>
      <c r="M904" s="498"/>
      <c r="N904" s="476"/>
      <c r="O904" s="479"/>
      <c r="P904" s="486"/>
      <c r="Q904" s="430"/>
      <c r="R904" s="436"/>
      <c r="S904" s="430"/>
    </row>
    <row r="905" spans="1:19" ht="11.1" customHeight="1">
      <c r="A905" s="342"/>
      <c r="B905" s="343" t="s">
        <v>951</v>
      </c>
      <c r="C905" s="232" t="s">
        <v>724</v>
      </c>
      <c r="D905" s="385"/>
      <c r="E905" s="358"/>
      <c r="F905" s="345"/>
      <c r="G905" s="357"/>
      <c r="H905" s="16"/>
      <c r="I905" s="308"/>
      <c r="J905" s="351"/>
      <c r="K905" s="352"/>
      <c r="L905" s="353"/>
      <c r="M905" s="385"/>
      <c r="N905" s="352"/>
      <c r="O905" s="451"/>
      <c r="P905" s="307"/>
      <c r="Q905" s="431"/>
      <c r="R905" s="437"/>
      <c r="S905" s="431"/>
    </row>
    <row r="906" spans="1:19" ht="11.1" customHeight="1">
      <c r="A906" s="332"/>
      <c r="B906" s="333"/>
      <c r="C906" s="335">
        <v>100</v>
      </c>
      <c r="D906" s="361">
        <v>58</v>
      </c>
      <c r="E906" s="346" t="s">
        <v>2</v>
      </c>
      <c r="F906" s="340"/>
      <c r="G906" s="341"/>
      <c r="H906" s="20"/>
      <c r="I906" s="309"/>
      <c r="J906" s="364">
        <v>0</v>
      </c>
      <c r="K906" s="347"/>
      <c r="L906" s="425"/>
      <c r="M906" s="361">
        <v>58</v>
      </c>
      <c r="N906" s="347" t="s">
        <v>1020</v>
      </c>
      <c r="O906" s="499"/>
      <c r="P906" s="487"/>
      <c r="Q906" s="432">
        <v>0</v>
      </c>
      <c r="R906" s="438"/>
      <c r="S906" s="432">
        <v>0</v>
      </c>
    </row>
    <row r="907" spans="1:19" ht="11.1" customHeight="1">
      <c r="A907" s="397"/>
      <c r="B907" s="398"/>
      <c r="C907" s="399"/>
      <c r="D907" s="400"/>
      <c r="E907" s="392"/>
      <c r="F907" s="393"/>
      <c r="G907" s="357"/>
      <c r="H907" s="394"/>
      <c r="I907" s="402"/>
      <c r="J907" s="348"/>
      <c r="K907" s="349"/>
      <c r="L907" s="350"/>
      <c r="M907" s="400"/>
      <c r="N907" s="349"/>
      <c r="O907" s="450"/>
      <c r="P907" s="486"/>
      <c r="Q907" s="430"/>
      <c r="R907" s="436"/>
      <c r="S907" s="430"/>
    </row>
    <row r="908" spans="1:19" ht="11.1" customHeight="1">
      <c r="A908" s="342"/>
      <c r="B908" s="343" t="s">
        <v>951</v>
      </c>
      <c r="C908" s="232" t="s">
        <v>952</v>
      </c>
      <c r="D908" s="385"/>
      <c r="E908" s="358"/>
      <c r="F908" s="345"/>
      <c r="G908" s="357"/>
      <c r="H908" s="16"/>
      <c r="I908" s="308"/>
      <c r="J908" s="351"/>
      <c r="K908" s="352"/>
      <c r="L908" s="353"/>
      <c r="M908" s="385"/>
      <c r="N908" s="352"/>
      <c r="O908" s="451"/>
      <c r="P908" s="307"/>
      <c r="Q908" s="431"/>
      <c r="R908" s="437"/>
      <c r="S908" s="431"/>
    </row>
    <row r="909" spans="1:19" ht="11.1" customHeight="1">
      <c r="A909" s="332"/>
      <c r="B909" s="333"/>
      <c r="C909" s="335">
        <v>25</v>
      </c>
      <c r="D909" s="361">
        <v>4</v>
      </c>
      <c r="E909" s="346" t="s">
        <v>2</v>
      </c>
      <c r="F909" s="340"/>
      <c r="G909" s="341"/>
      <c r="H909" s="20"/>
      <c r="I909" s="309"/>
      <c r="J909" s="364">
        <v>0</v>
      </c>
      <c r="K909" s="347"/>
      <c r="L909" s="425"/>
      <c r="M909" s="361">
        <v>4</v>
      </c>
      <c r="N909" s="347" t="s">
        <v>1020</v>
      </c>
      <c r="O909" s="499"/>
      <c r="P909" s="487"/>
      <c r="Q909" s="432">
        <v>0</v>
      </c>
      <c r="R909" s="438"/>
      <c r="S909" s="432">
        <v>0</v>
      </c>
    </row>
    <row r="910" spans="1:19" ht="11.1" customHeight="1">
      <c r="A910" s="397"/>
      <c r="B910" s="398"/>
      <c r="C910" s="399"/>
      <c r="D910" s="400"/>
      <c r="E910" s="392"/>
      <c r="F910" s="393"/>
      <c r="G910" s="357"/>
      <c r="H910" s="394"/>
      <c r="I910" s="402"/>
      <c r="J910" s="348"/>
      <c r="K910" s="349"/>
      <c r="L910" s="350"/>
      <c r="M910" s="400"/>
      <c r="N910" s="349"/>
      <c r="O910" s="450"/>
      <c r="P910" s="486"/>
      <c r="Q910" s="430"/>
      <c r="R910" s="436"/>
      <c r="S910" s="430"/>
    </row>
    <row r="911" spans="1:19" ht="11.1" customHeight="1">
      <c r="A911" s="342"/>
      <c r="B911" s="343" t="s">
        <v>951</v>
      </c>
      <c r="C911" s="232" t="s">
        <v>952</v>
      </c>
      <c r="D911" s="385"/>
      <c r="E911" s="358"/>
      <c r="F911" s="345"/>
      <c r="G911" s="357"/>
      <c r="H911" s="16"/>
      <c r="I911" s="308"/>
      <c r="J911" s="351"/>
      <c r="K911" s="352"/>
      <c r="L911" s="353"/>
      <c r="M911" s="385"/>
      <c r="N911" s="352"/>
      <c r="O911" s="451"/>
      <c r="P911" s="307"/>
      <c r="Q911" s="431"/>
      <c r="R911" s="437"/>
      <c r="S911" s="431"/>
    </row>
    <row r="912" spans="1:19" ht="11.1" customHeight="1">
      <c r="A912" s="332"/>
      <c r="B912" s="333"/>
      <c r="C912" s="335">
        <v>50</v>
      </c>
      <c r="D912" s="361">
        <v>2</v>
      </c>
      <c r="E912" s="346" t="s">
        <v>2</v>
      </c>
      <c r="F912" s="340"/>
      <c r="G912" s="341"/>
      <c r="H912" s="20"/>
      <c r="I912" s="309"/>
      <c r="J912" s="364">
        <v>0</v>
      </c>
      <c r="K912" s="347"/>
      <c r="L912" s="425"/>
      <c r="M912" s="361">
        <v>2</v>
      </c>
      <c r="N912" s="347" t="s">
        <v>1020</v>
      </c>
      <c r="O912" s="499"/>
      <c r="P912" s="487"/>
      <c r="Q912" s="432">
        <v>0</v>
      </c>
      <c r="R912" s="438"/>
      <c r="S912" s="432">
        <v>0</v>
      </c>
    </row>
    <row r="913" spans="1:19" ht="11.1" customHeight="1">
      <c r="A913" s="397"/>
      <c r="B913" s="398"/>
      <c r="C913" s="399"/>
      <c r="D913" s="400"/>
      <c r="E913" s="392"/>
      <c r="F913" s="393"/>
      <c r="G913" s="357"/>
      <c r="H913" s="394"/>
      <c r="I913" s="402"/>
      <c r="J913" s="348"/>
      <c r="K913" s="349"/>
      <c r="L913" s="350"/>
      <c r="M913" s="400"/>
      <c r="N913" s="349"/>
      <c r="O913" s="450"/>
      <c r="P913" s="486"/>
      <c r="Q913" s="430"/>
      <c r="R913" s="436"/>
      <c r="S913" s="430"/>
    </row>
    <row r="914" spans="1:19" ht="11.1" customHeight="1">
      <c r="A914" s="342"/>
      <c r="B914" s="343" t="s">
        <v>951</v>
      </c>
      <c r="C914" s="232" t="s">
        <v>952</v>
      </c>
      <c r="D914" s="385"/>
      <c r="E914" s="358"/>
      <c r="F914" s="345"/>
      <c r="G914" s="357"/>
      <c r="H914" s="16"/>
      <c r="I914" s="308"/>
      <c r="J914" s="351"/>
      <c r="K914" s="352"/>
      <c r="L914" s="353"/>
      <c r="M914" s="385"/>
      <c r="N914" s="352"/>
      <c r="O914" s="451"/>
      <c r="P914" s="307"/>
      <c r="Q914" s="431"/>
      <c r="R914" s="437"/>
      <c r="S914" s="431"/>
    </row>
    <row r="915" spans="1:19" ht="11.1" customHeight="1">
      <c r="A915" s="332"/>
      <c r="B915" s="333"/>
      <c r="C915" s="335">
        <v>65</v>
      </c>
      <c r="D915" s="361">
        <v>2</v>
      </c>
      <c r="E915" s="346" t="s">
        <v>2</v>
      </c>
      <c r="F915" s="340"/>
      <c r="G915" s="341"/>
      <c r="H915" s="20"/>
      <c r="I915" s="309"/>
      <c r="J915" s="364">
        <v>0</v>
      </c>
      <c r="K915" s="347"/>
      <c r="L915" s="425"/>
      <c r="M915" s="361">
        <v>2</v>
      </c>
      <c r="N915" s="347" t="s">
        <v>1020</v>
      </c>
      <c r="O915" s="499"/>
      <c r="P915" s="487"/>
      <c r="Q915" s="432">
        <v>0</v>
      </c>
      <c r="R915" s="438"/>
      <c r="S915" s="432">
        <v>0</v>
      </c>
    </row>
    <row r="916" spans="1:19" ht="11.1" customHeight="1">
      <c r="A916" s="397"/>
      <c r="B916" s="398"/>
      <c r="C916" s="399"/>
      <c r="D916" s="400"/>
      <c r="E916" s="392"/>
      <c r="F916" s="393"/>
      <c r="G916" s="357"/>
      <c r="H916" s="394"/>
      <c r="I916" s="402"/>
      <c r="J916" s="348"/>
      <c r="K916" s="349"/>
      <c r="L916" s="350"/>
      <c r="M916" s="400"/>
      <c r="N916" s="349"/>
      <c r="O916" s="450"/>
      <c r="P916" s="486"/>
      <c r="Q916" s="430"/>
      <c r="R916" s="436"/>
      <c r="S916" s="430"/>
    </row>
    <row r="917" spans="1:19" ht="11.1" customHeight="1">
      <c r="A917" s="342"/>
      <c r="B917" s="343" t="s">
        <v>951</v>
      </c>
      <c r="C917" s="232" t="s">
        <v>952</v>
      </c>
      <c r="D917" s="385"/>
      <c r="E917" s="358"/>
      <c r="F917" s="345"/>
      <c r="G917" s="357"/>
      <c r="H917" s="16"/>
      <c r="I917" s="308"/>
      <c r="J917" s="351"/>
      <c r="K917" s="352"/>
      <c r="L917" s="353"/>
      <c r="M917" s="385"/>
      <c r="N917" s="352"/>
      <c r="O917" s="451"/>
      <c r="P917" s="307"/>
      <c r="Q917" s="431"/>
      <c r="R917" s="437"/>
      <c r="S917" s="431"/>
    </row>
    <row r="918" spans="1:19" ht="11.1" customHeight="1">
      <c r="A918" s="332"/>
      <c r="B918" s="333"/>
      <c r="C918" s="335">
        <v>80</v>
      </c>
      <c r="D918" s="361">
        <v>8</v>
      </c>
      <c r="E918" s="346" t="s">
        <v>2</v>
      </c>
      <c r="F918" s="340"/>
      <c r="G918" s="341"/>
      <c r="H918" s="20"/>
      <c r="I918" s="309"/>
      <c r="J918" s="364">
        <v>0</v>
      </c>
      <c r="K918" s="347"/>
      <c r="L918" s="425"/>
      <c r="M918" s="361">
        <v>8</v>
      </c>
      <c r="N918" s="347" t="s">
        <v>1020</v>
      </c>
      <c r="O918" s="499"/>
      <c r="P918" s="487"/>
      <c r="Q918" s="432">
        <v>0</v>
      </c>
      <c r="R918" s="438"/>
      <c r="S918" s="432">
        <v>0</v>
      </c>
    </row>
    <row r="919" spans="1:19" ht="11.1" customHeight="1">
      <c r="A919" s="397"/>
      <c r="B919" s="398"/>
      <c r="C919" s="399"/>
      <c r="D919" s="400"/>
      <c r="E919" s="392"/>
      <c r="F919" s="393"/>
      <c r="G919" s="357"/>
      <c r="H919" s="394"/>
      <c r="I919" s="402"/>
      <c r="J919" s="348"/>
      <c r="K919" s="349"/>
      <c r="L919" s="350"/>
      <c r="M919" s="400"/>
      <c r="N919" s="349"/>
      <c r="O919" s="450"/>
      <c r="P919" s="486"/>
      <c r="Q919" s="430"/>
      <c r="R919" s="436"/>
      <c r="S919" s="430"/>
    </row>
    <row r="920" spans="1:19" ht="11.1" customHeight="1">
      <c r="A920" s="342"/>
      <c r="B920" s="343" t="s">
        <v>951</v>
      </c>
      <c r="C920" s="232" t="s">
        <v>952</v>
      </c>
      <c r="D920" s="385"/>
      <c r="E920" s="358"/>
      <c r="F920" s="345"/>
      <c r="G920" s="357"/>
      <c r="H920" s="16"/>
      <c r="I920" s="308"/>
      <c r="J920" s="351"/>
      <c r="K920" s="352"/>
      <c r="L920" s="353"/>
      <c r="M920" s="385"/>
      <c r="N920" s="352"/>
      <c r="O920" s="451"/>
      <c r="P920" s="307"/>
      <c r="Q920" s="431"/>
      <c r="R920" s="437"/>
      <c r="S920" s="431"/>
    </row>
    <row r="921" spans="1:19" ht="11.1" customHeight="1">
      <c r="A921" s="342"/>
      <c r="B921" s="343"/>
      <c r="C921" s="344">
        <v>100</v>
      </c>
      <c r="D921" s="385">
        <v>1</v>
      </c>
      <c r="E921" s="358" t="s">
        <v>2</v>
      </c>
      <c r="F921" s="345"/>
      <c r="G921" s="357"/>
      <c r="H921" s="16"/>
      <c r="I921" s="308"/>
      <c r="J921" s="351">
        <v>0</v>
      </c>
      <c r="K921" s="386"/>
      <c r="L921" s="354"/>
      <c r="M921" s="385">
        <v>1</v>
      </c>
      <c r="N921" s="386" t="s">
        <v>1020</v>
      </c>
      <c r="O921" s="480"/>
      <c r="P921" s="487"/>
      <c r="Q921" s="432">
        <v>0</v>
      </c>
      <c r="R921" s="438"/>
      <c r="S921" s="432">
        <v>0</v>
      </c>
    </row>
    <row r="922" spans="1:19" ht="11.1" customHeight="1">
      <c r="A922" s="397"/>
      <c r="B922" s="398"/>
      <c r="C922" s="399"/>
      <c r="D922" s="400"/>
      <c r="E922" s="392"/>
      <c r="F922" s="393"/>
      <c r="G922" s="401"/>
      <c r="H922" s="394"/>
      <c r="I922" s="402"/>
      <c r="J922" s="403"/>
      <c r="K922" s="416"/>
      <c r="L922" s="417"/>
      <c r="M922" s="400"/>
      <c r="N922" s="416"/>
      <c r="O922" s="484"/>
      <c r="P922" s="486"/>
      <c r="Q922" s="430"/>
      <c r="R922" s="436"/>
      <c r="S922" s="430"/>
    </row>
    <row r="923" spans="1:19" ht="11.1" customHeight="1">
      <c r="A923" s="342"/>
      <c r="B923" s="343" t="s">
        <v>951</v>
      </c>
      <c r="C923" s="232" t="s">
        <v>980</v>
      </c>
      <c r="D923" s="385"/>
      <c r="E923" s="358"/>
      <c r="F923" s="345"/>
      <c r="G923" s="357"/>
      <c r="H923" s="16"/>
      <c r="I923" s="308"/>
      <c r="J923" s="351"/>
      <c r="K923" s="352"/>
      <c r="L923" s="353"/>
      <c r="M923" s="385"/>
      <c r="N923" s="352"/>
      <c r="O923" s="451"/>
      <c r="P923" s="307"/>
      <c r="Q923" s="431"/>
      <c r="R923" s="437"/>
      <c r="S923" s="431"/>
    </row>
    <row r="924" spans="1:19" ht="11.1" customHeight="1">
      <c r="A924" s="332"/>
      <c r="B924" s="333"/>
      <c r="C924" s="335">
        <v>100</v>
      </c>
      <c r="D924" s="361">
        <v>1</v>
      </c>
      <c r="E924" s="346" t="s">
        <v>2</v>
      </c>
      <c r="F924" s="340"/>
      <c r="G924" s="341"/>
      <c r="H924" s="20"/>
      <c r="I924" s="309"/>
      <c r="J924" s="364">
        <v>0</v>
      </c>
      <c r="K924" s="347"/>
      <c r="L924" s="425"/>
      <c r="M924" s="361">
        <v>1</v>
      </c>
      <c r="N924" s="347" t="s">
        <v>1020</v>
      </c>
      <c r="O924" s="499"/>
      <c r="P924" s="487"/>
      <c r="Q924" s="432">
        <v>0</v>
      </c>
      <c r="R924" s="438"/>
      <c r="S924" s="432">
        <v>0</v>
      </c>
    </row>
    <row r="925" spans="1:19" ht="11.1" customHeight="1">
      <c r="A925" s="397"/>
      <c r="B925" s="398"/>
      <c r="C925" s="399"/>
      <c r="D925" s="400"/>
      <c r="E925" s="392"/>
      <c r="F925" s="393"/>
      <c r="G925" s="357"/>
      <c r="H925" s="394"/>
      <c r="I925" s="402"/>
      <c r="J925" s="348"/>
      <c r="K925" s="349"/>
      <c r="L925" s="350"/>
      <c r="M925" s="400"/>
      <c r="N925" s="349"/>
      <c r="O925" s="450"/>
      <c r="P925" s="486"/>
      <c r="Q925" s="430"/>
      <c r="R925" s="436"/>
      <c r="S925" s="430"/>
    </row>
    <row r="926" spans="1:19" ht="11.1" customHeight="1">
      <c r="A926" s="342"/>
      <c r="B926" s="422" t="s">
        <v>959</v>
      </c>
      <c r="C926" s="232" t="s">
        <v>765</v>
      </c>
      <c r="D926" s="385"/>
      <c r="E926" s="358"/>
      <c r="F926" s="345"/>
      <c r="G926" s="357"/>
      <c r="H926" s="16"/>
      <c r="I926" s="308"/>
      <c r="J926" s="351"/>
      <c r="K926" s="352"/>
      <c r="L926" s="353"/>
      <c r="M926" s="385"/>
      <c r="N926" s="352"/>
      <c r="O926" s="451"/>
      <c r="P926" s="307"/>
      <c r="Q926" s="431"/>
      <c r="R926" s="437"/>
      <c r="S926" s="431"/>
    </row>
    <row r="927" spans="1:19" ht="11.1" customHeight="1">
      <c r="A927" s="332"/>
      <c r="B927" s="333" t="s">
        <v>960</v>
      </c>
      <c r="C927" s="335">
        <v>100</v>
      </c>
      <c r="D927" s="361">
        <v>3</v>
      </c>
      <c r="E927" s="346" t="s">
        <v>2</v>
      </c>
      <c r="F927" s="340"/>
      <c r="G927" s="341"/>
      <c r="H927" s="20"/>
      <c r="I927" s="309"/>
      <c r="J927" s="364">
        <v>0</v>
      </c>
      <c r="K927" s="347"/>
      <c r="L927" s="425"/>
      <c r="M927" s="361">
        <v>3</v>
      </c>
      <c r="N927" s="347" t="s">
        <v>1020</v>
      </c>
      <c r="O927" s="499"/>
      <c r="P927" s="487"/>
      <c r="Q927" s="432">
        <v>0</v>
      </c>
      <c r="R927" s="438"/>
      <c r="S927" s="432">
        <v>0</v>
      </c>
    </row>
    <row r="928" spans="1:19" ht="11.1" customHeight="1">
      <c r="A928" s="397"/>
      <c r="B928" s="398"/>
      <c r="C928" s="399"/>
      <c r="D928" s="400"/>
      <c r="E928" s="392"/>
      <c r="F928" s="393"/>
      <c r="G928" s="357"/>
      <c r="H928" s="394"/>
      <c r="I928" s="402"/>
      <c r="J928" s="348"/>
      <c r="K928" s="349"/>
      <c r="L928" s="350"/>
      <c r="M928" s="400"/>
      <c r="N928" s="349"/>
      <c r="O928" s="450"/>
      <c r="P928" s="486"/>
      <c r="Q928" s="430"/>
      <c r="R928" s="436"/>
      <c r="S928" s="430"/>
    </row>
    <row r="929" spans="1:19" ht="11.1" customHeight="1">
      <c r="A929" s="342"/>
      <c r="B929" s="422" t="s">
        <v>959</v>
      </c>
      <c r="C929" s="232" t="s">
        <v>791</v>
      </c>
      <c r="D929" s="385"/>
      <c r="E929" s="358"/>
      <c r="F929" s="345"/>
      <c r="G929" s="357"/>
      <c r="H929" s="16"/>
      <c r="I929" s="308"/>
      <c r="J929" s="351"/>
      <c r="K929" s="352"/>
      <c r="L929" s="353"/>
      <c r="M929" s="385"/>
      <c r="N929" s="352"/>
      <c r="O929" s="451"/>
      <c r="P929" s="307"/>
      <c r="Q929" s="431"/>
      <c r="R929" s="437"/>
      <c r="S929" s="431"/>
    </row>
    <row r="930" spans="1:19" ht="11.1" customHeight="1">
      <c r="A930" s="332"/>
      <c r="B930" s="333" t="s">
        <v>960</v>
      </c>
      <c r="C930" s="335">
        <v>100</v>
      </c>
      <c r="D930" s="361">
        <v>6</v>
      </c>
      <c r="E930" s="346" t="s">
        <v>2</v>
      </c>
      <c r="F930" s="340"/>
      <c r="G930" s="341"/>
      <c r="H930" s="20"/>
      <c r="I930" s="309"/>
      <c r="J930" s="364">
        <v>0</v>
      </c>
      <c r="K930" s="347"/>
      <c r="L930" s="425"/>
      <c r="M930" s="361">
        <v>6</v>
      </c>
      <c r="N930" s="347" t="s">
        <v>1020</v>
      </c>
      <c r="O930" s="499"/>
      <c r="P930" s="487"/>
      <c r="Q930" s="432">
        <v>0</v>
      </c>
      <c r="R930" s="438"/>
      <c r="S930" s="432">
        <v>0</v>
      </c>
    </row>
    <row r="931" spans="1:19" s="16" customFormat="1" ht="11.1" customHeight="1">
      <c r="A931" s="11"/>
      <c r="B931" s="12"/>
      <c r="C931" s="232"/>
      <c r="D931" s="359"/>
      <c r="E931" s="356"/>
      <c r="F931" s="345"/>
      <c r="G931" s="357"/>
      <c r="I931" s="308"/>
      <c r="J931" s="348"/>
      <c r="K931" s="349"/>
      <c r="L931" s="350"/>
      <c r="M931" s="373"/>
      <c r="N931" s="349"/>
      <c r="O931" s="450"/>
      <c r="P931" s="486"/>
      <c r="Q931" s="430"/>
      <c r="R931" s="436"/>
      <c r="S931" s="430"/>
    </row>
    <row r="932" spans="1:19" s="16" customFormat="1" ht="11.1" customHeight="1">
      <c r="A932" s="330"/>
      <c r="B932" s="331" t="s">
        <v>743</v>
      </c>
      <c r="C932" s="232"/>
      <c r="D932" s="359"/>
      <c r="E932" s="356"/>
      <c r="F932" s="345"/>
      <c r="G932" s="357"/>
      <c r="I932" s="308"/>
      <c r="J932" s="351"/>
      <c r="K932" s="352"/>
      <c r="L932" s="353"/>
      <c r="M932" s="374"/>
      <c r="N932" s="352"/>
      <c r="O932" s="451"/>
      <c r="P932" s="307"/>
      <c r="Q932" s="431"/>
      <c r="R932" s="437"/>
      <c r="S932" s="431"/>
    </row>
    <row r="933" spans="1:19" s="16" customFormat="1" ht="11.1" customHeight="1">
      <c r="A933" s="332"/>
      <c r="B933" s="333"/>
      <c r="C933" s="335"/>
      <c r="D933" s="362">
        <v>0.03</v>
      </c>
      <c r="E933" s="346"/>
      <c r="F933" s="340"/>
      <c r="G933" s="341"/>
      <c r="H933" s="20"/>
      <c r="I933" s="309"/>
      <c r="J933" s="364">
        <v>0</v>
      </c>
      <c r="K933" s="347">
        <v>0</v>
      </c>
      <c r="L933" s="354"/>
      <c r="M933" s="375">
        <v>0.03</v>
      </c>
      <c r="N933" s="347">
        <v>0</v>
      </c>
      <c r="O933" s="480"/>
      <c r="P933" s="487"/>
      <c r="Q933" s="432">
        <v>0</v>
      </c>
      <c r="R933" s="438"/>
      <c r="S933" s="432">
        <v>0</v>
      </c>
    </row>
    <row r="934" spans="1:19" s="16" customFormat="1" ht="11.1" customHeight="1">
      <c r="A934" s="11"/>
      <c r="B934" s="12"/>
      <c r="C934" s="232"/>
      <c r="D934" s="359"/>
      <c r="E934" s="356"/>
      <c r="F934" s="345"/>
      <c r="G934" s="357"/>
      <c r="I934" s="308"/>
      <c r="J934" s="348"/>
      <c r="K934" s="349"/>
      <c r="L934" s="350"/>
      <c r="M934" s="373"/>
      <c r="N934" s="349"/>
      <c r="O934" s="450"/>
      <c r="P934" s="486"/>
      <c r="Q934" s="430"/>
      <c r="R934" s="436"/>
      <c r="S934" s="430"/>
    </row>
    <row r="935" spans="1:19" s="16" customFormat="1" ht="11.1" customHeight="1">
      <c r="A935" s="330"/>
      <c r="B935" s="331" t="s">
        <v>744</v>
      </c>
      <c r="C935" s="232"/>
      <c r="D935" s="359"/>
      <c r="E935" s="356"/>
      <c r="F935" s="345"/>
      <c r="G935" s="357"/>
      <c r="I935" s="308"/>
      <c r="J935" s="351"/>
      <c r="K935" s="352"/>
      <c r="L935" s="353"/>
      <c r="M935" s="374"/>
      <c r="N935" s="352"/>
      <c r="O935" s="451"/>
      <c r="P935" s="307"/>
      <c r="Q935" s="431"/>
      <c r="R935" s="437"/>
      <c r="S935" s="431"/>
    </row>
    <row r="936" spans="1:19" s="16" customFormat="1" ht="11.1" customHeight="1">
      <c r="A936" s="332"/>
      <c r="B936" s="333"/>
      <c r="C936" s="335"/>
      <c r="D936" s="362">
        <v>0.1</v>
      </c>
      <c r="E936" s="346"/>
      <c r="F936" s="340"/>
      <c r="G936" s="341"/>
      <c r="H936" s="20"/>
      <c r="I936" s="309"/>
      <c r="J936" s="364">
        <v>0</v>
      </c>
      <c r="K936" s="347">
        <v>0</v>
      </c>
      <c r="L936" s="354"/>
      <c r="M936" s="374">
        <v>0.1</v>
      </c>
      <c r="N936" s="347">
        <v>0</v>
      </c>
      <c r="O936" s="480"/>
      <c r="P936" s="487"/>
      <c r="Q936" s="432">
        <v>0</v>
      </c>
      <c r="R936" s="438"/>
      <c r="S936" s="432">
        <v>0</v>
      </c>
    </row>
    <row r="937" spans="1:19" ht="11.1" customHeight="1">
      <c r="A937" s="397"/>
      <c r="B937" s="398"/>
      <c r="C937" s="399"/>
      <c r="D937" s="400"/>
      <c r="E937" s="392"/>
      <c r="F937" s="393"/>
      <c r="G937" s="357"/>
      <c r="H937" s="394"/>
      <c r="I937" s="402"/>
      <c r="J937" s="348"/>
      <c r="K937" s="349"/>
      <c r="L937" s="350"/>
      <c r="M937" s="400"/>
      <c r="N937" s="349"/>
      <c r="O937" s="450"/>
      <c r="P937" s="486"/>
      <c r="Q937" s="430"/>
      <c r="R937" s="436"/>
      <c r="S937" s="430"/>
    </row>
    <row r="938" spans="1:19" ht="11.1" customHeight="1">
      <c r="A938" s="342"/>
      <c r="B938" s="343" t="s">
        <v>776</v>
      </c>
      <c r="C938" s="232" t="s">
        <v>729</v>
      </c>
      <c r="D938" s="385"/>
      <c r="E938" s="358"/>
      <c r="F938" s="345"/>
      <c r="G938" s="357"/>
      <c r="H938" s="16"/>
      <c r="I938" s="308"/>
      <c r="J938" s="351"/>
      <c r="K938" s="352"/>
      <c r="L938" s="353"/>
      <c r="M938" s="385"/>
      <c r="N938" s="352"/>
      <c r="O938" s="451"/>
      <c r="P938" s="307"/>
      <c r="Q938" s="431"/>
      <c r="R938" s="437"/>
      <c r="S938" s="431"/>
    </row>
    <row r="939" spans="1:19" ht="11.1" customHeight="1">
      <c r="A939" s="332"/>
      <c r="B939" s="333"/>
      <c r="C939" s="335">
        <v>25</v>
      </c>
      <c r="D939" s="361">
        <v>2</v>
      </c>
      <c r="E939" s="346" t="s">
        <v>595</v>
      </c>
      <c r="F939" s="340"/>
      <c r="G939" s="341"/>
      <c r="H939" s="20"/>
      <c r="I939" s="309"/>
      <c r="J939" s="364">
        <v>0</v>
      </c>
      <c r="K939" s="347"/>
      <c r="L939" s="425"/>
      <c r="M939" s="361">
        <v>2</v>
      </c>
      <c r="N939" s="347" t="s">
        <v>464</v>
      </c>
      <c r="O939" s="499"/>
      <c r="P939" s="487"/>
      <c r="Q939" s="432">
        <v>0</v>
      </c>
      <c r="R939" s="438"/>
      <c r="S939" s="432">
        <v>0</v>
      </c>
    </row>
    <row r="940" spans="1:19" ht="11.1" customHeight="1">
      <c r="A940" s="397"/>
      <c r="B940" s="398"/>
      <c r="C940" s="399"/>
      <c r="D940" s="400"/>
      <c r="E940" s="392"/>
      <c r="F940" s="393"/>
      <c r="G940" s="357"/>
      <c r="H940" s="394"/>
      <c r="I940" s="402"/>
      <c r="J940" s="348"/>
      <c r="K940" s="349"/>
      <c r="L940" s="350"/>
      <c r="M940" s="400"/>
      <c r="N940" s="349"/>
      <c r="O940" s="450"/>
      <c r="P940" s="486"/>
      <c r="Q940" s="430"/>
      <c r="R940" s="436"/>
      <c r="S940" s="430"/>
    </row>
    <row r="941" spans="1:19" ht="11.1" customHeight="1">
      <c r="A941" s="342"/>
      <c r="B941" s="343" t="s">
        <v>776</v>
      </c>
      <c r="C941" s="232" t="s">
        <v>954</v>
      </c>
      <c r="D941" s="385"/>
      <c r="E941" s="358"/>
      <c r="F941" s="345"/>
      <c r="G941" s="357"/>
      <c r="H941" s="16"/>
      <c r="I941" s="308"/>
      <c r="J941" s="351"/>
      <c r="K941" s="352"/>
      <c r="L941" s="353"/>
      <c r="M941" s="385"/>
      <c r="N941" s="352"/>
      <c r="O941" s="451"/>
      <c r="P941" s="307"/>
      <c r="Q941" s="431"/>
      <c r="R941" s="437"/>
      <c r="S941" s="431"/>
    </row>
    <row r="942" spans="1:19" ht="11.1" customHeight="1">
      <c r="A942" s="332"/>
      <c r="B942" s="333"/>
      <c r="C942" s="335">
        <v>80</v>
      </c>
      <c r="D942" s="361">
        <v>1</v>
      </c>
      <c r="E942" s="346" t="s">
        <v>595</v>
      </c>
      <c r="F942" s="340"/>
      <c r="G942" s="341"/>
      <c r="H942" s="20"/>
      <c r="I942" s="309"/>
      <c r="J942" s="364">
        <v>0</v>
      </c>
      <c r="K942" s="347"/>
      <c r="L942" s="425"/>
      <c r="M942" s="361">
        <v>1</v>
      </c>
      <c r="N942" s="347" t="s">
        <v>464</v>
      </c>
      <c r="O942" s="499"/>
      <c r="P942" s="487"/>
      <c r="Q942" s="432">
        <v>0</v>
      </c>
      <c r="R942" s="438"/>
      <c r="S942" s="432">
        <v>0</v>
      </c>
    </row>
    <row r="943" spans="1:19" ht="11.1" customHeight="1">
      <c r="A943" s="397"/>
      <c r="B943" s="398"/>
      <c r="C943" s="399"/>
      <c r="D943" s="400"/>
      <c r="E943" s="392"/>
      <c r="F943" s="393"/>
      <c r="G943" s="357"/>
      <c r="H943" s="394"/>
      <c r="I943" s="402"/>
      <c r="J943" s="348"/>
      <c r="K943" s="349"/>
      <c r="L943" s="350"/>
      <c r="M943" s="400"/>
      <c r="N943" s="349"/>
      <c r="O943" s="450"/>
      <c r="P943" s="486"/>
      <c r="Q943" s="430"/>
      <c r="R943" s="436"/>
      <c r="S943" s="430"/>
    </row>
    <row r="944" spans="1:19" ht="11.1" customHeight="1">
      <c r="A944" s="342"/>
      <c r="B944" s="343" t="s">
        <v>776</v>
      </c>
      <c r="C944" s="232" t="s">
        <v>954</v>
      </c>
      <c r="D944" s="385"/>
      <c r="E944" s="358"/>
      <c r="F944" s="345"/>
      <c r="G944" s="357"/>
      <c r="H944" s="16"/>
      <c r="I944" s="308"/>
      <c r="J944" s="351"/>
      <c r="K944" s="352"/>
      <c r="L944" s="353"/>
      <c r="M944" s="385"/>
      <c r="N944" s="352"/>
      <c r="O944" s="451"/>
      <c r="P944" s="307"/>
      <c r="Q944" s="431"/>
      <c r="R944" s="437"/>
      <c r="S944" s="431"/>
    </row>
    <row r="945" spans="1:19" ht="11.1" customHeight="1">
      <c r="A945" s="332"/>
      <c r="B945" s="333"/>
      <c r="C945" s="335">
        <v>100</v>
      </c>
      <c r="D945" s="361">
        <v>1</v>
      </c>
      <c r="E945" s="346" t="s">
        <v>595</v>
      </c>
      <c r="F945" s="340"/>
      <c r="G945" s="341"/>
      <c r="H945" s="20"/>
      <c r="I945" s="309"/>
      <c r="J945" s="364">
        <v>0</v>
      </c>
      <c r="K945" s="347"/>
      <c r="L945" s="425"/>
      <c r="M945" s="361">
        <v>1</v>
      </c>
      <c r="N945" s="347" t="s">
        <v>464</v>
      </c>
      <c r="O945" s="499"/>
      <c r="P945" s="487"/>
      <c r="Q945" s="432">
        <v>0</v>
      </c>
      <c r="R945" s="438"/>
      <c r="S945" s="432">
        <v>0</v>
      </c>
    </row>
    <row r="946" spans="1:19" ht="11.1" customHeight="1">
      <c r="A946" s="397"/>
      <c r="B946" s="398"/>
      <c r="C946" s="399"/>
      <c r="D946" s="400"/>
      <c r="E946" s="392"/>
      <c r="F946" s="393"/>
      <c r="G946" s="357"/>
      <c r="H946" s="394"/>
      <c r="I946" s="402"/>
      <c r="J946" s="348"/>
      <c r="K946" s="349"/>
      <c r="L946" s="350"/>
      <c r="M946" s="400"/>
      <c r="N946" s="349"/>
      <c r="O946" s="450"/>
      <c r="P946" s="486"/>
      <c r="Q946" s="430"/>
      <c r="R946" s="436"/>
      <c r="S946" s="430"/>
    </row>
    <row r="947" spans="1:19" ht="11.1" customHeight="1">
      <c r="A947" s="342"/>
      <c r="B947" s="343" t="s">
        <v>730</v>
      </c>
      <c r="C947" s="232" t="s">
        <v>982</v>
      </c>
      <c r="D947" s="385"/>
      <c r="E947" s="358"/>
      <c r="F947" s="345"/>
      <c r="G947" s="357"/>
      <c r="H947" s="16"/>
      <c r="I947" s="308"/>
      <c r="J947" s="351"/>
      <c r="K947" s="352"/>
      <c r="L947" s="353"/>
      <c r="M947" s="385"/>
      <c r="N947" s="352"/>
      <c r="O947" s="451"/>
      <c r="P947" s="307"/>
      <c r="Q947" s="431"/>
      <c r="R947" s="437"/>
      <c r="S947" s="431"/>
    </row>
    <row r="948" spans="1:19" ht="11.1" customHeight="1">
      <c r="A948" s="527"/>
      <c r="B948" s="453"/>
      <c r="C948" s="481">
        <v>65</v>
      </c>
      <c r="D948" s="455">
        <v>1</v>
      </c>
      <c r="E948" s="456" t="s">
        <v>595</v>
      </c>
      <c r="F948" s="457"/>
      <c r="G948" s="458"/>
      <c r="H948" s="459"/>
      <c r="I948" s="460"/>
      <c r="J948" s="461">
        <v>0</v>
      </c>
      <c r="K948" s="462"/>
      <c r="L948" s="463"/>
      <c r="M948" s="455">
        <v>1</v>
      </c>
      <c r="N948" s="462" t="s">
        <v>464</v>
      </c>
      <c r="O948" s="465"/>
      <c r="P948" s="487"/>
      <c r="Q948" s="432">
        <v>0</v>
      </c>
      <c r="R948" s="438"/>
      <c r="S948" s="432">
        <v>0</v>
      </c>
    </row>
    <row r="949" spans="1:19" ht="11.1" customHeight="1">
      <c r="A949" s="494"/>
      <c r="B949" s="496"/>
      <c r="C949" s="468"/>
      <c r="D949" s="498"/>
      <c r="E949" s="495"/>
      <c r="F949" s="471"/>
      <c r="G949" s="472"/>
      <c r="H949" s="525"/>
      <c r="I949" s="474"/>
      <c r="J949" s="475"/>
      <c r="K949" s="476"/>
      <c r="L949" s="526"/>
      <c r="M949" s="498"/>
      <c r="N949" s="476"/>
      <c r="O949" s="479"/>
      <c r="P949" s="486"/>
      <c r="Q949" s="430"/>
      <c r="R949" s="436"/>
      <c r="S949" s="430"/>
    </row>
    <row r="950" spans="1:19" ht="11.1" customHeight="1">
      <c r="A950" s="342"/>
      <c r="B950" s="343" t="s">
        <v>992</v>
      </c>
      <c r="C950" s="232" t="s">
        <v>982</v>
      </c>
      <c r="D950" s="385"/>
      <c r="E950" s="358"/>
      <c r="F950" s="345"/>
      <c r="G950" s="357"/>
      <c r="H950" s="16"/>
      <c r="I950" s="308"/>
      <c r="J950" s="351"/>
      <c r="K950" s="352"/>
      <c r="L950" s="353"/>
      <c r="M950" s="385"/>
      <c r="N950" s="352"/>
      <c r="O950" s="451"/>
      <c r="P950" s="307"/>
      <c r="Q950" s="431"/>
      <c r="R950" s="437"/>
      <c r="S950" s="431"/>
    </row>
    <row r="951" spans="1:19" ht="11.1" customHeight="1">
      <c r="A951" s="332"/>
      <c r="B951" s="333"/>
      <c r="C951" s="335">
        <v>80</v>
      </c>
      <c r="D951" s="361">
        <v>1</v>
      </c>
      <c r="E951" s="346" t="s">
        <v>595</v>
      </c>
      <c r="F951" s="340"/>
      <c r="G951" s="341"/>
      <c r="H951" s="20"/>
      <c r="I951" s="309"/>
      <c r="J951" s="364">
        <v>0</v>
      </c>
      <c r="K951" s="347"/>
      <c r="L951" s="425"/>
      <c r="M951" s="361">
        <v>1</v>
      </c>
      <c r="N951" s="347" t="s">
        <v>464</v>
      </c>
      <c r="O951" s="499"/>
      <c r="P951" s="487"/>
      <c r="Q951" s="432">
        <v>0</v>
      </c>
      <c r="R951" s="438"/>
      <c r="S951" s="432">
        <v>0</v>
      </c>
    </row>
    <row r="952" spans="1:19" ht="11.1" customHeight="1">
      <c r="A952" s="397"/>
      <c r="B952" s="398"/>
      <c r="C952" s="399"/>
      <c r="D952" s="400"/>
      <c r="E952" s="392"/>
      <c r="F952" s="393"/>
      <c r="G952" s="357"/>
      <c r="H952" s="394"/>
      <c r="I952" s="402"/>
      <c r="J952" s="348"/>
      <c r="K952" s="349"/>
      <c r="L952" s="350"/>
      <c r="M952" s="400"/>
      <c r="N952" s="349"/>
      <c r="O952" s="450"/>
      <c r="P952" s="486"/>
      <c r="Q952" s="430"/>
      <c r="R952" s="436"/>
      <c r="S952" s="430"/>
    </row>
    <row r="953" spans="1:19" ht="11.1" customHeight="1">
      <c r="A953" s="342"/>
      <c r="B953" s="343" t="s">
        <v>777</v>
      </c>
      <c r="C953" s="232" t="s">
        <v>981</v>
      </c>
      <c r="D953" s="385"/>
      <c r="E953" s="358"/>
      <c r="F953" s="345"/>
      <c r="G953" s="357"/>
      <c r="H953" s="16"/>
      <c r="I953" s="308"/>
      <c r="J953" s="351"/>
      <c r="K953" s="352"/>
      <c r="L953" s="353"/>
      <c r="M953" s="385"/>
      <c r="N953" s="352"/>
      <c r="O953" s="451"/>
      <c r="P953" s="307"/>
      <c r="Q953" s="431"/>
      <c r="R953" s="437"/>
      <c r="S953" s="431"/>
    </row>
    <row r="954" spans="1:19" ht="11.1" customHeight="1">
      <c r="A954" s="332"/>
      <c r="B954" s="333"/>
      <c r="C954" s="335">
        <v>65</v>
      </c>
      <c r="D954" s="361">
        <v>1</v>
      </c>
      <c r="E954" s="346" t="s">
        <v>595</v>
      </c>
      <c r="F954" s="340"/>
      <c r="G954" s="341"/>
      <c r="H954" s="20"/>
      <c r="I954" s="309"/>
      <c r="J954" s="364">
        <v>0</v>
      </c>
      <c r="K954" s="347"/>
      <c r="L954" s="425"/>
      <c r="M954" s="361">
        <v>1</v>
      </c>
      <c r="N954" s="347" t="s">
        <v>464</v>
      </c>
      <c r="O954" s="499"/>
      <c r="P954" s="487"/>
      <c r="Q954" s="432">
        <v>0</v>
      </c>
      <c r="R954" s="438"/>
      <c r="S954" s="432">
        <v>0</v>
      </c>
    </row>
    <row r="955" spans="1:19" ht="11.1" customHeight="1">
      <c r="A955" s="397"/>
      <c r="B955" s="398"/>
      <c r="C955" s="399"/>
      <c r="D955" s="400"/>
      <c r="E955" s="392"/>
      <c r="F955" s="393"/>
      <c r="G955" s="357"/>
      <c r="H955" s="394"/>
      <c r="I955" s="402"/>
      <c r="J955" s="348"/>
      <c r="K955" s="349"/>
      <c r="L955" s="350"/>
      <c r="M955" s="400"/>
      <c r="N955" s="349"/>
      <c r="O955" s="450"/>
      <c r="P955" s="486"/>
      <c r="Q955" s="430"/>
      <c r="R955" s="436"/>
      <c r="S955" s="430"/>
    </row>
    <row r="956" spans="1:19" ht="11.1" customHeight="1">
      <c r="A956" s="342"/>
      <c r="B956" s="343" t="s">
        <v>777</v>
      </c>
      <c r="C956" s="232" t="s">
        <v>981</v>
      </c>
      <c r="D956" s="385"/>
      <c r="E956" s="358"/>
      <c r="F956" s="345"/>
      <c r="G956" s="357"/>
      <c r="H956" s="16"/>
      <c r="I956" s="308"/>
      <c r="J956" s="351"/>
      <c r="K956" s="352"/>
      <c r="L956" s="353"/>
      <c r="M956" s="385"/>
      <c r="N956" s="352"/>
      <c r="O956" s="451"/>
      <c r="P956" s="307"/>
      <c r="Q956" s="431"/>
      <c r="R956" s="437"/>
      <c r="S956" s="431"/>
    </row>
    <row r="957" spans="1:19" ht="11.1" customHeight="1">
      <c r="A957" s="332"/>
      <c r="B957" s="333"/>
      <c r="C957" s="335">
        <v>80</v>
      </c>
      <c r="D957" s="361">
        <v>1</v>
      </c>
      <c r="E957" s="346" t="s">
        <v>595</v>
      </c>
      <c r="F957" s="340"/>
      <c r="G957" s="341"/>
      <c r="H957" s="20"/>
      <c r="I957" s="309"/>
      <c r="J957" s="364">
        <v>0</v>
      </c>
      <c r="K957" s="347"/>
      <c r="L957" s="425"/>
      <c r="M957" s="361">
        <v>1</v>
      </c>
      <c r="N957" s="347" t="s">
        <v>464</v>
      </c>
      <c r="O957" s="499"/>
      <c r="P957" s="487"/>
      <c r="Q957" s="432">
        <v>0</v>
      </c>
      <c r="R957" s="438"/>
      <c r="S957" s="432">
        <v>0</v>
      </c>
    </row>
    <row r="958" spans="1:19" ht="11.1" customHeight="1">
      <c r="A958" s="397"/>
      <c r="B958" s="398"/>
      <c r="C958" s="399"/>
      <c r="D958" s="400"/>
      <c r="E958" s="392"/>
      <c r="F958" s="393"/>
      <c r="G958" s="357"/>
      <c r="H958" s="394"/>
      <c r="I958" s="402"/>
      <c r="J958" s="348"/>
      <c r="K958" s="349"/>
      <c r="L958" s="350"/>
      <c r="M958" s="400"/>
      <c r="N958" s="349"/>
      <c r="O958" s="450"/>
      <c r="P958" s="486"/>
      <c r="Q958" s="430"/>
      <c r="R958" s="436"/>
      <c r="S958" s="430"/>
    </row>
    <row r="959" spans="1:19" ht="11.1" customHeight="1">
      <c r="A959" s="342"/>
      <c r="B959" s="343" t="s">
        <v>777</v>
      </c>
      <c r="C959" s="232" t="s">
        <v>981</v>
      </c>
      <c r="D959" s="385"/>
      <c r="E959" s="358"/>
      <c r="F959" s="345"/>
      <c r="G959" s="357"/>
      <c r="H959" s="16"/>
      <c r="I959" s="308"/>
      <c r="J959" s="351"/>
      <c r="K959" s="352"/>
      <c r="L959" s="353"/>
      <c r="M959" s="385"/>
      <c r="N959" s="352"/>
      <c r="O959" s="451"/>
      <c r="P959" s="307"/>
      <c r="Q959" s="431"/>
      <c r="R959" s="437"/>
      <c r="S959" s="431"/>
    </row>
    <row r="960" spans="1:19" ht="11.1" customHeight="1">
      <c r="A960" s="332"/>
      <c r="B960" s="333"/>
      <c r="C960" s="335">
        <v>100</v>
      </c>
      <c r="D960" s="361">
        <v>1</v>
      </c>
      <c r="E960" s="346" t="s">
        <v>595</v>
      </c>
      <c r="F960" s="340"/>
      <c r="G960" s="341"/>
      <c r="H960" s="20"/>
      <c r="I960" s="309"/>
      <c r="J960" s="364">
        <v>0</v>
      </c>
      <c r="K960" s="347"/>
      <c r="L960" s="425"/>
      <c r="M960" s="361">
        <v>1</v>
      </c>
      <c r="N960" s="347" t="s">
        <v>464</v>
      </c>
      <c r="O960" s="499"/>
      <c r="P960" s="487"/>
      <c r="Q960" s="432">
        <v>0</v>
      </c>
      <c r="R960" s="438"/>
      <c r="S960" s="432">
        <v>0</v>
      </c>
    </row>
    <row r="961" spans="1:19" ht="11.1" customHeight="1">
      <c r="A961" s="397"/>
      <c r="B961" s="398"/>
      <c r="C961" s="399"/>
      <c r="D961" s="400"/>
      <c r="E961" s="392"/>
      <c r="F961" s="393"/>
      <c r="G961" s="357"/>
      <c r="H961" s="394"/>
      <c r="I961" s="402"/>
      <c r="J961" s="348"/>
      <c r="K961" s="349"/>
      <c r="L961" s="350"/>
      <c r="M961" s="400"/>
      <c r="N961" s="349"/>
      <c r="O961" s="450"/>
      <c r="P961" s="486"/>
      <c r="Q961" s="430"/>
      <c r="R961" s="436"/>
      <c r="S961" s="430"/>
    </row>
    <row r="962" spans="1:19" ht="11.1" customHeight="1">
      <c r="A962" s="342"/>
      <c r="B962" s="343" t="s">
        <v>741</v>
      </c>
      <c r="C962" s="232" t="s">
        <v>965</v>
      </c>
      <c r="D962" s="385"/>
      <c r="E962" s="358"/>
      <c r="F962" s="345"/>
      <c r="G962" s="357"/>
      <c r="H962" s="16"/>
      <c r="I962" s="308"/>
      <c r="J962" s="351"/>
      <c r="K962" s="352"/>
      <c r="L962" s="353"/>
      <c r="M962" s="385"/>
      <c r="N962" s="352"/>
      <c r="O962" s="451"/>
      <c r="P962" s="307"/>
      <c r="Q962" s="431"/>
      <c r="R962" s="437"/>
      <c r="S962" s="431"/>
    </row>
    <row r="963" spans="1:19" ht="11.1" customHeight="1">
      <c r="A963" s="332"/>
      <c r="B963" s="333"/>
      <c r="C963" s="335">
        <v>80</v>
      </c>
      <c r="D963" s="361">
        <v>1</v>
      </c>
      <c r="E963" s="346" t="s">
        <v>595</v>
      </c>
      <c r="F963" s="340"/>
      <c r="G963" s="341"/>
      <c r="H963" s="20"/>
      <c r="I963" s="309"/>
      <c r="J963" s="364">
        <v>0</v>
      </c>
      <c r="K963" s="347"/>
      <c r="L963" s="425"/>
      <c r="M963" s="361">
        <v>1</v>
      </c>
      <c r="N963" s="347" t="s">
        <v>464</v>
      </c>
      <c r="O963" s="499"/>
      <c r="P963" s="487"/>
      <c r="Q963" s="432">
        <v>0</v>
      </c>
      <c r="R963" s="438"/>
      <c r="S963" s="432">
        <v>0</v>
      </c>
    </row>
    <row r="964" spans="1:19" ht="11.1" customHeight="1">
      <c r="A964" s="397"/>
      <c r="B964" s="398"/>
      <c r="C964" s="399"/>
      <c r="D964" s="400"/>
      <c r="E964" s="392"/>
      <c r="F964" s="393"/>
      <c r="G964" s="357"/>
      <c r="H964" s="394"/>
      <c r="I964" s="402"/>
      <c r="J964" s="348"/>
      <c r="K964" s="349"/>
      <c r="L964" s="350"/>
      <c r="M964" s="400"/>
      <c r="N964" s="349"/>
      <c r="O964" s="450"/>
      <c r="P964" s="486"/>
      <c r="Q964" s="430"/>
      <c r="R964" s="436"/>
      <c r="S964" s="430"/>
    </row>
    <row r="965" spans="1:19" ht="11.1" customHeight="1">
      <c r="A965" s="342"/>
      <c r="B965" s="343" t="s">
        <v>983</v>
      </c>
      <c r="C965" s="232" t="s">
        <v>987</v>
      </c>
      <c r="D965" s="385"/>
      <c r="E965" s="358"/>
      <c r="F965" s="345"/>
      <c r="G965" s="357"/>
      <c r="H965" s="16"/>
      <c r="I965" s="308"/>
      <c r="J965" s="351"/>
      <c r="K965" s="352"/>
      <c r="L965" s="353"/>
      <c r="M965" s="385"/>
      <c r="N965" s="352"/>
      <c r="O965" s="451"/>
      <c r="P965" s="307"/>
      <c r="Q965" s="431"/>
      <c r="R965" s="437"/>
      <c r="S965" s="431"/>
    </row>
    <row r="966" spans="1:19" ht="11.1" customHeight="1">
      <c r="A966" s="342"/>
      <c r="B966" s="343"/>
      <c r="C966" s="344"/>
      <c r="D966" s="385">
        <v>142</v>
      </c>
      <c r="E966" s="358" t="s">
        <v>26</v>
      </c>
      <c r="F966" s="345"/>
      <c r="G966" s="357"/>
      <c r="H966" s="16"/>
      <c r="I966" s="308"/>
      <c r="J966" s="351">
        <v>0</v>
      </c>
      <c r="K966" s="386"/>
      <c r="L966" s="354"/>
      <c r="M966" s="385">
        <v>142</v>
      </c>
      <c r="N966" s="386" t="s">
        <v>466</v>
      </c>
      <c r="O966" s="480"/>
      <c r="P966" s="487"/>
      <c r="Q966" s="432">
        <v>0</v>
      </c>
      <c r="R966" s="438"/>
      <c r="S966" s="432">
        <v>0</v>
      </c>
    </row>
    <row r="967" spans="1:19" ht="11.1" customHeight="1">
      <c r="A967" s="397"/>
      <c r="B967" s="398" t="s">
        <v>935</v>
      </c>
      <c r="C967" s="399"/>
      <c r="D967" s="400"/>
      <c r="E967" s="392"/>
      <c r="F967" s="393"/>
      <c r="G967" s="401"/>
      <c r="H967" s="394"/>
      <c r="I967" s="402"/>
      <c r="J967" s="403"/>
      <c r="K967" s="416"/>
      <c r="L967" s="417"/>
      <c r="M967" s="400"/>
      <c r="N967" s="416"/>
      <c r="O967" s="484"/>
      <c r="P967" s="486"/>
      <c r="Q967" s="430"/>
      <c r="R967" s="436"/>
      <c r="S967" s="430"/>
    </row>
    <row r="968" spans="1:19" ht="11.1" customHeight="1">
      <c r="A968" s="342"/>
      <c r="B968" s="343" t="s">
        <v>951</v>
      </c>
      <c r="C968" s="232" t="s">
        <v>980</v>
      </c>
      <c r="D968" s="385"/>
      <c r="E968" s="358"/>
      <c r="F968" s="345"/>
      <c r="G968" s="357"/>
      <c r="H968" s="16"/>
      <c r="I968" s="308"/>
      <c r="J968" s="351"/>
      <c r="K968" s="352"/>
      <c r="L968" s="353"/>
      <c r="M968" s="385"/>
      <c r="N968" s="352"/>
      <c r="O968" s="451"/>
      <c r="P968" s="307"/>
      <c r="Q968" s="431"/>
      <c r="R968" s="437"/>
      <c r="S968" s="431"/>
    </row>
    <row r="969" spans="1:19" ht="11.1" customHeight="1">
      <c r="A969" s="332"/>
      <c r="B969" s="333"/>
      <c r="C969" s="335">
        <v>100</v>
      </c>
      <c r="D969" s="361">
        <v>1</v>
      </c>
      <c r="E969" s="346" t="s">
        <v>2</v>
      </c>
      <c r="F969" s="340"/>
      <c r="G969" s="341"/>
      <c r="H969" s="20"/>
      <c r="I969" s="309"/>
      <c r="J969" s="364">
        <v>0</v>
      </c>
      <c r="K969" s="347"/>
      <c r="L969" s="425"/>
      <c r="M969" s="361">
        <v>1</v>
      </c>
      <c r="N969" s="347" t="s">
        <v>1020</v>
      </c>
      <c r="O969" s="499"/>
      <c r="P969" s="487"/>
      <c r="Q969" s="432">
        <v>0</v>
      </c>
      <c r="R969" s="438"/>
      <c r="S969" s="432">
        <v>0</v>
      </c>
    </row>
    <row r="970" spans="1:19" ht="11.1" customHeight="1">
      <c r="A970" s="11"/>
      <c r="B970" s="12"/>
      <c r="C970" s="232" t="s">
        <v>985</v>
      </c>
      <c r="D970" s="359"/>
      <c r="E970" s="356"/>
      <c r="F970" s="345"/>
      <c r="G970" s="357"/>
      <c r="H970" s="16"/>
      <c r="I970" s="308"/>
      <c r="J970" s="348"/>
      <c r="K970" s="349"/>
      <c r="L970" s="424"/>
      <c r="M970" s="368"/>
      <c r="N970" s="349"/>
      <c r="O970" s="489"/>
      <c r="P970" s="486"/>
      <c r="Q970" s="430"/>
      <c r="R970" s="436"/>
      <c r="S970" s="430"/>
    </row>
    <row r="971" spans="1:19" ht="11.1" customHeight="1">
      <c r="A971" s="330"/>
      <c r="B971" s="331" t="s">
        <v>889</v>
      </c>
      <c r="C971" s="232" t="s">
        <v>891</v>
      </c>
      <c r="D971" s="359"/>
      <c r="E971" s="356"/>
      <c r="F971" s="345"/>
      <c r="G971" s="357"/>
      <c r="H971" s="16"/>
      <c r="I971" s="308"/>
      <c r="J971" s="351"/>
      <c r="K971" s="352"/>
      <c r="L971" s="353"/>
      <c r="M971" s="369"/>
      <c r="N971" s="352"/>
      <c r="O971" s="451"/>
      <c r="P971" s="307"/>
      <c r="Q971" s="431"/>
      <c r="R971" s="437"/>
      <c r="S971" s="431"/>
    </row>
    <row r="972" spans="1:19" ht="11.1" customHeight="1">
      <c r="A972" s="332"/>
      <c r="B972" s="333"/>
      <c r="C972" s="233" t="s">
        <v>886</v>
      </c>
      <c r="D972" s="361">
        <v>1</v>
      </c>
      <c r="E972" s="346" t="s">
        <v>840</v>
      </c>
      <c r="F972" s="340"/>
      <c r="G972" s="341"/>
      <c r="H972" s="20"/>
      <c r="I972" s="309"/>
      <c r="J972" s="375">
        <v>0.54</v>
      </c>
      <c r="K972" s="347"/>
      <c r="L972" s="354"/>
      <c r="M972" s="376">
        <v>0.46</v>
      </c>
      <c r="N972" s="347">
        <v>0</v>
      </c>
      <c r="O972" s="410"/>
      <c r="P972" s="487"/>
      <c r="Q972" s="432">
        <v>0</v>
      </c>
      <c r="R972" s="438"/>
      <c r="S972" s="432">
        <v>0</v>
      </c>
    </row>
    <row r="973" spans="1:19" ht="11.1" customHeight="1">
      <c r="A973" s="11"/>
      <c r="B973" s="12"/>
      <c r="C973" s="232" t="s">
        <v>985</v>
      </c>
      <c r="D973" s="359"/>
      <c r="E973" s="356"/>
      <c r="F973" s="345"/>
      <c r="G973" s="357"/>
      <c r="H973" s="16"/>
      <c r="I973" s="308"/>
      <c r="J973" s="348"/>
      <c r="K973" s="349"/>
      <c r="L973" s="424"/>
      <c r="M973" s="368"/>
      <c r="N973" s="349"/>
      <c r="O973" s="450"/>
      <c r="P973" s="486"/>
      <c r="Q973" s="430"/>
      <c r="R973" s="436"/>
      <c r="S973" s="430"/>
    </row>
    <row r="974" spans="1:19" ht="11.1" customHeight="1">
      <c r="A974" s="330"/>
      <c r="B974" s="331" t="s">
        <v>892</v>
      </c>
      <c r="C974" s="232" t="s">
        <v>891</v>
      </c>
      <c r="D974" s="359"/>
      <c r="E974" s="356"/>
      <c r="F974" s="345"/>
      <c r="G974" s="357"/>
      <c r="H974" s="16"/>
      <c r="I974" s="308"/>
      <c r="J974" s="351"/>
      <c r="K974" s="352"/>
      <c r="L974" s="353"/>
      <c r="M974" s="369"/>
      <c r="N974" s="352"/>
      <c r="O974" s="451"/>
      <c r="P974" s="307"/>
      <c r="Q974" s="431"/>
      <c r="R974" s="437"/>
      <c r="S974" s="431"/>
    </row>
    <row r="975" spans="1:19" ht="11.1" customHeight="1">
      <c r="A975" s="332"/>
      <c r="B975" s="333"/>
      <c r="C975" s="233" t="s">
        <v>887</v>
      </c>
      <c r="D975" s="361">
        <v>2</v>
      </c>
      <c r="E975" s="346" t="s">
        <v>888</v>
      </c>
      <c r="F975" s="340"/>
      <c r="G975" s="341"/>
      <c r="H975" s="20"/>
      <c r="I975" s="309"/>
      <c r="J975" s="375">
        <v>0.54</v>
      </c>
      <c r="K975" s="347"/>
      <c r="L975" s="354"/>
      <c r="M975" s="376">
        <v>0.46</v>
      </c>
      <c r="N975" s="347">
        <v>0</v>
      </c>
      <c r="O975" s="410"/>
      <c r="P975" s="487"/>
      <c r="Q975" s="432">
        <v>0</v>
      </c>
      <c r="R975" s="438"/>
      <c r="S975" s="432">
        <v>0</v>
      </c>
    </row>
    <row r="976" spans="1:19" ht="11.1" customHeight="1">
      <c r="A976" s="397"/>
      <c r="B976" s="398"/>
      <c r="C976" s="399"/>
      <c r="D976" s="400"/>
      <c r="E976" s="392"/>
      <c r="F976" s="393"/>
      <c r="G976" s="401"/>
      <c r="H976" s="394"/>
      <c r="I976" s="402"/>
      <c r="J976" s="403"/>
      <c r="K976" s="404"/>
      <c r="L976" s="405"/>
      <c r="M976" s="421"/>
      <c r="N976" s="404"/>
      <c r="O976" s="502"/>
      <c r="P976" s="486"/>
      <c r="Q976" s="430"/>
      <c r="R976" s="436"/>
      <c r="S976" s="430"/>
    </row>
    <row r="977" spans="1:19" ht="11.1" customHeight="1">
      <c r="A977" s="342"/>
      <c r="B977" s="343"/>
      <c r="C977" s="232"/>
      <c r="D977" s="385"/>
      <c r="E977" s="358"/>
      <c r="F977" s="345"/>
      <c r="G977" s="357"/>
      <c r="H977" s="16"/>
      <c r="I977" s="308"/>
      <c r="J977" s="351"/>
      <c r="K977" s="386"/>
      <c r="L977" s="512"/>
      <c r="M977" s="419"/>
      <c r="N977" s="386"/>
      <c r="O977" s="503"/>
      <c r="P977" s="307"/>
      <c r="Q977" s="431"/>
      <c r="R977" s="437"/>
      <c r="S977" s="431"/>
    </row>
    <row r="978" spans="1:19" ht="11.1" customHeight="1">
      <c r="A978" s="332"/>
      <c r="B978" s="333"/>
      <c r="C978" s="335"/>
      <c r="D978" s="361"/>
      <c r="E978" s="346"/>
      <c r="F978" s="340"/>
      <c r="G978" s="341"/>
      <c r="H978" s="20"/>
      <c r="I978" s="309"/>
      <c r="J978" s="364"/>
      <c r="K978" s="347"/>
      <c r="L978" s="396"/>
      <c r="M978" s="377"/>
      <c r="N978" s="347"/>
      <c r="O978" s="504"/>
      <c r="P978" s="487"/>
      <c r="Q978" s="432">
        <v>0</v>
      </c>
      <c r="R978" s="438"/>
      <c r="S978" s="432">
        <v>0</v>
      </c>
    </row>
    <row r="979" spans="1:19" ht="11.1" customHeight="1">
      <c r="A979" s="11"/>
      <c r="B979" s="12">
        <v>0</v>
      </c>
      <c r="C979" s="232">
        <v>0</v>
      </c>
      <c r="D979" s="359"/>
      <c r="E979" s="356"/>
      <c r="F979" s="345"/>
      <c r="G979" s="357"/>
      <c r="H979" s="16"/>
      <c r="I979" s="308"/>
      <c r="J979" s="348"/>
      <c r="K979" s="349"/>
      <c r="L979" s="350"/>
      <c r="M979" s="368"/>
      <c r="N979" s="349"/>
      <c r="O979" s="450"/>
      <c r="P979" s="486"/>
      <c r="Q979" s="430"/>
      <c r="R979" s="436"/>
      <c r="S979" s="430"/>
    </row>
    <row r="980" spans="1:19" ht="11.1" customHeight="1">
      <c r="A980" s="330"/>
      <c r="B980" s="331"/>
      <c r="C980" s="232">
        <v>0</v>
      </c>
      <c r="D980" s="359"/>
      <c r="E980" s="356"/>
      <c r="F980" s="345"/>
      <c r="G980" s="357"/>
      <c r="H980" s="16"/>
      <c r="I980" s="308"/>
      <c r="J980" s="351"/>
      <c r="K980" s="352"/>
      <c r="L980" s="353"/>
      <c r="M980" s="369"/>
      <c r="N980" s="352"/>
      <c r="O980" s="451"/>
      <c r="P980" s="307"/>
      <c r="Q980" s="431"/>
      <c r="R980" s="437"/>
      <c r="S980" s="431"/>
    </row>
    <row r="981" spans="1:19" ht="11.1" customHeight="1">
      <c r="A981" s="332" t="s">
        <v>984</v>
      </c>
      <c r="B981" s="333" t="s">
        <v>788</v>
      </c>
      <c r="C981" s="233">
        <v>0</v>
      </c>
      <c r="D981" s="361"/>
      <c r="E981" s="346"/>
      <c r="F981" s="340"/>
      <c r="G981" s="341"/>
      <c r="H981" s="20"/>
      <c r="I981" s="309"/>
      <c r="J981" s="364">
        <v>0</v>
      </c>
      <c r="K981" s="347"/>
      <c r="L981" s="354"/>
      <c r="M981" s="370"/>
      <c r="N981" s="347">
        <v>0</v>
      </c>
      <c r="O981" s="410"/>
      <c r="P981" s="487"/>
      <c r="Q981" s="432">
        <v>0</v>
      </c>
      <c r="R981" s="438"/>
      <c r="S981" s="432">
        <v>0</v>
      </c>
    </row>
    <row r="982" spans="1:19" ht="11.1" customHeight="1">
      <c r="A982" s="11"/>
      <c r="B982" s="337">
        <v>0</v>
      </c>
      <c r="C982" s="232">
        <v>0</v>
      </c>
      <c r="D982" s="359"/>
      <c r="E982" s="356"/>
      <c r="F982" s="345"/>
      <c r="G982" s="357"/>
      <c r="H982" s="16"/>
      <c r="I982" s="308"/>
      <c r="J982" s="348"/>
      <c r="K982" s="349"/>
      <c r="L982" s="350"/>
      <c r="M982" s="368"/>
      <c r="N982" s="349"/>
      <c r="O982" s="450"/>
      <c r="P982" s="486"/>
      <c r="Q982" s="430"/>
      <c r="R982" s="436"/>
      <c r="S982" s="430"/>
    </row>
    <row r="983" spans="1:19" ht="11.1" customHeight="1">
      <c r="A983" s="330"/>
      <c r="B983" s="338">
        <v>0</v>
      </c>
      <c r="C983" s="232">
        <v>0</v>
      </c>
      <c r="D983" s="359"/>
      <c r="E983" s="356"/>
      <c r="F983" s="345"/>
      <c r="G983" s="357"/>
      <c r="H983" s="16"/>
      <c r="I983" s="308"/>
      <c r="J983" s="351"/>
      <c r="K983" s="352"/>
      <c r="L983" s="353"/>
      <c r="M983" s="369"/>
      <c r="N983" s="352"/>
      <c r="O983" s="451"/>
      <c r="P983" s="307"/>
      <c r="Q983" s="431"/>
      <c r="R983" s="437"/>
      <c r="S983" s="431"/>
    </row>
    <row r="984" spans="1:19" ht="11.1" customHeight="1">
      <c r="A984" s="332"/>
      <c r="B984" s="339" t="s">
        <v>854</v>
      </c>
      <c r="C984" s="233">
        <v>0</v>
      </c>
      <c r="D984" s="361">
        <v>1</v>
      </c>
      <c r="E984" s="346" t="s">
        <v>35</v>
      </c>
      <c r="F984" s="340"/>
      <c r="G984" s="341"/>
      <c r="H984" s="20"/>
      <c r="I984" s="309"/>
      <c r="J984" s="364">
        <v>0</v>
      </c>
      <c r="K984" s="347"/>
      <c r="L984" s="354"/>
      <c r="M984" s="370">
        <v>1</v>
      </c>
      <c r="N984" s="347" t="s">
        <v>42</v>
      </c>
      <c r="O984" s="410"/>
      <c r="P984" s="487"/>
      <c r="Q984" s="432">
        <v>0</v>
      </c>
      <c r="R984" s="438"/>
      <c r="S984" s="432">
        <v>0</v>
      </c>
    </row>
    <row r="985" spans="1:19" ht="11.1" customHeight="1">
      <c r="A985" s="11"/>
      <c r="B985" s="337">
        <v>0</v>
      </c>
      <c r="C985" s="232">
        <v>0</v>
      </c>
      <c r="D985" s="359"/>
      <c r="E985" s="356"/>
      <c r="F985" s="345"/>
      <c r="G985" s="357"/>
      <c r="H985" s="16"/>
      <c r="I985" s="308"/>
      <c r="J985" s="348"/>
      <c r="K985" s="349"/>
      <c r="L985" s="350"/>
      <c r="M985" s="368"/>
      <c r="N985" s="349"/>
      <c r="O985" s="450"/>
      <c r="P985" s="486"/>
      <c r="Q985" s="430"/>
      <c r="R985" s="436"/>
      <c r="S985" s="430"/>
    </row>
    <row r="986" spans="1:19" ht="11.1" customHeight="1">
      <c r="A986" s="330"/>
      <c r="B986" s="338">
        <v>0</v>
      </c>
      <c r="C986" s="232">
        <v>0</v>
      </c>
      <c r="D986" s="359"/>
      <c r="E986" s="356"/>
      <c r="F986" s="345"/>
      <c r="G986" s="357"/>
      <c r="H986" s="16"/>
      <c r="I986" s="308"/>
      <c r="J986" s="351"/>
      <c r="K986" s="352"/>
      <c r="L986" s="353"/>
      <c r="M986" s="369"/>
      <c r="N986" s="352"/>
      <c r="O986" s="451"/>
      <c r="P986" s="307"/>
      <c r="Q986" s="431"/>
      <c r="R986" s="437"/>
      <c r="S986" s="431"/>
    </row>
    <row r="987" spans="1:19" ht="11.1" customHeight="1">
      <c r="A987" s="332"/>
      <c r="B987" s="339" t="s">
        <v>875</v>
      </c>
      <c r="C987" s="233">
        <v>0</v>
      </c>
      <c r="D987" s="361">
        <v>1</v>
      </c>
      <c r="E987" s="346" t="s">
        <v>35</v>
      </c>
      <c r="F987" s="340"/>
      <c r="G987" s="341"/>
      <c r="H987" s="20"/>
      <c r="I987" s="309"/>
      <c r="J987" s="364">
        <v>0</v>
      </c>
      <c r="K987" s="347"/>
      <c r="L987" s="354"/>
      <c r="M987" s="370">
        <v>1</v>
      </c>
      <c r="N987" s="347" t="s">
        <v>42</v>
      </c>
      <c r="O987" s="410"/>
      <c r="P987" s="487"/>
      <c r="Q987" s="432">
        <v>0</v>
      </c>
      <c r="R987" s="438"/>
      <c r="S987" s="432">
        <v>0</v>
      </c>
    </row>
    <row r="988" spans="1:19" ht="11.1" customHeight="1">
      <c r="A988" s="11"/>
      <c r="B988" s="337">
        <v>0</v>
      </c>
      <c r="C988" s="232">
        <v>0</v>
      </c>
      <c r="D988" s="359"/>
      <c r="E988" s="356"/>
      <c r="F988" s="345"/>
      <c r="G988" s="357"/>
      <c r="H988" s="16"/>
      <c r="I988" s="308"/>
      <c r="J988" s="348"/>
      <c r="K988" s="349"/>
      <c r="L988" s="350"/>
      <c r="M988" s="368"/>
      <c r="N988" s="349"/>
      <c r="O988" s="450"/>
      <c r="P988" s="486"/>
      <c r="Q988" s="430"/>
      <c r="R988" s="436"/>
      <c r="S988" s="430"/>
    </row>
    <row r="989" spans="1:19" ht="11.1" customHeight="1">
      <c r="A989" s="330"/>
      <c r="B989" s="338">
        <v>0</v>
      </c>
      <c r="C989" s="232">
        <v>0</v>
      </c>
      <c r="D989" s="359"/>
      <c r="E989" s="356"/>
      <c r="F989" s="345"/>
      <c r="G989" s="357"/>
      <c r="H989" s="16"/>
      <c r="I989" s="308"/>
      <c r="J989" s="351"/>
      <c r="K989" s="352"/>
      <c r="L989" s="353"/>
      <c r="M989" s="369"/>
      <c r="N989" s="352"/>
      <c r="O989" s="451"/>
      <c r="P989" s="307"/>
      <c r="Q989" s="431"/>
      <c r="R989" s="437"/>
      <c r="S989" s="431"/>
    </row>
    <row r="990" spans="1:19" ht="11.1" customHeight="1">
      <c r="A990" s="332"/>
      <c r="B990" s="339" t="s">
        <v>876</v>
      </c>
      <c r="C990" s="233">
        <v>0</v>
      </c>
      <c r="D990" s="361">
        <v>1</v>
      </c>
      <c r="E990" s="346" t="s">
        <v>35</v>
      </c>
      <c r="F990" s="340"/>
      <c r="G990" s="341"/>
      <c r="H990" s="20"/>
      <c r="I990" s="309"/>
      <c r="J990" s="364">
        <v>0</v>
      </c>
      <c r="K990" s="347"/>
      <c r="L990" s="354"/>
      <c r="M990" s="370">
        <v>1</v>
      </c>
      <c r="N990" s="347" t="s">
        <v>42</v>
      </c>
      <c r="O990" s="410"/>
      <c r="P990" s="487"/>
      <c r="Q990" s="432">
        <v>0</v>
      </c>
      <c r="R990" s="438"/>
      <c r="S990" s="432">
        <v>0</v>
      </c>
    </row>
    <row r="991" spans="1:19" ht="11.1" customHeight="1">
      <c r="A991" s="11"/>
      <c r="B991" s="337">
        <v>0</v>
      </c>
      <c r="C991" s="232">
        <v>0</v>
      </c>
      <c r="D991" s="359"/>
      <c r="E991" s="356"/>
      <c r="F991" s="345"/>
      <c r="G991" s="357"/>
      <c r="H991" s="16"/>
      <c r="I991" s="308"/>
      <c r="J991" s="348"/>
      <c r="K991" s="349"/>
      <c r="L991" s="350"/>
      <c r="M991" s="368"/>
      <c r="N991" s="349"/>
      <c r="O991" s="450"/>
      <c r="P991" s="486"/>
      <c r="Q991" s="430"/>
      <c r="R991" s="436"/>
      <c r="S991" s="430"/>
    </row>
    <row r="992" spans="1:19" ht="11.1" customHeight="1">
      <c r="A992" s="330"/>
      <c r="B992" s="338">
        <v>0</v>
      </c>
      <c r="C992" s="232">
        <v>0</v>
      </c>
      <c r="D992" s="359"/>
      <c r="E992" s="356"/>
      <c r="F992" s="345"/>
      <c r="G992" s="357"/>
      <c r="H992" s="16"/>
      <c r="I992" s="308"/>
      <c r="J992" s="351"/>
      <c r="K992" s="352"/>
      <c r="L992" s="353"/>
      <c r="M992" s="369"/>
      <c r="N992" s="352"/>
      <c r="O992" s="451"/>
      <c r="P992" s="307"/>
      <c r="Q992" s="431"/>
      <c r="R992" s="437"/>
      <c r="S992" s="431"/>
    </row>
    <row r="993" spans="1:19" ht="11.1" customHeight="1">
      <c r="A993" s="527"/>
      <c r="B993" s="500" t="s">
        <v>877</v>
      </c>
      <c r="C993" s="454">
        <v>0</v>
      </c>
      <c r="D993" s="455">
        <v>1</v>
      </c>
      <c r="E993" s="456" t="s">
        <v>35</v>
      </c>
      <c r="F993" s="457"/>
      <c r="G993" s="458"/>
      <c r="H993" s="459"/>
      <c r="I993" s="460"/>
      <c r="J993" s="461">
        <v>0</v>
      </c>
      <c r="K993" s="462"/>
      <c r="L993" s="463"/>
      <c r="M993" s="529">
        <v>1</v>
      </c>
      <c r="N993" s="462" t="s">
        <v>42</v>
      </c>
      <c r="O993" s="465"/>
      <c r="P993" s="487"/>
      <c r="Q993" s="432">
        <v>0</v>
      </c>
      <c r="R993" s="438"/>
      <c r="S993" s="432">
        <v>0</v>
      </c>
    </row>
    <row r="994" spans="1:19" ht="11.1" customHeight="1">
      <c r="A994" s="466"/>
      <c r="B994" s="501">
        <v>0</v>
      </c>
      <c r="C994" s="468">
        <v>0</v>
      </c>
      <c r="D994" s="469"/>
      <c r="E994" s="470"/>
      <c r="F994" s="471"/>
      <c r="G994" s="472"/>
      <c r="H994" s="525"/>
      <c r="I994" s="474"/>
      <c r="J994" s="475"/>
      <c r="K994" s="476"/>
      <c r="L994" s="526"/>
      <c r="M994" s="478"/>
      <c r="N994" s="476"/>
      <c r="O994" s="479"/>
      <c r="P994" s="486"/>
      <c r="Q994" s="430"/>
      <c r="R994" s="436"/>
      <c r="S994" s="430"/>
    </row>
    <row r="995" spans="1:19" ht="11.1" customHeight="1">
      <c r="A995" s="330"/>
      <c r="B995" s="338">
        <v>0</v>
      </c>
      <c r="C995" s="232">
        <v>0</v>
      </c>
      <c r="D995" s="359"/>
      <c r="E995" s="356"/>
      <c r="F995" s="345"/>
      <c r="G995" s="357"/>
      <c r="H995" s="16"/>
      <c r="I995" s="308"/>
      <c r="J995" s="351"/>
      <c r="K995" s="352"/>
      <c r="L995" s="353"/>
      <c r="M995" s="369"/>
      <c r="N995" s="352"/>
      <c r="O995" s="451"/>
      <c r="P995" s="307"/>
      <c r="Q995" s="431"/>
      <c r="R995" s="437"/>
      <c r="S995" s="431"/>
    </row>
    <row r="996" spans="1:19" ht="11.1" customHeight="1">
      <c r="A996" s="332"/>
      <c r="B996" s="339" t="s">
        <v>855</v>
      </c>
      <c r="C996" s="233">
        <v>0</v>
      </c>
      <c r="D996" s="361">
        <v>1</v>
      </c>
      <c r="E996" s="346" t="s">
        <v>35</v>
      </c>
      <c r="F996" s="340"/>
      <c r="G996" s="341"/>
      <c r="H996" s="20"/>
      <c r="I996" s="309"/>
      <c r="J996" s="364">
        <v>0</v>
      </c>
      <c r="K996" s="347"/>
      <c r="L996" s="354"/>
      <c r="M996" s="370">
        <v>1</v>
      </c>
      <c r="N996" s="347" t="s">
        <v>42</v>
      </c>
      <c r="O996" s="410"/>
      <c r="P996" s="487"/>
      <c r="Q996" s="432">
        <v>0</v>
      </c>
      <c r="R996" s="438"/>
      <c r="S996" s="432">
        <v>0</v>
      </c>
    </row>
    <row r="997" spans="1:19" ht="11.1" customHeight="1">
      <c r="A997" s="11">
        <v>0</v>
      </c>
      <c r="B997" s="12">
        <v>0</v>
      </c>
      <c r="C997" s="232">
        <v>0</v>
      </c>
      <c r="D997" s="359"/>
      <c r="E997" s="356"/>
      <c r="F997" s="345"/>
      <c r="G997" s="357"/>
      <c r="H997" s="16"/>
      <c r="I997" s="308"/>
      <c r="J997" s="348"/>
      <c r="K997" s="349"/>
      <c r="L997" s="350"/>
      <c r="M997" s="368"/>
      <c r="N997" s="349"/>
      <c r="O997" s="450"/>
      <c r="P997" s="486"/>
      <c r="Q997" s="430"/>
      <c r="R997" s="436"/>
      <c r="S997" s="430"/>
    </row>
    <row r="998" spans="1:19" ht="11.1" customHeight="1">
      <c r="A998" s="330">
        <v>0</v>
      </c>
      <c r="B998" s="331">
        <v>0</v>
      </c>
      <c r="C998" s="232">
        <v>0</v>
      </c>
      <c r="D998" s="359"/>
      <c r="E998" s="356"/>
      <c r="F998" s="345"/>
      <c r="G998" s="357"/>
      <c r="H998" s="16"/>
      <c r="I998" s="308"/>
      <c r="J998" s="351"/>
      <c r="K998" s="352"/>
      <c r="L998" s="353"/>
      <c r="M998" s="369"/>
      <c r="N998" s="352"/>
      <c r="O998" s="451"/>
      <c r="P998" s="307"/>
      <c r="Q998" s="431"/>
      <c r="R998" s="437"/>
      <c r="S998" s="431"/>
    </row>
    <row r="999" spans="1:19" ht="11.1" customHeight="1">
      <c r="A999" s="342">
        <v>0</v>
      </c>
      <c r="B999" s="337"/>
      <c r="C999" s="232">
        <v>0</v>
      </c>
      <c r="D999" s="385"/>
      <c r="E999" s="358">
        <v>0</v>
      </c>
      <c r="F999" s="345"/>
      <c r="G999" s="357"/>
      <c r="H999" s="16"/>
      <c r="I999" s="308"/>
      <c r="J999" s="351">
        <v>0</v>
      </c>
      <c r="K999" s="386">
        <v>0</v>
      </c>
      <c r="L999" s="354"/>
      <c r="M999" s="369"/>
      <c r="N999" s="386">
        <v>0</v>
      </c>
      <c r="O999" s="480"/>
      <c r="P999" s="487"/>
      <c r="Q999" s="432">
        <v>0</v>
      </c>
      <c r="R999" s="438"/>
      <c r="S999" s="432">
        <v>0</v>
      </c>
    </row>
    <row r="1000" spans="1:19" ht="11.1" customHeight="1">
      <c r="A1000" s="397"/>
      <c r="B1000" s="420"/>
      <c r="C1000" s="399"/>
      <c r="D1000" s="400"/>
      <c r="E1000" s="392"/>
      <c r="F1000" s="393"/>
      <c r="G1000" s="401"/>
      <c r="H1000" s="394"/>
      <c r="I1000" s="402"/>
      <c r="J1000" s="403"/>
      <c r="K1000" s="404"/>
      <c r="L1000" s="405"/>
      <c r="M1000" s="406"/>
      <c r="N1000" s="404"/>
      <c r="O1000" s="502"/>
      <c r="P1000" s="514"/>
      <c r="Q1000" s="515"/>
      <c r="R1000" s="437"/>
      <c r="S1000" s="515"/>
    </row>
    <row r="1001" spans="1:19" ht="11.1" customHeight="1">
      <c r="A1001" s="342"/>
      <c r="B1001" s="337"/>
      <c r="C1001" s="232"/>
      <c r="D1001" s="385"/>
      <c r="E1001" s="358"/>
      <c r="F1001" s="345"/>
      <c r="G1001" s="357"/>
      <c r="H1001" s="16"/>
      <c r="I1001" s="308"/>
      <c r="J1001" s="351"/>
      <c r="K1001" s="386"/>
      <c r="L1001" s="512"/>
      <c r="M1001" s="369"/>
      <c r="N1001" s="386"/>
      <c r="O1001" s="503"/>
      <c r="P1001" s="514"/>
      <c r="Q1001" s="515"/>
      <c r="R1001" s="437"/>
      <c r="S1001" s="515"/>
    </row>
    <row r="1002" spans="1:19" ht="11.1" customHeight="1">
      <c r="A1002" s="332"/>
      <c r="B1002" s="339"/>
      <c r="C1002" s="233"/>
      <c r="D1002" s="361"/>
      <c r="E1002" s="346"/>
      <c r="F1002" s="340"/>
      <c r="G1002" s="341"/>
      <c r="H1002" s="20"/>
      <c r="I1002" s="309"/>
      <c r="J1002" s="364"/>
      <c r="K1002" s="347"/>
      <c r="L1002" s="396"/>
      <c r="M1002" s="370"/>
      <c r="N1002" s="347"/>
      <c r="O1002" s="504"/>
      <c r="P1002" s="514"/>
      <c r="Q1002" s="515"/>
      <c r="R1002" s="437"/>
      <c r="S1002" s="515"/>
    </row>
    <row r="1003" spans="1:19" ht="11.1" customHeight="1">
      <c r="A1003" s="397"/>
      <c r="B1003" s="420"/>
      <c r="C1003" s="399"/>
      <c r="D1003" s="400"/>
      <c r="E1003" s="392"/>
      <c r="F1003" s="393"/>
      <c r="G1003" s="401"/>
      <c r="H1003" s="394"/>
      <c r="I1003" s="402"/>
      <c r="J1003" s="403"/>
      <c r="K1003" s="404"/>
      <c r="L1003" s="405"/>
      <c r="M1003" s="406"/>
      <c r="N1003" s="404"/>
      <c r="O1003" s="502"/>
      <c r="P1003" s="514"/>
      <c r="Q1003" s="515"/>
      <c r="R1003" s="437"/>
      <c r="S1003" s="515"/>
    </row>
    <row r="1004" spans="1:19" ht="11.1" customHeight="1">
      <c r="A1004" s="342"/>
      <c r="B1004" s="337"/>
      <c r="C1004" s="232"/>
      <c r="D1004" s="385"/>
      <c r="E1004" s="358"/>
      <c r="F1004" s="345"/>
      <c r="G1004" s="357"/>
      <c r="H1004" s="16"/>
      <c r="I1004" s="308"/>
      <c r="J1004" s="351"/>
      <c r="K1004" s="386"/>
      <c r="L1004" s="512"/>
      <c r="M1004" s="369"/>
      <c r="N1004" s="386"/>
      <c r="O1004" s="503"/>
      <c r="P1004" s="514"/>
      <c r="Q1004" s="515"/>
      <c r="R1004" s="437"/>
      <c r="S1004" s="515"/>
    </row>
    <row r="1005" spans="1:19" ht="11.1" customHeight="1">
      <c r="A1005" s="332"/>
      <c r="B1005" s="339"/>
      <c r="C1005" s="233"/>
      <c r="D1005" s="361"/>
      <c r="E1005" s="346"/>
      <c r="F1005" s="340"/>
      <c r="G1005" s="341"/>
      <c r="H1005" s="20"/>
      <c r="I1005" s="309"/>
      <c r="J1005" s="364"/>
      <c r="K1005" s="347"/>
      <c r="L1005" s="396"/>
      <c r="M1005" s="370"/>
      <c r="N1005" s="347"/>
      <c r="O1005" s="504"/>
      <c r="P1005" s="514"/>
      <c r="Q1005" s="515"/>
      <c r="R1005" s="437"/>
      <c r="S1005" s="515"/>
    </row>
    <row r="1006" spans="1:19" ht="11.1" customHeight="1">
      <c r="A1006" s="397"/>
      <c r="B1006" s="420"/>
      <c r="C1006" s="399"/>
      <c r="D1006" s="400"/>
      <c r="E1006" s="392"/>
      <c r="F1006" s="393"/>
      <c r="G1006" s="401"/>
      <c r="H1006" s="394"/>
      <c r="I1006" s="402"/>
      <c r="J1006" s="403"/>
      <c r="K1006" s="404"/>
      <c r="L1006" s="405"/>
      <c r="M1006" s="406"/>
      <c r="N1006" s="404"/>
      <c r="O1006" s="502"/>
      <c r="P1006" s="514"/>
      <c r="Q1006" s="515"/>
      <c r="R1006" s="437"/>
      <c r="S1006" s="515"/>
    </row>
    <row r="1007" spans="1:19" ht="11.1" customHeight="1">
      <c r="A1007" s="342"/>
      <c r="B1007" s="337"/>
      <c r="C1007" s="232"/>
      <c r="D1007" s="385"/>
      <c r="E1007" s="358"/>
      <c r="F1007" s="345"/>
      <c r="G1007" s="357"/>
      <c r="H1007" s="16"/>
      <c r="I1007" s="308"/>
      <c r="J1007" s="351"/>
      <c r="K1007" s="386"/>
      <c r="L1007" s="512"/>
      <c r="M1007" s="369"/>
      <c r="N1007" s="386"/>
      <c r="O1007" s="503"/>
      <c r="P1007" s="514"/>
      <c r="Q1007" s="515"/>
      <c r="R1007" s="437"/>
      <c r="S1007" s="515"/>
    </row>
    <row r="1008" spans="1:19" ht="11.1" customHeight="1">
      <c r="A1008" s="332"/>
      <c r="B1008" s="339"/>
      <c r="C1008" s="233"/>
      <c r="D1008" s="361"/>
      <c r="E1008" s="346"/>
      <c r="F1008" s="340"/>
      <c r="G1008" s="341"/>
      <c r="H1008" s="20"/>
      <c r="I1008" s="309"/>
      <c r="J1008" s="364"/>
      <c r="K1008" s="347"/>
      <c r="L1008" s="396"/>
      <c r="M1008" s="370"/>
      <c r="N1008" s="347"/>
      <c r="O1008" s="504"/>
      <c r="P1008" s="514"/>
      <c r="Q1008" s="515"/>
      <c r="R1008" s="437"/>
      <c r="S1008" s="515"/>
    </row>
    <row r="1009" spans="1:19" ht="11.1" customHeight="1">
      <c r="A1009" s="397"/>
      <c r="B1009" s="420"/>
      <c r="C1009" s="399"/>
      <c r="D1009" s="400"/>
      <c r="E1009" s="392"/>
      <c r="F1009" s="393"/>
      <c r="G1009" s="401"/>
      <c r="H1009" s="394"/>
      <c r="I1009" s="402"/>
      <c r="J1009" s="403"/>
      <c r="K1009" s="404"/>
      <c r="L1009" s="405"/>
      <c r="M1009" s="406"/>
      <c r="N1009" s="404"/>
      <c r="O1009" s="502"/>
      <c r="P1009" s="514"/>
      <c r="Q1009" s="515"/>
      <c r="R1009" s="437"/>
      <c r="S1009" s="515"/>
    </row>
    <row r="1010" spans="1:19" ht="11.1" customHeight="1">
      <c r="A1010" s="342"/>
      <c r="B1010" s="337"/>
      <c r="C1010" s="232"/>
      <c r="D1010" s="385"/>
      <c r="E1010" s="358"/>
      <c r="F1010" s="345"/>
      <c r="G1010" s="357"/>
      <c r="H1010" s="16"/>
      <c r="I1010" s="308"/>
      <c r="J1010" s="351"/>
      <c r="K1010" s="386"/>
      <c r="L1010" s="512"/>
      <c r="M1010" s="369"/>
      <c r="N1010" s="386"/>
      <c r="O1010" s="503"/>
      <c r="P1010" s="514"/>
      <c r="Q1010" s="515"/>
      <c r="R1010" s="437"/>
      <c r="S1010" s="515"/>
    </row>
    <row r="1011" spans="1:19" ht="11.1" customHeight="1">
      <c r="A1011" s="332"/>
      <c r="B1011" s="339"/>
      <c r="C1011" s="233"/>
      <c r="D1011" s="361"/>
      <c r="E1011" s="346"/>
      <c r="F1011" s="340"/>
      <c r="G1011" s="341"/>
      <c r="H1011" s="20"/>
      <c r="I1011" s="309"/>
      <c r="J1011" s="364"/>
      <c r="K1011" s="347"/>
      <c r="L1011" s="396"/>
      <c r="M1011" s="370"/>
      <c r="N1011" s="347"/>
      <c r="O1011" s="504"/>
      <c r="P1011" s="514"/>
      <c r="Q1011" s="515"/>
      <c r="R1011" s="437"/>
      <c r="S1011" s="515"/>
    </row>
    <row r="1012" spans="1:19" ht="11.1" customHeight="1">
      <c r="A1012" s="397"/>
      <c r="B1012" s="420"/>
      <c r="C1012" s="399"/>
      <c r="D1012" s="400"/>
      <c r="E1012" s="392"/>
      <c r="F1012" s="393"/>
      <c r="G1012" s="401"/>
      <c r="H1012" s="394"/>
      <c r="I1012" s="402"/>
      <c r="J1012" s="403"/>
      <c r="K1012" s="404"/>
      <c r="L1012" s="405"/>
      <c r="M1012" s="406"/>
      <c r="N1012" s="404"/>
      <c r="O1012" s="502"/>
      <c r="P1012" s="514"/>
      <c r="Q1012" s="515"/>
      <c r="R1012" s="437"/>
      <c r="S1012" s="515"/>
    </row>
    <row r="1013" spans="1:19" ht="11.1" customHeight="1">
      <c r="A1013" s="342"/>
      <c r="B1013" s="337"/>
      <c r="C1013" s="232"/>
      <c r="D1013" s="385"/>
      <c r="E1013" s="358"/>
      <c r="F1013" s="345"/>
      <c r="G1013" s="357"/>
      <c r="H1013" s="16"/>
      <c r="I1013" s="308"/>
      <c r="J1013" s="351"/>
      <c r="K1013" s="386"/>
      <c r="L1013" s="512"/>
      <c r="M1013" s="369"/>
      <c r="N1013" s="386"/>
      <c r="O1013" s="503"/>
      <c r="P1013" s="514"/>
      <c r="Q1013" s="515"/>
      <c r="R1013" s="437"/>
      <c r="S1013" s="515"/>
    </row>
    <row r="1014" spans="1:19" ht="11.1" customHeight="1">
      <c r="A1014" s="332"/>
      <c r="B1014" s="339"/>
      <c r="C1014" s="233"/>
      <c r="D1014" s="361"/>
      <c r="E1014" s="346"/>
      <c r="F1014" s="340"/>
      <c r="G1014" s="341"/>
      <c r="H1014" s="20"/>
      <c r="I1014" s="309"/>
      <c r="J1014" s="364"/>
      <c r="K1014" s="347"/>
      <c r="L1014" s="396"/>
      <c r="M1014" s="370"/>
      <c r="N1014" s="347"/>
      <c r="O1014" s="504"/>
      <c r="P1014" s="514"/>
      <c r="Q1014" s="515"/>
      <c r="R1014" s="437"/>
      <c r="S1014" s="515"/>
    </row>
    <row r="1015" spans="1:19" ht="11.1" customHeight="1">
      <c r="A1015" s="397"/>
      <c r="B1015" s="420"/>
      <c r="C1015" s="399"/>
      <c r="D1015" s="400"/>
      <c r="E1015" s="392"/>
      <c r="F1015" s="393"/>
      <c r="G1015" s="401"/>
      <c r="H1015" s="394"/>
      <c r="I1015" s="402"/>
      <c r="J1015" s="403"/>
      <c r="K1015" s="404"/>
      <c r="L1015" s="405"/>
      <c r="M1015" s="406"/>
      <c r="N1015" s="404"/>
      <c r="O1015" s="502"/>
      <c r="P1015" s="514"/>
      <c r="Q1015" s="515"/>
      <c r="R1015" s="437"/>
      <c r="S1015" s="515"/>
    </row>
    <row r="1016" spans="1:19" ht="11.1" customHeight="1">
      <c r="A1016" s="342"/>
      <c r="B1016" s="337"/>
      <c r="C1016" s="232"/>
      <c r="D1016" s="385"/>
      <c r="E1016" s="358"/>
      <c r="F1016" s="345"/>
      <c r="G1016" s="357"/>
      <c r="H1016" s="16"/>
      <c r="I1016" s="308"/>
      <c r="J1016" s="351"/>
      <c r="K1016" s="386"/>
      <c r="L1016" s="512"/>
      <c r="M1016" s="369"/>
      <c r="N1016" s="386"/>
      <c r="O1016" s="503"/>
      <c r="P1016" s="514"/>
      <c r="Q1016" s="515"/>
      <c r="R1016" s="437"/>
      <c r="S1016" s="515"/>
    </row>
    <row r="1017" spans="1:19" ht="11.1" customHeight="1">
      <c r="A1017" s="332"/>
      <c r="B1017" s="339"/>
      <c r="C1017" s="233"/>
      <c r="D1017" s="361"/>
      <c r="E1017" s="346"/>
      <c r="F1017" s="340"/>
      <c r="G1017" s="341"/>
      <c r="H1017" s="20"/>
      <c r="I1017" s="309"/>
      <c r="J1017" s="364"/>
      <c r="K1017" s="347"/>
      <c r="L1017" s="396"/>
      <c r="M1017" s="370"/>
      <c r="N1017" s="347"/>
      <c r="O1017" s="504"/>
      <c r="P1017" s="514"/>
      <c r="Q1017" s="515"/>
      <c r="R1017" s="437"/>
      <c r="S1017" s="515"/>
    </row>
    <row r="1018" spans="1:19" ht="11.1" customHeight="1">
      <c r="A1018" s="397"/>
      <c r="B1018" s="420"/>
      <c r="C1018" s="399"/>
      <c r="D1018" s="400"/>
      <c r="E1018" s="392"/>
      <c r="F1018" s="393"/>
      <c r="G1018" s="401"/>
      <c r="H1018" s="394"/>
      <c r="I1018" s="402"/>
      <c r="J1018" s="403"/>
      <c r="K1018" s="404"/>
      <c r="L1018" s="405"/>
      <c r="M1018" s="406"/>
      <c r="N1018" s="404"/>
      <c r="O1018" s="502"/>
      <c r="P1018" s="514"/>
      <c r="Q1018" s="515"/>
      <c r="R1018" s="437"/>
      <c r="S1018" s="515"/>
    </row>
    <row r="1019" spans="1:19" ht="11.1" customHeight="1">
      <c r="A1019" s="342"/>
      <c r="B1019" s="337"/>
      <c r="C1019" s="232"/>
      <c r="D1019" s="385"/>
      <c r="E1019" s="358"/>
      <c r="F1019" s="345"/>
      <c r="G1019" s="357"/>
      <c r="H1019" s="16"/>
      <c r="I1019" s="308"/>
      <c r="J1019" s="351"/>
      <c r="K1019" s="386"/>
      <c r="L1019" s="512"/>
      <c r="M1019" s="369"/>
      <c r="N1019" s="386"/>
      <c r="O1019" s="503"/>
      <c r="P1019" s="514"/>
      <c r="Q1019" s="515"/>
      <c r="R1019" s="437"/>
      <c r="S1019" s="515"/>
    </row>
    <row r="1020" spans="1:19" ht="11.1" customHeight="1">
      <c r="A1020" s="332"/>
      <c r="B1020" s="339"/>
      <c r="C1020" s="233"/>
      <c r="D1020" s="361"/>
      <c r="E1020" s="346"/>
      <c r="F1020" s="340"/>
      <c r="G1020" s="341"/>
      <c r="H1020" s="20"/>
      <c r="I1020" s="309"/>
      <c r="J1020" s="364"/>
      <c r="K1020" s="347"/>
      <c r="L1020" s="396"/>
      <c r="M1020" s="370"/>
      <c r="N1020" s="347"/>
      <c r="O1020" s="504"/>
      <c r="P1020" s="514"/>
      <c r="Q1020" s="515"/>
      <c r="R1020" s="437"/>
      <c r="S1020" s="515"/>
    </row>
    <row r="1021" spans="1:19" ht="11.1" customHeight="1">
      <c r="A1021" s="397"/>
      <c r="B1021" s="420"/>
      <c r="C1021" s="399"/>
      <c r="D1021" s="400"/>
      <c r="E1021" s="392"/>
      <c r="F1021" s="393"/>
      <c r="G1021" s="401"/>
      <c r="H1021" s="394"/>
      <c r="I1021" s="402"/>
      <c r="J1021" s="403"/>
      <c r="K1021" s="404"/>
      <c r="L1021" s="405"/>
      <c r="M1021" s="406"/>
      <c r="N1021" s="404"/>
      <c r="O1021" s="502"/>
      <c r="P1021" s="514"/>
      <c r="Q1021" s="515"/>
      <c r="R1021" s="437"/>
      <c r="S1021" s="515"/>
    </row>
    <row r="1022" spans="1:19" ht="11.1" customHeight="1">
      <c r="A1022" s="342"/>
      <c r="B1022" s="337"/>
      <c r="C1022" s="232"/>
      <c r="D1022" s="385"/>
      <c r="E1022" s="358"/>
      <c r="F1022" s="345"/>
      <c r="G1022" s="357"/>
      <c r="H1022" s="16"/>
      <c r="I1022" s="308"/>
      <c r="J1022" s="351"/>
      <c r="K1022" s="386"/>
      <c r="L1022" s="512"/>
      <c r="M1022" s="369"/>
      <c r="N1022" s="386"/>
      <c r="O1022" s="503"/>
      <c r="P1022" s="514"/>
      <c r="Q1022" s="515"/>
      <c r="R1022" s="437"/>
      <c r="S1022" s="515"/>
    </row>
    <row r="1023" spans="1:19" ht="11.1" customHeight="1">
      <c r="A1023" s="332"/>
      <c r="B1023" s="339"/>
      <c r="C1023" s="233"/>
      <c r="D1023" s="361"/>
      <c r="E1023" s="346"/>
      <c r="F1023" s="340"/>
      <c r="G1023" s="341"/>
      <c r="H1023" s="20"/>
      <c r="I1023" s="309"/>
      <c r="J1023" s="364"/>
      <c r="K1023" s="347"/>
      <c r="L1023" s="396"/>
      <c r="M1023" s="370"/>
      <c r="N1023" s="347"/>
      <c r="O1023" s="504"/>
      <c r="P1023" s="514"/>
      <c r="Q1023" s="515"/>
      <c r="R1023" s="437"/>
      <c r="S1023" s="515"/>
    </row>
    <row r="1024" spans="1:19" ht="11.1" customHeight="1">
      <c r="A1024" s="397"/>
      <c r="B1024" s="420"/>
      <c r="C1024" s="399"/>
      <c r="D1024" s="400"/>
      <c r="E1024" s="392"/>
      <c r="F1024" s="393"/>
      <c r="G1024" s="401"/>
      <c r="H1024" s="394"/>
      <c r="I1024" s="402"/>
      <c r="J1024" s="403"/>
      <c r="K1024" s="404"/>
      <c r="L1024" s="405"/>
      <c r="M1024" s="406"/>
      <c r="N1024" s="404"/>
      <c r="O1024" s="502"/>
      <c r="P1024" s="486"/>
      <c r="Q1024" s="430"/>
      <c r="R1024" s="436"/>
      <c r="S1024" s="430"/>
    </row>
    <row r="1025" spans="1:19" ht="11.1" customHeight="1">
      <c r="A1025" s="342"/>
      <c r="B1025" s="337"/>
      <c r="C1025" s="232"/>
      <c r="D1025" s="385"/>
      <c r="E1025" s="358"/>
      <c r="F1025" s="345"/>
      <c r="G1025" s="357"/>
      <c r="H1025" s="16"/>
      <c r="I1025" s="308"/>
      <c r="J1025" s="351"/>
      <c r="K1025" s="386"/>
      <c r="L1025" s="512"/>
      <c r="M1025" s="369"/>
      <c r="N1025" s="386"/>
      <c r="O1025" s="503"/>
      <c r="P1025" s="307"/>
      <c r="Q1025" s="431"/>
      <c r="R1025" s="437"/>
      <c r="S1025" s="431"/>
    </row>
    <row r="1026" spans="1:19" ht="11.1" customHeight="1">
      <c r="A1026" s="332"/>
      <c r="B1026" s="339"/>
      <c r="C1026" s="233"/>
      <c r="D1026" s="361"/>
      <c r="E1026" s="346"/>
      <c r="F1026" s="340"/>
      <c r="G1026" s="341"/>
      <c r="H1026" s="20"/>
      <c r="I1026" s="309"/>
      <c r="J1026" s="364"/>
      <c r="K1026" s="347"/>
      <c r="L1026" s="396"/>
      <c r="M1026" s="370"/>
      <c r="N1026" s="347"/>
      <c r="O1026" s="504"/>
      <c r="P1026" s="487"/>
      <c r="Q1026" s="432">
        <v>0</v>
      </c>
      <c r="R1026" s="438"/>
      <c r="S1026" s="432">
        <v>0</v>
      </c>
    </row>
    <row r="1027" spans="1:19" ht="11.1" customHeight="1">
      <c r="A1027" s="397"/>
      <c r="B1027" s="420"/>
      <c r="C1027" s="399"/>
      <c r="D1027" s="400"/>
      <c r="E1027" s="392"/>
      <c r="F1027" s="393"/>
      <c r="G1027" s="401"/>
      <c r="H1027" s="394"/>
      <c r="I1027" s="402"/>
      <c r="J1027" s="403"/>
      <c r="K1027" s="404"/>
      <c r="L1027" s="405"/>
      <c r="M1027" s="406"/>
      <c r="N1027" s="404"/>
      <c r="O1027" s="502"/>
      <c r="P1027" s="486"/>
      <c r="Q1027" s="430"/>
      <c r="R1027" s="436"/>
      <c r="S1027" s="430"/>
    </row>
    <row r="1028" spans="1:19" ht="11.1" customHeight="1">
      <c r="A1028" s="342"/>
      <c r="B1028" s="337"/>
      <c r="C1028" s="232"/>
      <c r="D1028" s="385"/>
      <c r="E1028" s="358"/>
      <c r="F1028" s="345"/>
      <c r="G1028" s="357"/>
      <c r="H1028" s="16"/>
      <c r="I1028" s="308"/>
      <c r="J1028" s="351"/>
      <c r="K1028" s="386"/>
      <c r="L1028" s="512"/>
      <c r="M1028" s="369"/>
      <c r="N1028" s="386"/>
      <c r="O1028" s="503"/>
      <c r="P1028" s="307"/>
      <c r="Q1028" s="431"/>
      <c r="R1028" s="437"/>
      <c r="S1028" s="431"/>
    </row>
    <row r="1029" spans="1:19" ht="11.1" customHeight="1">
      <c r="A1029" s="332"/>
      <c r="B1029" s="339"/>
      <c r="C1029" s="233"/>
      <c r="D1029" s="361"/>
      <c r="E1029" s="346"/>
      <c r="F1029" s="340"/>
      <c r="G1029" s="341"/>
      <c r="H1029" s="20"/>
      <c r="I1029" s="309"/>
      <c r="J1029" s="364"/>
      <c r="K1029" s="347"/>
      <c r="L1029" s="396"/>
      <c r="M1029" s="370"/>
      <c r="N1029" s="347"/>
      <c r="O1029" s="504"/>
      <c r="P1029" s="487"/>
      <c r="Q1029" s="432">
        <v>0</v>
      </c>
      <c r="R1029" s="438"/>
      <c r="S1029" s="432">
        <v>0</v>
      </c>
    </row>
    <row r="1030" spans="1:19" ht="11.1" customHeight="1">
      <c r="A1030" s="397"/>
      <c r="B1030" s="420"/>
      <c r="C1030" s="399"/>
      <c r="D1030" s="400"/>
      <c r="E1030" s="392"/>
      <c r="F1030" s="393"/>
      <c r="G1030" s="401"/>
      <c r="H1030" s="394"/>
      <c r="I1030" s="402"/>
      <c r="J1030" s="403"/>
      <c r="K1030" s="404"/>
      <c r="L1030" s="405"/>
      <c r="M1030" s="406"/>
      <c r="N1030" s="404"/>
      <c r="O1030" s="502"/>
      <c r="P1030" s="514"/>
      <c r="Q1030" s="515"/>
      <c r="R1030" s="437"/>
      <c r="S1030" s="515"/>
    </row>
    <row r="1031" spans="1:19" ht="11.1" customHeight="1">
      <c r="A1031" s="342"/>
      <c r="B1031" s="337"/>
      <c r="C1031" s="232"/>
      <c r="D1031" s="385"/>
      <c r="E1031" s="358"/>
      <c r="F1031" s="345"/>
      <c r="G1031" s="357"/>
      <c r="H1031" s="16"/>
      <c r="I1031" s="308"/>
      <c r="J1031" s="351"/>
      <c r="K1031" s="386"/>
      <c r="L1031" s="512"/>
      <c r="M1031" s="369"/>
      <c r="N1031" s="386"/>
      <c r="O1031" s="503"/>
      <c r="P1031" s="514"/>
      <c r="Q1031" s="515"/>
      <c r="R1031" s="437"/>
      <c r="S1031" s="515"/>
    </row>
    <row r="1032" spans="1:19" ht="11.1" customHeight="1">
      <c r="A1032" s="332"/>
      <c r="B1032" s="339"/>
      <c r="C1032" s="233"/>
      <c r="D1032" s="361"/>
      <c r="E1032" s="346"/>
      <c r="F1032" s="340"/>
      <c r="G1032" s="341"/>
      <c r="H1032" s="20"/>
      <c r="I1032" s="309"/>
      <c r="J1032" s="364"/>
      <c r="K1032" s="347"/>
      <c r="L1032" s="396"/>
      <c r="M1032" s="370"/>
      <c r="N1032" s="347"/>
      <c r="O1032" s="504"/>
      <c r="P1032" s="514"/>
      <c r="Q1032" s="515"/>
      <c r="R1032" s="437"/>
      <c r="S1032" s="515"/>
    </row>
    <row r="1033" spans="1:19" ht="11.1" customHeight="1">
      <c r="A1033" s="397"/>
      <c r="B1033" s="420"/>
      <c r="C1033" s="399"/>
      <c r="D1033" s="400"/>
      <c r="E1033" s="392"/>
      <c r="F1033" s="393"/>
      <c r="G1033" s="401"/>
      <c r="H1033" s="394"/>
      <c r="I1033" s="402"/>
      <c r="J1033" s="403"/>
      <c r="K1033" s="404"/>
      <c r="L1033" s="405"/>
      <c r="M1033" s="406"/>
      <c r="N1033" s="404"/>
      <c r="O1033" s="502"/>
      <c r="P1033" s="486"/>
      <c r="Q1033" s="430"/>
      <c r="R1033" s="436"/>
      <c r="S1033" s="430"/>
    </row>
    <row r="1034" spans="1:19" ht="11.1" customHeight="1">
      <c r="A1034" s="342"/>
      <c r="B1034" s="337"/>
      <c r="C1034" s="232"/>
      <c r="D1034" s="385"/>
      <c r="E1034" s="358"/>
      <c r="F1034" s="345"/>
      <c r="G1034" s="357"/>
      <c r="H1034" s="16"/>
      <c r="I1034" s="308"/>
      <c r="J1034" s="351"/>
      <c r="K1034" s="386"/>
      <c r="L1034" s="512"/>
      <c r="M1034" s="369"/>
      <c r="N1034" s="386"/>
      <c r="O1034" s="503"/>
      <c r="P1034" s="307"/>
      <c r="Q1034" s="431"/>
      <c r="R1034" s="437"/>
      <c r="S1034" s="431"/>
    </row>
    <row r="1035" spans="1:19" ht="11.1" customHeight="1">
      <c r="A1035" s="332"/>
      <c r="B1035" s="339"/>
      <c r="C1035" s="233"/>
      <c r="D1035" s="361"/>
      <c r="E1035" s="346"/>
      <c r="F1035" s="340"/>
      <c r="G1035" s="341"/>
      <c r="H1035" s="20"/>
      <c r="I1035" s="309"/>
      <c r="J1035" s="364"/>
      <c r="K1035" s="347"/>
      <c r="L1035" s="396"/>
      <c r="M1035" s="370"/>
      <c r="N1035" s="347"/>
      <c r="O1035" s="504"/>
      <c r="P1035" s="487"/>
      <c r="Q1035" s="432">
        <v>0</v>
      </c>
      <c r="R1035" s="438"/>
      <c r="S1035" s="432">
        <v>0</v>
      </c>
    </row>
    <row r="1036" spans="1:19" ht="11.1" customHeight="1">
      <c r="A1036" s="11">
        <v>0</v>
      </c>
      <c r="B1036" s="12">
        <v>0</v>
      </c>
      <c r="C1036" s="232">
        <v>0</v>
      </c>
      <c r="D1036" s="359"/>
      <c r="E1036" s="356"/>
      <c r="F1036" s="345"/>
      <c r="G1036" s="357"/>
      <c r="H1036" s="16"/>
      <c r="I1036" s="308"/>
      <c r="J1036" s="348"/>
      <c r="K1036" s="349"/>
      <c r="L1036" s="350"/>
      <c r="M1036" s="368"/>
      <c r="N1036" s="349"/>
      <c r="O1036" s="450"/>
      <c r="P1036" s="486"/>
      <c r="Q1036" s="430"/>
      <c r="R1036" s="436"/>
      <c r="S1036" s="430"/>
    </row>
    <row r="1037" spans="1:19" ht="11.1" customHeight="1">
      <c r="A1037" s="330">
        <v>0</v>
      </c>
      <c r="B1037" s="331">
        <v>0</v>
      </c>
      <c r="C1037" s="232">
        <v>0</v>
      </c>
      <c r="D1037" s="359"/>
      <c r="E1037" s="356"/>
      <c r="F1037" s="345"/>
      <c r="G1037" s="357"/>
      <c r="H1037" s="16"/>
      <c r="I1037" s="308"/>
      <c r="J1037" s="351"/>
      <c r="K1037" s="352"/>
      <c r="L1037" s="353"/>
      <c r="M1037" s="369"/>
      <c r="N1037" s="352"/>
      <c r="O1037" s="451"/>
      <c r="P1037" s="307"/>
      <c r="Q1037" s="431"/>
      <c r="R1037" s="437"/>
      <c r="S1037" s="431"/>
    </row>
    <row r="1038" spans="1:19" ht="11.1" customHeight="1">
      <c r="A1038" s="527">
        <v>0</v>
      </c>
      <c r="B1038" s="453">
        <v>0</v>
      </c>
      <c r="C1038" s="454">
        <v>0</v>
      </c>
      <c r="D1038" s="455"/>
      <c r="E1038" s="456">
        <v>0</v>
      </c>
      <c r="F1038" s="457"/>
      <c r="G1038" s="458"/>
      <c r="H1038" s="459"/>
      <c r="I1038" s="460"/>
      <c r="J1038" s="461">
        <v>0</v>
      </c>
      <c r="K1038" s="462">
        <v>0</v>
      </c>
      <c r="L1038" s="463"/>
      <c r="M1038" s="529"/>
      <c r="N1038" s="462">
        <v>0</v>
      </c>
      <c r="O1038" s="465"/>
      <c r="P1038" s="487"/>
      <c r="Q1038" s="432">
        <v>0</v>
      </c>
      <c r="R1038" s="438"/>
      <c r="S1038" s="432">
        <v>0</v>
      </c>
    </row>
    <row r="1039" spans="1:19" ht="11.1" customHeight="1">
      <c r="A1039" s="466">
        <v>0</v>
      </c>
      <c r="B1039" s="467">
        <v>0</v>
      </c>
      <c r="C1039" s="468">
        <v>0</v>
      </c>
      <c r="D1039" s="469"/>
      <c r="E1039" s="470"/>
      <c r="F1039" s="471"/>
      <c r="G1039" s="472"/>
      <c r="H1039" s="473"/>
      <c r="I1039" s="474"/>
      <c r="J1039" s="475"/>
      <c r="K1039" s="476"/>
      <c r="L1039" s="477"/>
      <c r="M1039" s="478"/>
      <c r="N1039" s="476"/>
      <c r="O1039" s="479"/>
      <c r="P1039" s="486"/>
      <c r="Q1039" s="430"/>
      <c r="R1039" s="436"/>
      <c r="S1039" s="430"/>
    </row>
    <row r="1040" spans="1:19" ht="11.1" customHeight="1">
      <c r="A1040" s="237">
        <v>0</v>
      </c>
      <c r="B1040" s="331">
        <v>0</v>
      </c>
      <c r="C1040" s="232">
        <v>0</v>
      </c>
      <c r="D1040" s="359"/>
      <c r="E1040" s="356"/>
      <c r="F1040" s="345"/>
      <c r="G1040" s="357"/>
      <c r="H1040" s="16"/>
      <c r="I1040" s="308"/>
      <c r="J1040" s="351"/>
      <c r="K1040" s="352"/>
      <c r="L1040" s="353"/>
      <c r="M1040" s="369"/>
      <c r="N1040" s="352"/>
      <c r="O1040" s="451"/>
      <c r="P1040" s="307"/>
      <c r="Q1040" s="431"/>
      <c r="R1040" s="437"/>
      <c r="S1040" s="431"/>
    </row>
    <row r="1041" spans="1:19" ht="11.1" customHeight="1">
      <c r="A1041" s="336">
        <v>9</v>
      </c>
      <c r="B1041" s="333" t="s">
        <v>789</v>
      </c>
      <c r="C1041" s="233">
        <v>0</v>
      </c>
      <c r="D1041" s="361"/>
      <c r="E1041" s="346">
        <v>0</v>
      </c>
      <c r="F1041" s="340"/>
      <c r="G1041" s="341"/>
      <c r="H1041" s="20"/>
      <c r="I1041" s="309"/>
      <c r="J1041" s="364">
        <v>0</v>
      </c>
      <c r="K1041" s="347">
        <v>0</v>
      </c>
      <c r="L1041" s="354"/>
      <c r="M1041" s="370"/>
      <c r="N1041" s="347">
        <v>0</v>
      </c>
      <c r="O1041" s="410"/>
      <c r="P1041" s="487"/>
      <c r="Q1041" s="432">
        <v>0</v>
      </c>
      <c r="R1041" s="438"/>
      <c r="S1041" s="432">
        <v>0</v>
      </c>
    </row>
    <row r="1042" spans="1:19" s="16" customFormat="1" ht="11.1" customHeight="1">
      <c r="A1042" s="11"/>
      <c r="B1042" s="12"/>
      <c r="C1042" s="232"/>
      <c r="D1042" s="359"/>
      <c r="E1042" s="356"/>
      <c r="F1042" s="345"/>
      <c r="G1042" s="357"/>
      <c r="I1042" s="308"/>
      <c r="J1042" s="348"/>
      <c r="K1042" s="349"/>
      <c r="L1042" s="350"/>
      <c r="M1042" s="368"/>
      <c r="N1042" s="349"/>
      <c r="O1042" s="450"/>
      <c r="P1042" s="486"/>
      <c r="Q1042" s="430"/>
      <c r="R1042" s="436"/>
      <c r="S1042" s="430"/>
    </row>
    <row r="1043" spans="1:19" s="16" customFormat="1" ht="11.1" customHeight="1">
      <c r="A1043" s="330"/>
      <c r="B1043" s="331" t="s">
        <v>722</v>
      </c>
      <c r="C1043" s="232" t="s">
        <v>915</v>
      </c>
      <c r="D1043" s="359"/>
      <c r="E1043" s="356"/>
      <c r="F1043" s="345"/>
      <c r="G1043" s="357"/>
      <c r="I1043" s="308"/>
      <c r="J1043" s="351"/>
      <c r="K1043" s="352"/>
      <c r="L1043" s="353"/>
      <c r="M1043" s="369"/>
      <c r="N1043" s="352"/>
      <c r="O1043" s="451"/>
      <c r="P1043" s="307"/>
      <c r="Q1043" s="431"/>
      <c r="R1043" s="437"/>
      <c r="S1043" s="431"/>
    </row>
    <row r="1044" spans="1:19" s="16" customFormat="1" ht="11.1" customHeight="1">
      <c r="A1044" s="332"/>
      <c r="B1044" s="333" t="s">
        <v>723</v>
      </c>
      <c r="C1044" s="335">
        <v>25</v>
      </c>
      <c r="D1044" s="361">
        <v>1</v>
      </c>
      <c r="E1044" s="346" t="s">
        <v>2</v>
      </c>
      <c r="F1044" s="340"/>
      <c r="G1044" s="341"/>
      <c r="H1044" s="20"/>
      <c r="I1044" s="309"/>
      <c r="J1044" s="364">
        <v>0</v>
      </c>
      <c r="K1044" s="347"/>
      <c r="L1044" s="354"/>
      <c r="M1044" s="370">
        <v>1</v>
      </c>
      <c r="N1044" s="347" t="s">
        <v>1020</v>
      </c>
      <c r="O1044" s="410"/>
      <c r="P1044" s="487"/>
      <c r="Q1044" s="432">
        <v>0</v>
      </c>
      <c r="R1044" s="438"/>
      <c r="S1044" s="432">
        <v>0</v>
      </c>
    </row>
    <row r="1045" spans="1:19" s="394" customFormat="1" ht="11.1" customHeight="1">
      <c r="A1045" s="397"/>
      <c r="B1045" s="12">
        <v>0</v>
      </c>
      <c r="C1045" s="390"/>
      <c r="D1045" s="391"/>
      <c r="E1045" s="392"/>
      <c r="F1045" s="393"/>
      <c r="G1045" s="357"/>
      <c r="H1045" s="16"/>
      <c r="I1045" s="308"/>
      <c r="J1045" s="348"/>
      <c r="K1045" s="349"/>
      <c r="L1045" s="350"/>
      <c r="M1045" s="368"/>
      <c r="N1045" s="349"/>
      <c r="O1045" s="450"/>
      <c r="P1045" s="486"/>
      <c r="Q1045" s="430"/>
      <c r="R1045" s="436"/>
      <c r="S1045" s="430"/>
    </row>
    <row r="1046" spans="1:19" s="16" customFormat="1" ht="11.1" customHeight="1">
      <c r="A1046" s="342"/>
      <c r="B1046" s="331" t="s">
        <v>790</v>
      </c>
      <c r="C1046" s="344" t="s">
        <v>902</v>
      </c>
      <c r="D1046" s="395"/>
      <c r="E1046" s="358"/>
      <c r="F1046" s="345"/>
      <c r="G1046" s="357"/>
      <c r="I1046" s="308"/>
      <c r="J1046" s="351"/>
      <c r="K1046" s="352"/>
      <c r="L1046" s="353"/>
      <c r="M1046" s="369"/>
      <c r="N1046" s="352"/>
      <c r="O1046" s="451"/>
      <c r="P1046" s="307"/>
      <c r="Q1046" s="431"/>
      <c r="R1046" s="437"/>
      <c r="S1046" s="431"/>
    </row>
    <row r="1047" spans="1:19" s="20" customFormat="1" ht="11.1" customHeight="1">
      <c r="A1047" s="332"/>
      <c r="B1047" s="333" t="s">
        <v>792</v>
      </c>
      <c r="C1047" s="335">
        <v>20</v>
      </c>
      <c r="D1047" s="388">
        <v>27</v>
      </c>
      <c r="E1047" s="346" t="s">
        <v>2</v>
      </c>
      <c r="F1047" s="340"/>
      <c r="G1047" s="341"/>
      <c r="I1047" s="309"/>
      <c r="J1047" s="351">
        <v>27</v>
      </c>
      <c r="K1047" s="386" t="s">
        <v>1020</v>
      </c>
      <c r="L1047" s="354"/>
      <c r="M1047" s="369"/>
      <c r="N1047" s="386"/>
      <c r="O1047" s="480"/>
      <c r="P1047" s="487"/>
      <c r="Q1047" s="432">
        <v>0</v>
      </c>
      <c r="R1047" s="438"/>
      <c r="S1047" s="432">
        <v>0</v>
      </c>
    </row>
    <row r="1048" spans="1:19" s="394" customFormat="1" ht="11.1" customHeight="1">
      <c r="A1048" s="397"/>
      <c r="B1048" s="12">
        <v>0</v>
      </c>
      <c r="C1048" s="232"/>
      <c r="D1048" s="391"/>
      <c r="E1048" s="392"/>
      <c r="F1048" s="393"/>
      <c r="G1048" s="357"/>
      <c r="H1048" s="16"/>
      <c r="I1048" s="308"/>
      <c r="J1048" s="348"/>
      <c r="K1048" s="349"/>
      <c r="L1048" s="350"/>
      <c r="M1048" s="368"/>
      <c r="N1048" s="349"/>
      <c r="O1048" s="450"/>
      <c r="P1048" s="486"/>
      <c r="Q1048" s="430"/>
      <c r="R1048" s="436"/>
      <c r="S1048" s="430"/>
    </row>
    <row r="1049" spans="1:19" s="16" customFormat="1" ht="11.1" customHeight="1">
      <c r="A1049" s="342"/>
      <c r="B1049" s="331" t="s">
        <v>790</v>
      </c>
      <c r="C1049" s="232" t="s">
        <v>902</v>
      </c>
      <c r="D1049" s="395"/>
      <c r="E1049" s="358"/>
      <c r="F1049" s="345"/>
      <c r="G1049" s="357"/>
      <c r="I1049" s="308"/>
      <c r="J1049" s="351"/>
      <c r="K1049" s="352"/>
      <c r="L1049" s="353"/>
      <c r="M1049" s="369"/>
      <c r="N1049" s="352"/>
      <c r="O1049" s="451"/>
      <c r="P1049" s="307"/>
      <c r="Q1049" s="431"/>
      <c r="R1049" s="437"/>
      <c r="S1049" s="431"/>
    </row>
    <row r="1050" spans="1:19" s="20" customFormat="1" ht="11.1" customHeight="1">
      <c r="A1050" s="332"/>
      <c r="B1050" s="333" t="s">
        <v>792</v>
      </c>
      <c r="C1050" s="335">
        <v>25</v>
      </c>
      <c r="D1050" s="388">
        <v>41</v>
      </c>
      <c r="E1050" s="346" t="s">
        <v>2</v>
      </c>
      <c r="F1050" s="340"/>
      <c r="G1050" s="341"/>
      <c r="I1050" s="309"/>
      <c r="J1050" s="351"/>
      <c r="K1050" s="386"/>
      <c r="L1050" s="354"/>
      <c r="M1050" s="369">
        <v>41</v>
      </c>
      <c r="N1050" s="386" t="s">
        <v>1020</v>
      </c>
      <c r="O1050" s="480"/>
      <c r="P1050" s="487"/>
      <c r="Q1050" s="432">
        <v>0</v>
      </c>
      <c r="R1050" s="438"/>
      <c r="S1050" s="432">
        <v>0</v>
      </c>
    </row>
    <row r="1051" spans="1:19" s="16" customFormat="1" ht="11.1" customHeight="1">
      <c r="A1051" s="11"/>
      <c r="B1051" s="12"/>
      <c r="C1051" s="232"/>
      <c r="D1051" s="359"/>
      <c r="E1051" s="356"/>
      <c r="F1051" s="345"/>
      <c r="G1051" s="357"/>
      <c r="I1051" s="308"/>
      <c r="J1051" s="348"/>
      <c r="K1051" s="349"/>
      <c r="L1051" s="350"/>
      <c r="M1051" s="368"/>
      <c r="N1051" s="349"/>
      <c r="O1051" s="450"/>
      <c r="P1051" s="486"/>
      <c r="Q1051" s="430"/>
      <c r="R1051" s="436"/>
      <c r="S1051" s="430"/>
    </row>
    <row r="1052" spans="1:19" s="16" customFormat="1" ht="11.1" customHeight="1">
      <c r="A1052" s="330"/>
      <c r="B1052" s="331" t="s">
        <v>751</v>
      </c>
      <c r="C1052" s="232" t="s">
        <v>729</v>
      </c>
      <c r="D1052" s="359"/>
      <c r="E1052" s="356"/>
      <c r="F1052" s="345"/>
      <c r="G1052" s="357"/>
      <c r="I1052" s="308"/>
      <c r="J1052" s="351"/>
      <c r="K1052" s="352"/>
      <c r="L1052" s="353"/>
      <c r="M1052" s="369"/>
      <c r="N1052" s="352"/>
      <c r="O1052" s="451"/>
      <c r="P1052" s="307"/>
      <c r="Q1052" s="431"/>
      <c r="R1052" s="437"/>
      <c r="S1052" s="431"/>
    </row>
    <row r="1053" spans="1:19" s="16" customFormat="1" ht="11.1" customHeight="1">
      <c r="A1053" s="332"/>
      <c r="B1053" s="333"/>
      <c r="C1053" s="335">
        <v>25</v>
      </c>
      <c r="D1053" s="361">
        <v>2</v>
      </c>
      <c r="E1053" s="346" t="s">
        <v>595</v>
      </c>
      <c r="F1053" s="340"/>
      <c r="G1053" s="341"/>
      <c r="H1053" s="20"/>
      <c r="I1053" s="309"/>
      <c r="J1053" s="364">
        <v>0</v>
      </c>
      <c r="K1053" s="347"/>
      <c r="L1053" s="354"/>
      <c r="M1053" s="370">
        <v>2</v>
      </c>
      <c r="N1053" s="347" t="s">
        <v>464</v>
      </c>
      <c r="O1053" s="410"/>
      <c r="P1053" s="487"/>
      <c r="Q1053" s="432">
        <v>0</v>
      </c>
      <c r="R1053" s="438"/>
      <c r="S1053" s="432">
        <v>0</v>
      </c>
    </row>
    <row r="1054" spans="1:19" s="16" customFormat="1" ht="11.1" customHeight="1">
      <c r="A1054" s="11"/>
      <c r="B1054" s="12"/>
      <c r="C1054" s="232"/>
      <c r="D1054" s="359"/>
      <c r="E1054" s="356"/>
      <c r="F1054" s="345"/>
      <c r="G1054" s="357"/>
      <c r="I1054" s="308"/>
      <c r="J1054" s="348"/>
      <c r="K1054" s="349"/>
      <c r="L1054" s="350"/>
      <c r="M1054" s="368"/>
      <c r="N1054" s="349"/>
      <c r="O1054" s="450"/>
      <c r="P1054" s="486"/>
      <c r="Q1054" s="430"/>
      <c r="R1054" s="436"/>
      <c r="S1054" s="430"/>
    </row>
    <row r="1055" spans="1:19" s="16" customFormat="1" ht="11.1" customHeight="1">
      <c r="A1055" s="330"/>
      <c r="B1055" s="331" t="s">
        <v>741</v>
      </c>
      <c r="C1055" s="232" t="s">
        <v>756</v>
      </c>
      <c r="D1055" s="359"/>
      <c r="E1055" s="356"/>
      <c r="F1055" s="345"/>
      <c r="G1055" s="357"/>
      <c r="I1055" s="308"/>
      <c r="J1055" s="351"/>
      <c r="K1055" s="352"/>
      <c r="L1055" s="353"/>
      <c r="M1055" s="369"/>
      <c r="N1055" s="352"/>
      <c r="O1055" s="451"/>
      <c r="P1055" s="307"/>
      <c r="Q1055" s="431"/>
      <c r="R1055" s="437"/>
      <c r="S1055" s="431"/>
    </row>
    <row r="1056" spans="1:19" s="16" customFormat="1" ht="11.1" customHeight="1">
      <c r="A1056" s="332"/>
      <c r="B1056" s="333"/>
      <c r="C1056" s="335">
        <v>25</v>
      </c>
      <c r="D1056" s="361">
        <v>2</v>
      </c>
      <c r="E1056" s="346" t="s">
        <v>595</v>
      </c>
      <c r="F1056" s="340"/>
      <c r="G1056" s="341"/>
      <c r="H1056" s="20"/>
      <c r="I1056" s="309"/>
      <c r="J1056" s="364">
        <v>0</v>
      </c>
      <c r="K1056" s="347"/>
      <c r="L1056" s="354"/>
      <c r="M1056" s="370">
        <v>2</v>
      </c>
      <c r="N1056" s="347" t="s">
        <v>464</v>
      </c>
      <c r="O1056" s="410"/>
      <c r="P1056" s="487"/>
      <c r="Q1056" s="432">
        <v>0</v>
      </c>
      <c r="R1056" s="438"/>
      <c r="S1056" s="432">
        <v>0</v>
      </c>
    </row>
    <row r="1057" spans="1:19" s="16" customFormat="1" ht="11.1" customHeight="1">
      <c r="A1057" s="11"/>
      <c r="B1057" s="12"/>
      <c r="C1057" s="232"/>
      <c r="D1057" s="359"/>
      <c r="E1057" s="356"/>
      <c r="F1057" s="345"/>
      <c r="G1057" s="357"/>
      <c r="I1057" s="308"/>
      <c r="J1057" s="348"/>
      <c r="K1057" s="349"/>
      <c r="L1057" s="350"/>
      <c r="M1057" s="368"/>
      <c r="N1057" s="349"/>
      <c r="O1057" s="450"/>
      <c r="P1057" s="486"/>
      <c r="Q1057" s="430"/>
      <c r="R1057" s="436"/>
      <c r="S1057" s="430"/>
    </row>
    <row r="1058" spans="1:19" s="16" customFormat="1" ht="11.1" customHeight="1">
      <c r="A1058" s="330"/>
      <c r="B1058" s="331" t="s">
        <v>861</v>
      </c>
      <c r="C1058" s="232"/>
      <c r="D1058" s="359"/>
      <c r="E1058" s="356"/>
      <c r="F1058" s="345"/>
      <c r="G1058" s="357"/>
      <c r="I1058" s="308"/>
      <c r="J1058" s="351"/>
      <c r="K1058" s="352"/>
      <c r="L1058" s="353"/>
      <c r="M1058" s="369"/>
      <c r="N1058" s="352"/>
      <c r="O1058" s="451"/>
      <c r="P1058" s="307"/>
      <c r="Q1058" s="431"/>
      <c r="R1058" s="437"/>
      <c r="S1058" s="431"/>
    </row>
    <row r="1059" spans="1:19" s="16" customFormat="1" ht="11.1" customHeight="1">
      <c r="A1059" s="332"/>
      <c r="B1059" s="333"/>
      <c r="C1059" s="335" t="s">
        <v>862</v>
      </c>
      <c r="D1059" s="361">
        <v>1</v>
      </c>
      <c r="E1059" s="346" t="s">
        <v>595</v>
      </c>
      <c r="F1059" s="340"/>
      <c r="G1059" s="341"/>
      <c r="H1059" s="20"/>
      <c r="I1059" s="309"/>
      <c r="J1059" s="364">
        <v>0</v>
      </c>
      <c r="K1059" s="347"/>
      <c r="L1059" s="354"/>
      <c r="M1059" s="370">
        <v>1</v>
      </c>
      <c r="N1059" s="347" t="s">
        <v>464</v>
      </c>
      <c r="O1059" s="410"/>
      <c r="P1059" s="487"/>
      <c r="Q1059" s="432">
        <v>0</v>
      </c>
      <c r="R1059" s="438"/>
      <c r="S1059" s="432">
        <v>0</v>
      </c>
    </row>
    <row r="1060" spans="1:19" ht="11.1" customHeight="1">
      <c r="A1060" s="11">
        <v>0</v>
      </c>
      <c r="B1060" s="12">
        <v>0</v>
      </c>
      <c r="C1060" s="232"/>
      <c r="D1060" s="359"/>
      <c r="E1060" s="356"/>
      <c r="F1060" s="345"/>
      <c r="G1060" s="357"/>
      <c r="H1060" s="16"/>
      <c r="I1060" s="308"/>
      <c r="J1060" s="348"/>
      <c r="K1060" s="349"/>
      <c r="L1060" s="350"/>
      <c r="M1060" s="368"/>
      <c r="N1060" s="349"/>
      <c r="O1060" s="450"/>
      <c r="P1060" s="486"/>
      <c r="Q1060" s="430"/>
      <c r="R1060" s="436"/>
      <c r="S1060" s="430"/>
    </row>
    <row r="1061" spans="1:19" ht="11.1" customHeight="1">
      <c r="A1061" s="330">
        <v>0</v>
      </c>
      <c r="B1061" s="331" t="s">
        <v>793</v>
      </c>
      <c r="C1061" s="232"/>
      <c r="D1061" s="359"/>
      <c r="E1061" s="356"/>
      <c r="F1061" s="345"/>
      <c r="G1061" s="357"/>
      <c r="H1061" s="16"/>
      <c r="I1061" s="308"/>
      <c r="J1061" s="351"/>
      <c r="K1061" s="352"/>
      <c r="L1061" s="353"/>
      <c r="M1061" s="369"/>
      <c r="N1061" s="352"/>
      <c r="O1061" s="451"/>
      <c r="P1061" s="307"/>
      <c r="Q1061" s="431"/>
      <c r="R1061" s="437"/>
      <c r="S1061" s="431"/>
    </row>
    <row r="1062" spans="1:19" ht="11.1" customHeight="1">
      <c r="A1062" s="332">
        <v>0</v>
      </c>
      <c r="B1062" s="333">
        <v>0</v>
      </c>
      <c r="C1062" s="335">
        <v>25</v>
      </c>
      <c r="D1062" s="361">
        <v>1</v>
      </c>
      <c r="E1062" s="346" t="s">
        <v>595</v>
      </c>
      <c r="F1062" s="340"/>
      <c r="G1062" s="341"/>
      <c r="H1062" s="20"/>
      <c r="I1062" s="309"/>
      <c r="J1062" s="364">
        <v>0</v>
      </c>
      <c r="K1062" s="347"/>
      <c r="L1062" s="354"/>
      <c r="M1062" s="370">
        <v>1</v>
      </c>
      <c r="N1062" s="347" t="s">
        <v>464</v>
      </c>
      <c r="O1062" s="410"/>
      <c r="P1062" s="487"/>
      <c r="Q1062" s="432">
        <v>0</v>
      </c>
      <c r="R1062" s="438"/>
      <c r="S1062" s="432">
        <v>0</v>
      </c>
    </row>
    <row r="1063" spans="1:19" ht="11.1" customHeight="1">
      <c r="A1063" s="11">
        <v>0</v>
      </c>
      <c r="B1063" s="12">
        <v>0</v>
      </c>
      <c r="C1063" s="232" t="s">
        <v>914</v>
      </c>
      <c r="D1063" s="359"/>
      <c r="E1063" s="356"/>
      <c r="F1063" s="345"/>
      <c r="G1063" s="357"/>
      <c r="H1063" s="16"/>
      <c r="I1063" s="308"/>
      <c r="J1063" s="348"/>
      <c r="K1063" s="349"/>
      <c r="L1063" s="350"/>
      <c r="M1063" s="368"/>
      <c r="N1063" s="349"/>
      <c r="O1063" s="450"/>
      <c r="P1063" s="486"/>
      <c r="Q1063" s="430"/>
      <c r="R1063" s="436"/>
      <c r="S1063" s="430"/>
    </row>
    <row r="1064" spans="1:19" ht="11.1" customHeight="1">
      <c r="A1064" s="330">
        <v>0</v>
      </c>
      <c r="B1064" s="331" t="s">
        <v>794</v>
      </c>
      <c r="C1064" s="232" t="s">
        <v>913</v>
      </c>
      <c r="D1064" s="359"/>
      <c r="E1064" s="356"/>
      <c r="F1064" s="345"/>
      <c r="G1064" s="357"/>
      <c r="H1064" s="16"/>
      <c r="I1064" s="308"/>
      <c r="J1064" s="351"/>
      <c r="K1064" s="352"/>
      <c r="L1064" s="353"/>
      <c r="M1064" s="369"/>
      <c r="N1064" s="352"/>
      <c r="O1064" s="451"/>
      <c r="P1064" s="307"/>
      <c r="Q1064" s="431"/>
      <c r="R1064" s="437"/>
      <c r="S1064" s="431"/>
    </row>
    <row r="1065" spans="1:19" ht="10.9" customHeight="1">
      <c r="A1065" s="342">
        <v>0</v>
      </c>
      <c r="B1065" s="343">
        <v>0</v>
      </c>
      <c r="C1065" s="232" t="s">
        <v>912</v>
      </c>
      <c r="D1065" s="385">
        <v>1</v>
      </c>
      <c r="E1065" s="358" t="s">
        <v>531</v>
      </c>
      <c r="F1065" s="345"/>
      <c r="G1065" s="357"/>
      <c r="H1065" s="16"/>
      <c r="I1065" s="308"/>
      <c r="J1065" s="351">
        <v>0</v>
      </c>
      <c r="K1065" s="386"/>
      <c r="L1065" s="354"/>
      <c r="M1065" s="369">
        <v>1</v>
      </c>
      <c r="N1065" s="386" t="s">
        <v>1017</v>
      </c>
      <c r="O1065" s="480"/>
      <c r="P1065" s="487"/>
      <c r="Q1065" s="432">
        <v>0</v>
      </c>
      <c r="R1065" s="438"/>
      <c r="S1065" s="432">
        <v>0</v>
      </c>
    </row>
    <row r="1066" spans="1:19" ht="10.9" customHeight="1">
      <c r="A1066" s="397"/>
      <c r="B1066" s="398"/>
      <c r="C1066" s="399"/>
      <c r="D1066" s="400"/>
      <c r="E1066" s="392"/>
      <c r="F1066" s="393"/>
      <c r="G1066" s="401"/>
      <c r="H1066" s="394"/>
      <c r="I1066" s="402"/>
      <c r="J1066" s="403"/>
      <c r="K1066" s="404"/>
      <c r="L1066" s="427"/>
      <c r="M1066" s="406"/>
      <c r="N1066" s="404"/>
      <c r="O1066" s="484"/>
      <c r="P1066" s="486"/>
      <c r="Q1066" s="430"/>
      <c r="R1066" s="436"/>
      <c r="S1066" s="430"/>
    </row>
    <row r="1067" spans="1:19" ht="10.9" customHeight="1">
      <c r="A1067" s="342"/>
      <c r="B1067" s="343" t="s">
        <v>916</v>
      </c>
      <c r="C1067" s="232" t="s">
        <v>917</v>
      </c>
      <c r="D1067" s="385"/>
      <c r="E1067" s="358"/>
      <c r="F1067" s="345"/>
      <c r="G1067" s="357"/>
      <c r="H1067" s="16"/>
      <c r="I1067" s="308"/>
      <c r="J1067" s="351"/>
      <c r="K1067" s="386"/>
      <c r="L1067" s="428"/>
      <c r="M1067" s="369"/>
      <c r="N1067" s="386"/>
      <c r="O1067" s="451"/>
      <c r="P1067" s="307"/>
      <c r="Q1067" s="431"/>
      <c r="R1067" s="437"/>
      <c r="S1067" s="431"/>
    </row>
    <row r="1068" spans="1:19" ht="10.9" customHeight="1">
      <c r="A1068" s="332"/>
      <c r="B1068" s="333"/>
      <c r="C1068" s="233"/>
      <c r="D1068" s="361">
        <v>1</v>
      </c>
      <c r="E1068" s="346" t="s">
        <v>531</v>
      </c>
      <c r="F1068" s="340"/>
      <c r="G1068" s="341"/>
      <c r="H1068" s="20"/>
      <c r="I1068" s="309"/>
      <c r="J1068" s="364"/>
      <c r="K1068" s="347"/>
      <c r="L1068" s="418"/>
      <c r="M1068" s="370">
        <v>1</v>
      </c>
      <c r="N1068" s="347" t="s">
        <v>531</v>
      </c>
      <c r="O1068" s="410"/>
      <c r="P1068" s="487"/>
      <c r="Q1068" s="432">
        <v>0</v>
      </c>
      <c r="R1068" s="438"/>
      <c r="S1068" s="432">
        <v>0</v>
      </c>
    </row>
    <row r="1069" spans="1:19" ht="11.1" customHeight="1">
      <c r="A1069" s="11">
        <v>0</v>
      </c>
      <c r="B1069" s="12">
        <v>0</v>
      </c>
      <c r="C1069" s="232">
        <v>0</v>
      </c>
      <c r="D1069" s="359"/>
      <c r="E1069" s="356"/>
      <c r="F1069" s="345"/>
      <c r="G1069" s="357"/>
      <c r="H1069" s="16"/>
      <c r="I1069" s="308"/>
      <c r="J1069" s="351"/>
      <c r="K1069" s="352"/>
      <c r="L1069" s="353"/>
      <c r="M1069" s="369"/>
      <c r="N1069" s="352"/>
      <c r="O1069" s="451"/>
      <c r="P1069" s="486"/>
      <c r="Q1069" s="430"/>
      <c r="R1069" s="436"/>
      <c r="S1069" s="430"/>
    </row>
    <row r="1070" spans="1:19" ht="11.1" customHeight="1">
      <c r="A1070" s="330">
        <v>0</v>
      </c>
      <c r="B1070" s="331" t="s">
        <v>795</v>
      </c>
      <c r="C1070" s="232" t="s">
        <v>796</v>
      </c>
      <c r="D1070" s="359"/>
      <c r="E1070" s="356"/>
      <c r="F1070" s="345"/>
      <c r="G1070" s="357"/>
      <c r="H1070" s="16"/>
      <c r="I1070" s="308"/>
      <c r="J1070" s="351"/>
      <c r="K1070" s="352"/>
      <c r="L1070" s="353"/>
      <c r="M1070" s="369"/>
      <c r="N1070" s="352"/>
      <c r="O1070" s="451"/>
      <c r="P1070" s="307"/>
      <c r="Q1070" s="431"/>
      <c r="R1070" s="437"/>
      <c r="S1070" s="431"/>
    </row>
    <row r="1071" spans="1:19" ht="11.1" customHeight="1">
      <c r="A1071" s="332">
        <v>0</v>
      </c>
      <c r="B1071" s="333">
        <v>0</v>
      </c>
      <c r="C1071" s="233">
        <v>0</v>
      </c>
      <c r="D1071" s="361">
        <v>5</v>
      </c>
      <c r="E1071" s="346" t="s">
        <v>595</v>
      </c>
      <c r="F1071" s="340"/>
      <c r="G1071" s="341"/>
      <c r="H1071" s="20"/>
      <c r="I1071" s="309"/>
      <c r="J1071" s="364">
        <v>1</v>
      </c>
      <c r="K1071" s="347" t="s">
        <v>464</v>
      </c>
      <c r="L1071" s="354"/>
      <c r="M1071" s="370">
        <v>4</v>
      </c>
      <c r="N1071" s="347" t="s">
        <v>464</v>
      </c>
      <c r="O1071" s="410"/>
      <c r="P1071" s="487"/>
      <c r="Q1071" s="432">
        <v>0</v>
      </c>
      <c r="R1071" s="438"/>
      <c r="S1071" s="432">
        <v>0</v>
      </c>
    </row>
    <row r="1072" spans="1:19" ht="11.1" customHeight="1">
      <c r="A1072" s="11">
        <v>0</v>
      </c>
      <c r="B1072" s="12">
        <v>0</v>
      </c>
      <c r="C1072" s="232">
        <v>0</v>
      </c>
      <c r="D1072" s="359"/>
      <c r="E1072" s="356"/>
      <c r="F1072" s="345"/>
      <c r="G1072" s="357"/>
      <c r="H1072" s="16"/>
      <c r="I1072" s="308"/>
      <c r="J1072" s="348"/>
      <c r="K1072" s="349"/>
      <c r="L1072" s="350"/>
      <c r="M1072" s="368"/>
      <c r="N1072" s="349"/>
      <c r="O1072" s="450"/>
      <c r="P1072" s="486"/>
      <c r="Q1072" s="430"/>
      <c r="R1072" s="436"/>
      <c r="S1072" s="430"/>
    </row>
    <row r="1073" spans="1:19" ht="11.1" customHeight="1">
      <c r="A1073" s="330">
        <v>0</v>
      </c>
      <c r="B1073" s="331" t="s">
        <v>797</v>
      </c>
      <c r="C1073" s="232" t="s">
        <v>798</v>
      </c>
      <c r="D1073" s="359"/>
      <c r="E1073" s="356"/>
      <c r="F1073" s="345"/>
      <c r="G1073" s="357"/>
      <c r="H1073" s="16"/>
      <c r="I1073" s="308"/>
      <c r="J1073" s="351"/>
      <c r="K1073" s="352"/>
      <c r="L1073" s="353"/>
      <c r="M1073" s="369"/>
      <c r="N1073" s="352"/>
      <c r="O1073" s="451"/>
      <c r="P1073" s="307"/>
      <c r="Q1073" s="431"/>
      <c r="R1073" s="437"/>
      <c r="S1073" s="431"/>
    </row>
    <row r="1074" spans="1:19" ht="11.1" customHeight="1">
      <c r="A1074" s="332">
        <v>0</v>
      </c>
      <c r="B1074" s="333">
        <v>0</v>
      </c>
      <c r="C1074" s="233">
        <v>0</v>
      </c>
      <c r="D1074" s="361">
        <v>68</v>
      </c>
      <c r="E1074" s="346" t="s">
        <v>2</v>
      </c>
      <c r="F1074" s="340"/>
      <c r="G1074" s="341"/>
      <c r="H1074" s="20"/>
      <c r="I1074" s="309"/>
      <c r="J1074" s="364">
        <v>27</v>
      </c>
      <c r="K1074" s="347" t="s">
        <v>1020</v>
      </c>
      <c r="L1074" s="354"/>
      <c r="M1074" s="370">
        <v>41</v>
      </c>
      <c r="N1074" s="347" t="s">
        <v>1020</v>
      </c>
      <c r="O1074" s="410"/>
      <c r="P1074" s="487"/>
      <c r="Q1074" s="432">
        <v>0</v>
      </c>
      <c r="R1074" s="438"/>
      <c r="S1074" s="432">
        <v>0</v>
      </c>
    </row>
    <row r="1075" spans="1:19" ht="11.1" customHeight="1">
      <c r="A1075" s="11">
        <v>0</v>
      </c>
      <c r="B1075" s="12">
        <v>0</v>
      </c>
      <c r="C1075" s="232">
        <v>0</v>
      </c>
      <c r="D1075" s="359"/>
      <c r="E1075" s="356"/>
      <c r="F1075" s="345"/>
      <c r="G1075" s="357"/>
      <c r="H1075" s="16"/>
      <c r="I1075" s="308"/>
      <c r="J1075" s="348"/>
      <c r="K1075" s="349"/>
      <c r="L1075" s="350"/>
      <c r="M1075" s="368"/>
      <c r="N1075" s="349"/>
      <c r="O1075" s="450"/>
      <c r="P1075" s="486"/>
      <c r="Q1075" s="430"/>
      <c r="R1075" s="436"/>
      <c r="S1075" s="430"/>
    </row>
    <row r="1076" spans="1:19" ht="11.1" customHeight="1">
      <c r="A1076" s="330">
        <v>0</v>
      </c>
      <c r="B1076" s="331" t="s">
        <v>799</v>
      </c>
      <c r="C1076" s="232" t="s">
        <v>800</v>
      </c>
      <c r="D1076" s="359"/>
      <c r="E1076" s="356"/>
      <c r="F1076" s="345"/>
      <c r="G1076" s="357"/>
      <c r="H1076" s="16"/>
      <c r="I1076" s="308"/>
      <c r="J1076" s="351"/>
      <c r="K1076" s="352"/>
      <c r="L1076" s="353"/>
      <c r="M1076" s="369"/>
      <c r="N1076" s="352"/>
      <c r="O1076" s="451"/>
      <c r="P1076" s="307"/>
      <c r="Q1076" s="431"/>
      <c r="R1076" s="437"/>
      <c r="S1076" s="431"/>
    </row>
    <row r="1077" spans="1:19" ht="11.1" customHeight="1">
      <c r="A1077" s="332">
        <v>0</v>
      </c>
      <c r="B1077" s="333">
        <v>0</v>
      </c>
      <c r="C1077" s="233" t="s">
        <v>845</v>
      </c>
      <c r="D1077" s="361">
        <v>19</v>
      </c>
      <c r="E1077" s="346" t="s">
        <v>15</v>
      </c>
      <c r="F1077" s="340"/>
      <c r="G1077" s="341"/>
      <c r="H1077" s="20"/>
      <c r="I1077" s="309"/>
      <c r="J1077" s="364">
        <v>6</v>
      </c>
      <c r="K1077" s="347" t="s">
        <v>1021</v>
      </c>
      <c r="L1077" s="354"/>
      <c r="M1077" s="370">
        <v>13</v>
      </c>
      <c r="N1077" s="347" t="s">
        <v>1021</v>
      </c>
      <c r="O1077" s="410"/>
      <c r="P1077" s="487"/>
      <c r="Q1077" s="432">
        <v>0</v>
      </c>
      <c r="R1077" s="438"/>
      <c r="S1077" s="432">
        <v>0</v>
      </c>
    </row>
    <row r="1078" spans="1:19" ht="11.1" customHeight="1">
      <c r="A1078" s="11">
        <v>0</v>
      </c>
      <c r="B1078" s="12">
        <v>0</v>
      </c>
      <c r="C1078" s="232">
        <v>0</v>
      </c>
      <c r="D1078" s="359"/>
      <c r="E1078" s="356"/>
      <c r="F1078" s="345"/>
      <c r="G1078" s="357"/>
      <c r="H1078" s="16"/>
      <c r="I1078" s="308"/>
      <c r="J1078" s="348"/>
      <c r="K1078" s="349"/>
      <c r="L1078" s="350"/>
      <c r="M1078" s="368"/>
      <c r="N1078" s="349"/>
      <c r="O1078" s="450"/>
      <c r="P1078" s="486"/>
      <c r="Q1078" s="430"/>
      <c r="R1078" s="436"/>
      <c r="S1078" s="430"/>
    </row>
    <row r="1079" spans="1:19" ht="11.1" customHeight="1">
      <c r="A1079" s="330">
        <v>0</v>
      </c>
      <c r="B1079" s="331" t="s">
        <v>799</v>
      </c>
      <c r="C1079" s="232" t="s">
        <v>801</v>
      </c>
      <c r="D1079" s="359"/>
      <c r="E1079" s="356"/>
      <c r="F1079" s="345"/>
      <c r="G1079" s="357"/>
      <c r="H1079" s="16"/>
      <c r="I1079" s="308"/>
      <c r="J1079" s="351"/>
      <c r="K1079" s="352"/>
      <c r="L1079" s="353"/>
      <c r="M1079" s="369"/>
      <c r="N1079" s="352"/>
      <c r="O1079" s="451"/>
      <c r="P1079" s="307"/>
      <c r="Q1079" s="431"/>
      <c r="R1079" s="437"/>
      <c r="S1079" s="431"/>
    </row>
    <row r="1080" spans="1:19" ht="11.1" customHeight="1">
      <c r="A1080" s="332">
        <v>0</v>
      </c>
      <c r="B1080" s="333">
        <v>0</v>
      </c>
      <c r="C1080" s="233"/>
      <c r="D1080" s="361">
        <v>8</v>
      </c>
      <c r="E1080" s="346" t="s">
        <v>15</v>
      </c>
      <c r="F1080" s="340"/>
      <c r="G1080" s="341"/>
      <c r="H1080" s="20"/>
      <c r="I1080" s="309"/>
      <c r="J1080" s="364">
        <v>3</v>
      </c>
      <c r="K1080" s="347" t="s">
        <v>1021</v>
      </c>
      <c r="L1080" s="354"/>
      <c r="M1080" s="370">
        <v>5</v>
      </c>
      <c r="N1080" s="347" t="s">
        <v>1021</v>
      </c>
      <c r="O1080" s="410"/>
      <c r="P1080" s="487"/>
      <c r="Q1080" s="432">
        <v>0</v>
      </c>
      <c r="R1080" s="438"/>
      <c r="S1080" s="432">
        <v>0</v>
      </c>
    </row>
    <row r="1081" spans="1:19" ht="11.1" customHeight="1">
      <c r="A1081" s="11">
        <v>0</v>
      </c>
      <c r="B1081" s="12">
        <v>0</v>
      </c>
      <c r="C1081" s="232">
        <v>0</v>
      </c>
      <c r="D1081" s="359"/>
      <c r="E1081" s="356"/>
      <c r="F1081" s="345"/>
      <c r="G1081" s="357"/>
      <c r="H1081" s="16"/>
      <c r="I1081" s="308"/>
      <c r="J1081" s="348"/>
      <c r="K1081" s="349"/>
      <c r="L1081" s="350"/>
      <c r="M1081" s="368"/>
      <c r="N1081" s="349"/>
      <c r="O1081" s="450"/>
      <c r="P1081" s="486"/>
      <c r="Q1081" s="430"/>
      <c r="R1081" s="436"/>
      <c r="S1081" s="430"/>
    </row>
    <row r="1082" spans="1:19" ht="11.1" customHeight="1">
      <c r="A1082" s="330">
        <v>0</v>
      </c>
      <c r="B1082" s="331" t="s">
        <v>799</v>
      </c>
      <c r="C1082" s="232" t="s">
        <v>805</v>
      </c>
      <c r="D1082" s="359"/>
      <c r="E1082" s="356"/>
      <c r="F1082" s="345"/>
      <c r="G1082" s="357"/>
      <c r="H1082" s="16"/>
      <c r="I1082" s="308"/>
      <c r="J1082" s="351"/>
      <c r="K1082" s="352"/>
      <c r="L1082" s="353"/>
      <c r="M1082" s="369"/>
      <c r="N1082" s="352"/>
      <c r="O1082" s="451"/>
      <c r="P1082" s="307"/>
      <c r="Q1082" s="431"/>
      <c r="R1082" s="437"/>
      <c r="S1082" s="431"/>
    </row>
    <row r="1083" spans="1:19" ht="11.1" customHeight="1">
      <c r="A1083" s="452">
        <v>0</v>
      </c>
      <c r="B1083" s="453">
        <v>0</v>
      </c>
      <c r="C1083" s="454" t="s">
        <v>845</v>
      </c>
      <c r="D1083" s="455">
        <v>8</v>
      </c>
      <c r="E1083" s="456" t="s">
        <v>15</v>
      </c>
      <c r="F1083" s="457"/>
      <c r="G1083" s="458"/>
      <c r="H1083" s="459"/>
      <c r="I1083" s="460"/>
      <c r="J1083" s="461">
        <v>3</v>
      </c>
      <c r="K1083" s="462" t="s">
        <v>1021</v>
      </c>
      <c r="L1083" s="463"/>
      <c r="M1083" s="464">
        <v>5</v>
      </c>
      <c r="N1083" s="462" t="s">
        <v>1021</v>
      </c>
      <c r="O1083" s="465"/>
      <c r="P1083" s="487"/>
      <c r="Q1083" s="432">
        <v>0</v>
      </c>
      <c r="R1083" s="438"/>
      <c r="S1083" s="432">
        <v>0</v>
      </c>
    </row>
    <row r="1084" spans="1:19" ht="11.1" customHeight="1">
      <c r="A1084" s="466">
        <v>0</v>
      </c>
      <c r="B1084" s="467">
        <v>0</v>
      </c>
      <c r="C1084" s="468">
        <v>0</v>
      </c>
      <c r="D1084" s="469"/>
      <c r="E1084" s="470"/>
      <c r="F1084" s="471"/>
      <c r="G1084" s="472"/>
      <c r="H1084" s="525"/>
      <c r="I1084" s="474"/>
      <c r="J1084" s="475"/>
      <c r="K1084" s="476"/>
      <c r="L1084" s="526"/>
      <c r="M1084" s="478"/>
      <c r="N1084" s="476"/>
      <c r="O1084" s="479"/>
      <c r="P1084" s="486"/>
      <c r="Q1084" s="430"/>
      <c r="R1084" s="436"/>
      <c r="S1084" s="430"/>
    </row>
    <row r="1085" spans="1:19" ht="11.1" customHeight="1">
      <c r="A1085" s="330">
        <v>0</v>
      </c>
      <c r="B1085" s="331" t="s">
        <v>799</v>
      </c>
      <c r="C1085" s="232" t="s">
        <v>802</v>
      </c>
      <c r="D1085" s="359"/>
      <c r="E1085" s="356"/>
      <c r="F1085" s="345"/>
      <c r="G1085" s="357"/>
      <c r="H1085" s="16"/>
      <c r="I1085" s="308"/>
      <c r="J1085" s="351"/>
      <c r="K1085" s="352"/>
      <c r="L1085" s="353"/>
      <c r="M1085" s="369"/>
      <c r="N1085" s="352"/>
      <c r="O1085" s="451"/>
      <c r="P1085" s="307"/>
      <c r="Q1085" s="431"/>
      <c r="R1085" s="437"/>
      <c r="S1085" s="431"/>
    </row>
    <row r="1086" spans="1:19" ht="11.1" customHeight="1">
      <c r="A1086" s="332">
        <v>0</v>
      </c>
      <c r="B1086" s="333">
        <v>0</v>
      </c>
      <c r="C1086" s="233" t="s">
        <v>845</v>
      </c>
      <c r="D1086" s="361">
        <v>11</v>
      </c>
      <c r="E1086" s="346" t="s">
        <v>15</v>
      </c>
      <c r="F1086" s="340"/>
      <c r="G1086" s="341"/>
      <c r="H1086" s="20"/>
      <c r="I1086" s="309"/>
      <c r="J1086" s="364">
        <v>3</v>
      </c>
      <c r="K1086" s="347" t="s">
        <v>1021</v>
      </c>
      <c r="L1086" s="354"/>
      <c r="M1086" s="370">
        <v>8</v>
      </c>
      <c r="N1086" s="347" t="s">
        <v>1021</v>
      </c>
      <c r="O1086" s="410"/>
      <c r="P1086" s="487"/>
      <c r="Q1086" s="432">
        <v>0</v>
      </c>
      <c r="R1086" s="438"/>
      <c r="S1086" s="432">
        <v>0</v>
      </c>
    </row>
    <row r="1087" spans="1:19" ht="11.1" customHeight="1">
      <c r="A1087" s="11">
        <v>0</v>
      </c>
      <c r="B1087" s="12">
        <v>0</v>
      </c>
      <c r="C1087" s="232">
        <v>0</v>
      </c>
      <c r="D1087" s="359"/>
      <c r="E1087" s="356"/>
      <c r="F1087" s="345"/>
      <c r="G1087" s="357"/>
      <c r="H1087" s="16"/>
      <c r="I1087" s="308"/>
      <c r="J1087" s="348"/>
      <c r="K1087" s="349"/>
      <c r="L1087" s="350"/>
      <c r="M1087" s="368"/>
      <c r="N1087" s="349"/>
      <c r="O1087" s="450"/>
      <c r="P1087" s="486"/>
      <c r="Q1087" s="430"/>
      <c r="R1087" s="436"/>
      <c r="S1087" s="430"/>
    </row>
    <row r="1088" spans="1:19" ht="11.1" customHeight="1">
      <c r="A1088" s="330">
        <v>0</v>
      </c>
      <c r="B1088" s="331" t="s">
        <v>799</v>
      </c>
      <c r="C1088" s="232" t="s">
        <v>803</v>
      </c>
      <c r="D1088" s="359"/>
      <c r="E1088" s="356"/>
      <c r="F1088" s="345"/>
      <c r="G1088" s="357"/>
      <c r="H1088" s="16"/>
      <c r="I1088" s="308"/>
      <c r="J1088" s="351"/>
      <c r="K1088" s="352"/>
      <c r="L1088" s="353"/>
      <c r="M1088" s="369"/>
      <c r="N1088" s="352"/>
      <c r="O1088" s="451"/>
      <c r="P1088" s="307"/>
      <c r="Q1088" s="431"/>
      <c r="R1088" s="437"/>
      <c r="S1088" s="431"/>
    </row>
    <row r="1089" spans="1:19" ht="11.1" customHeight="1">
      <c r="A1089" s="332">
        <v>0</v>
      </c>
      <c r="B1089" s="333">
        <v>0</v>
      </c>
      <c r="C1089" s="233" t="s">
        <v>804</v>
      </c>
      <c r="D1089" s="361">
        <v>8</v>
      </c>
      <c r="E1089" s="346" t="s">
        <v>15</v>
      </c>
      <c r="F1089" s="340"/>
      <c r="G1089" s="341"/>
      <c r="H1089" s="20"/>
      <c r="I1089" s="309"/>
      <c r="J1089" s="364">
        <v>3</v>
      </c>
      <c r="K1089" s="347" t="s">
        <v>1021</v>
      </c>
      <c r="L1089" s="354"/>
      <c r="M1089" s="370">
        <v>5</v>
      </c>
      <c r="N1089" s="347" t="s">
        <v>1021</v>
      </c>
      <c r="O1089" s="410"/>
      <c r="P1089" s="487"/>
      <c r="Q1089" s="432">
        <v>0</v>
      </c>
      <c r="R1089" s="438"/>
      <c r="S1089" s="432">
        <v>0</v>
      </c>
    </row>
    <row r="1090" spans="1:19" ht="11.1" customHeight="1">
      <c r="A1090" s="11">
        <v>0</v>
      </c>
      <c r="B1090" s="12">
        <v>0</v>
      </c>
      <c r="C1090" s="232">
        <v>0</v>
      </c>
      <c r="D1090" s="359"/>
      <c r="E1090" s="356"/>
      <c r="F1090" s="345"/>
      <c r="G1090" s="357"/>
      <c r="H1090" s="16"/>
      <c r="I1090" s="308"/>
      <c r="J1090" s="348"/>
      <c r="K1090" s="349"/>
      <c r="L1090" s="350"/>
      <c r="M1090" s="368"/>
      <c r="N1090" s="349"/>
      <c r="O1090" s="450"/>
      <c r="P1090" s="486"/>
      <c r="Q1090" s="430"/>
      <c r="R1090" s="436"/>
      <c r="S1090" s="430"/>
    </row>
    <row r="1091" spans="1:19" ht="11.1" customHeight="1">
      <c r="A1091" s="330">
        <v>0</v>
      </c>
      <c r="B1091" s="331">
        <v>0</v>
      </c>
      <c r="C1091" s="232">
        <v>0</v>
      </c>
      <c r="D1091" s="359"/>
      <c r="E1091" s="356"/>
      <c r="F1091" s="345"/>
      <c r="G1091" s="357"/>
      <c r="H1091" s="16"/>
      <c r="I1091" s="308"/>
      <c r="J1091" s="351"/>
      <c r="K1091" s="352"/>
      <c r="L1091" s="353"/>
      <c r="M1091" s="369"/>
      <c r="N1091" s="352"/>
      <c r="O1091" s="451"/>
      <c r="P1091" s="307"/>
      <c r="Q1091" s="431"/>
      <c r="R1091" s="437"/>
      <c r="S1091" s="431"/>
    </row>
    <row r="1092" spans="1:19" ht="11.1" customHeight="1">
      <c r="A1092" s="332">
        <v>0</v>
      </c>
      <c r="B1092" s="333"/>
      <c r="C1092" s="233">
        <v>0</v>
      </c>
      <c r="D1092" s="361"/>
      <c r="E1092" s="346">
        <v>0</v>
      </c>
      <c r="F1092" s="340"/>
      <c r="G1092" s="341"/>
      <c r="H1092" s="20"/>
      <c r="I1092" s="309"/>
      <c r="J1092" s="364">
        <v>0</v>
      </c>
      <c r="K1092" s="347">
        <v>0</v>
      </c>
      <c r="L1092" s="418"/>
      <c r="M1092" s="370"/>
      <c r="N1092" s="347">
        <v>0</v>
      </c>
      <c r="O1092" s="410"/>
      <c r="P1092" s="487"/>
      <c r="Q1092" s="432">
        <v>0</v>
      </c>
      <c r="R1092" s="438"/>
      <c r="S1092" s="432">
        <v>0</v>
      </c>
    </row>
    <row r="1093" spans="1:19" ht="11.1" customHeight="1">
      <c r="A1093" s="11">
        <v>0</v>
      </c>
      <c r="B1093" s="12">
        <v>0</v>
      </c>
      <c r="C1093" s="232">
        <v>0</v>
      </c>
      <c r="D1093" s="359"/>
      <c r="E1093" s="356"/>
      <c r="F1093" s="345"/>
      <c r="G1093" s="357"/>
      <c r="H1093" s="16"/>
      <c r="I1093" s="308"/>
      <c r="J1093" s="348"/>
      <c r="K1093" s="349"/>
      <c r="L1093" s="350"/>
      <c r="M1093" s="368"/>
      <c r="N1093" s="349"/>
      <c r="O1093" s="450"/>
      <c r="P1093" s="514"/>
      <c r="Q1093" s="515"/>
      <c r="R1093" s="437"/>
      <c r="S1093" s="515"/>
    </row>
    <row r="1094" spans="1:19" ht="11.1" customHeight="1">
      <c r="A1094" s="330">
        <v>0</v>
      </c>
      <c r="B1094" s="331">
        <v>0</v>
      </c>
      <c r="C1094" s="232">
        <v>0</v>
      </c>
      <c r="D1094" s="359"/>
      <c r="E1094" s="356"/>
      <c r="F1094" s="345"/>
      <c r="G1094" s="357"/>
      <c r="H1094" s="16"/>
      <c r="I1094" s="308"/>
      <c r="J1094" s="351"/>
      <c r="K1094" s="352"/>
      <c r="L1094" s="353"/>
      <c r="M1094" s="369"/>
      <c r="N1094" s="352"/>
      <c r="O1094" s="451"/>
      <c r="P1094" s="514"/>
      <c r="Q1094" s="515"/>
      <c r="R1094" s="437"/>
      <c r="S1094" s="515"/>
    </row>
    <row r="1095" spans="1:19" ht="11.1" customHeight="1">
      <c r="A1095" s="332">
        <v>0</v>
      </c>
      <c r="B1095" s="333"/>
      <c r="C1095" s="233">
        <v>0</v>
      </c>
      <c r="D1095" s="361"/>
      <c r="E1095" s="346">
        <v>0</v>
      </c>
      <c r="F1095" s="340"/>
      <c r="G1095" s="341"/>
      <c r="H1095" s="20"/>
      <c r="I1095" s="309"/>
      <c r="J1095" s="364">
        <v>0</v>
      </c>
      <c r="K1095" s="347">
        <v>0</v>
      </c>
      <c r="L1095" s="418"/>
      <c r="M1095" s="370"/>
      <c r="N1095" s="347">
        <v>0</v>
      </c>
      <c r="O1095" s="410"/>
      <c r="P1095" s="514"/>
      <c r="Q1095" s="515"/>
      <c r="R1095" s="437"/>
      <c r="S1095" s="515"/>
    </row>
    <row r="1096" spans="1:19" ht="11.1" customHeight="1">
      <c r="A1096" s="11">
        <v>0</v>
      </c>
      <c r="B1096" s="12">
        <v>0</v>
      </c>
      <c r="C1096" s="232">
        <v>0</v>
      </c>
      <c r="D1096" s="359"/>
      <c r="E1096" s="356"/>
      <c r="F1096" s="345"/>
      <c r="G1096" s="357"/>
      <c r="H1096" s="16"/>
      <c r="I1096" s="308"/>
      <c r="J1096" s="348"/>
      <c r="K1096" s="349"/>
      <c r="L1096" s="350"/>
      <c r="M1096" s="368"/>
      <c r="N1096" s="349"/>
      <c r="O1096" s="450"/>
      <c r="P1096" s="514"/>
      <c r="Q1096" s="515"/>
      <c r="R1096" s="437"/>
      <c r="S1096" s="515"/>
    </row>
    <row r="1097" spans="1:19" ht="11.1" customHeight="1">
      <c r="A1097" s="330">
        <v>0</v>
      </c>
      <c r="B1097" s="331">
        <v>0</v>
      </c>
      <c r="C1097" s="232">
        <v>0</v>
      </c>
      <c r="D1097" s="359"/>
      <c r="E1097" s="356"/>
      <c r="F1097" s="345"/>
      <c r="G1097" s="357"/>
      <c r="H1097" s="16"/>
      <c r="I1097" s="308"/>
      <c r="J1097" s="351"/>
      <c r="K1097" s="352"/>
      <c r="L1097" s="353"/>
      <c r="M1097" s="369"/>
      <c r="N1097" s="352"/>
      <c r="O1097" s="451"/>
      <c r="P1097" s="514"/>
      <c r="Q1097" s="515"/>
      <c r="R1097" s="437"/>
      <c r="S1097" s="515"/>
    </row>
    <row r="1098" spans="1:19" ht="11.1" customHeight="1">
      <c r="A1098" s="332">
        <v>0</v>
      </c>
      <c r="B1098" s="333"/>
      <c r="C1098" s="233">
        <v>0</v>
      </c>
      <c r="D1098" s="361"/>
      <c r="E1098" s="346">
        <v>0</v>
      </c>
      <c r="F1098" s="340"/>
      <c r="G1098" s="341"/>
      <c r="H1098" s="20"/>
      <c r="I1098" s="309"/>
      <c r="J1098" s="364">
        <v>0</v>
      </c>
      <c r="K1098" s="347">
        <v>0</v>
      </c>
      <c r="L1098" s="418"/>
      <c r="M1098" s="370"/>
      <c r="N1098" s="347">
        <v>0</v>
      </c>
      <c r="O1098" s="410"/>
      <c r="P1098" s="514"/>
      <c r="Q1098" s="515"/>
      <c r="R1098" s="437"/>
      <c r="S1098" s="515"/>
    </row>
    <row r="1099" spans="1:19" ht="11.1" customHeight="1">
      <c r="A1099" s="11">
        <v>0</v>
      </c>
      <c r="B1099" s="12">
        <v>0</v>
      </c>
      <c r="C1099" s="232">
        <v>0</v>
      </c>
      <c r="D1099" s="359"/>
      <c r="E1099" s="356"/>
      <c r="F1099" s="345"/>
      <c r="G1099" s="357"/>
      <c r="H1099" s="16"/>
      <c r="I1099" s="308"/>
      <c r="J1099" s="348"/>
      <c r="K1099" s="349"/>
      <c r="L1099" s="350"/>
      <c r="M1099" s="368"/>
      <c r="N1099" s="349"/>
      <c r="O1099" s="450"/>
      <c r="P1099" s="514"/>
      <c r="Q1099" s="515"/>
      <c r="R1099" s="437"/>
      <c r="S1099" s="515"/>
    </row>
    <row r="1100" spans="1:19" ht="11.1" customHeight="1">
      <c r="A1100" s="330">
        <v>0</v>
      </c>
      <c r="B1100" s="331">
        <v>0</v>
      </c>
      <c r="C1100" s="232">
        <v>0</v>
      </c>
      <c r="D1100" s="359"/>
      <c r="E1100" s="356"/>
      <c r="F1100" s="345"/>
      <c r="G1100" s="357"/>
      <c r="H1100" s="16"/>
      <c r="I1100" s="308"/>
      <c r="J1100" s="351"/>
      <c r="K1100" s="352"/>
      <c r="L1100" s="353"/>
      <c r="M1100" s="369"/>
      <c r="N1100" s="352"/>
      <c r="O1100" s="451"/>
      <c r="P1100" s="514"/>
      <c r="Q1100" s="515"/>
      <c r="R1100" s="437"/>
      <c r="S1100" s="515"/>
    </row>
    <row r="1101" spans="1:19" ht="11.1" customHeight="1">
      <c r="A1101" s="332">
        <v>0</v>
      </c>
      <c r="B1101" s="333"/>
      <c r="C1101" s="233">
        <v>0</v>
      </c>
      <c r="D1101" s="361"/>
      <c r="E1101" s="346">
        <v>0</v>
      </c>
      <c r="F1101" s="340"/>
      <c r="G1101" s="341"/>
      <c r="H1101" s="20"/>
      <c r="I1101" s="309"/>
      <c r="J1101" s="364">
        <v>0</v>
      </c>
      <c r="K1101" s="347">
        <v>0</v>
      </c>
      <c r="L1101" s="418"/>
      <c r="M1101" s="370"/>
      <c r="N1101" s="347">
        <v>0</v>
      </c>
      <c r="O1101" s="410"/>
      <c r="P1101" s="514"/>
      <c r="Q1101" s="515"/>
      <c r="R1101" s="437"/>
      <c r="S1101" s="515"/>
    </row>
    <row r="1102" spans="1:19" ht="11.1" customHeight="1">
      <c r="A1102" s="11">
        <v>0</v>
      </c>
      <c r="B1102" s="12">
        <v>0</v>
      </c>
      <c r="C1102" s="232">
        <v>0</v>
      </c>
      <c r="D1102" s="359"/>
      <c r="E1102" s="356"/>
      <c r="F1102" s="345"/>
      <c r="G1102" s="357"/>
      <c r="H1102" s="16"/>
      <c r="I1102" s="308"/>
      <c r="J1102" s="348"/>
      <c r="K1102" s="349"/>
      <c r="L1102" s="350"/>
      <c r="M1102" s="368"/>
      <c r="N1102" s="349"/>
      <c r="O1102" s="450"/>
      <c r="P1102" s="514"/>
      <c r="Q1102" s="515"/>
      <c r="R1102" s="437"/>
      <c r="S1102" s="515"/>
    </row>
    <row r="1103" spans="1:19" ht="11.1" customHeight="1">
      <c r="A1103" s="330">
        <v>0</v>
      </c>
      <c r="B1103" s="331">
        <v>0</v>
      </c>
      <c r="C1103" s="232">
        <v>0</v>
      </c>
      <c r="D1103" s="359"/>
      <c r="E1103" s="356"/>
      <c r="F1103" s="345"/>
      <c r="G1103" s="357"/>
      <c r="H1103" s="16"/>
      <c r="I1103" s="308"/>
      <c r="J1103" s="351"/>
      <c r="K1103" s="352"/>
      <c r="L1103" s="353"/>
      <c r="M1103" s="369"/>
      <c r="N1103" s="352"/>
      <c r="O1103" s="451"/>
      <c r="P1103" s="514"/>
      <c r="Q1103" s="515"/>
      <c r="R1103" s="437"/>
      <c r="S1103" s="515"/>
    </row>
    <row r="1104" spans="1:19" ht="11.1" customHeight="1">
      <c r="A1104" s="332">
        <v>0</v>
      </c>
      <c r="B1104" s="333"/>
      <c r="C1104" s="233">
        <v>0</v>
      </c>
      <c r="D1104" s="361"/>
      <c r="E1104" s="346">
        <v>0</v>
      </c>
      <c r="F1104" s="340"/>
      <c r="G1104" s="341"/>
      <c r="H1104" s="20"/>
      <c r="I1104" s="309"/>
      <c r="J1104" s="364">
        <v>0</v>
      </c>
      <c r="K1104" s="347">
        <v>0</v>
      </c>
      <c r="L1104" s="418"/>
      <c r="M1104" s="370"/>
      <c r="N1104" s="347">
        <v>0</v>
      </c>
      <c r="O1104" s="410"/>
      <c r="P1104" s="514"/>
      <c r="Q1104" s="515"/>
      <c r="R1104" s="437"/>
      <c r="S1104" s="515"/>
    </row>
    <row r="1105" spans="1:19" ht="11.1" customHeight="1">
      <c r="A1105" s="11">
        <v>0</v>
      </c>
      <c r="B1105" s="12">
        <v>0</v>
      </c>
      <c r="C1105" s="232">
        <v>0</v>
      </c>
      <c r="D1105" s="359"/>
      <c r="E1105" s="356"/>
      <c r="F1105" s="345"/>
      <c r="G1105" s="357"/>
      <c r="H1105" s="16"/>
      <c r="I1105" s="308"/>
      <c r="J1105" s="348"/>
      <c r="K1105" s="349"/>
      <c r="L1105" s="350"/>
      <c r="M1105" s="368"/>
      <c r="N1105" s="349"/>
      <c r="O1105" s="450"/>
      <c r="P1105" s="514"/>
      <c r="Q1105" s="515"/>
      <c r="R1105" s="437"/>
      <c r="S1105" s="515"/>
    </row>
    <row r="1106" spans="1:19" ht="11.1" customHeight="1">
      <c r="A1106" s="330">
        <v>0</v>
      </c>
      <c r="B1106" s="331">
        <v>0</v>
      </c>
      <c r="C1106" s="232">
        <v>0</v>
      </c>
      <c r="D1106" s="359"/>
      <c r="E1106" s="356"/>
      <c r="F1106" s="345"/>
      <c r="G1106" s="357"/>
      <c r="H1106" s="16"/>
      <c r="I1106" s="308"/>
      <c r="J1106" s="351"/>
      <c r="K1106" s="352"/>
      <c r="L1106" s="353"/>
      <c r="M1106" s="369"/>
      <c r="N1106" s="352"/>
      <c r="O1106" s="451"/>
      <c r="P1106" s="514"/>
      <c r="Q1106" s="515"/>
      <c r="R1106" s="437"/>
      <c r="S1106" s="515"/>
    </row>
    <row r="1107" spans="1:19" ht="11.1" customHeight="1">
      <c r="A1107" s="332">
        <v>0</v>
      </c>
      <c r="B1107" s="333"/>
      <c r="C1107" s="233">
        <v>0</v>
      </c>
      <c r="D1107" s="361"/>
      <c r="E1107" s="346">
        <v>0</v>
      </c>
      <c r="F1107" s="340"/>
      <c r="G1107" s="341"/>
      <c r="H1107" s="20"/>
      <c r="I1107" s="309"/>
      <c r="J1107" s="364">
        <v>0</v>
      </c>
      <c r="K1107" s="347">
        <v>0</v>
      </c>
      <c r="L1107" s="418"/>
      <c r="M1107" s="370"/>
      <c r="N1107" s="347">
        <v>0</v>
      </c>
      <c r="O1107" s="410"/>
      <c r="P1107" s="514"/>
      <c r="Q1107" s="515"/>
      <c r="R1107" s="437"/>
      <c r="S1107" s="515"/>
    </row>
    <row r="1108" spans="1:19" ht="11.1" customHeight="1">
      <c r="A1108" s="11">
        <v>0</v>
      </c>
      <c r="B1108" s="12">
        <v>0</v>
      </c>
      <c r="C1108" s="232">
        <v>0</v>
      </c>
      <c r="D1108" s="359"/>
      <c r="E1108" s="356"/>
      <c r="F1108" s="345"/>
      <c r="G1108" s="357"/>
      <c r="H1108" s="16"/>
      <c r="I1108" s="308"/>
      <c r="J1108" s="348"/>
      <c r="K1108" s="349"/>
      <c r="L1108" s="350"/>
      <c r="M1108" s="368"/>
      <c r="N1108" s="349"/>
      <c r="O1108" s="450"/>
      <c r="P1108" s="514"/>
      <c r="Q1108" s="515"/>
      <c r="R1108" s="437"/>
      <c r="S1108" s="515"/>
    </row>
    <row r="1109" spans="1:19" ht="11.1" customHeight="1">
      <c r="A1109" s="330">
        <v>0</v>
      </c>
      <c r="B1109" s="331">
        <v>0</v>
      </c>
      <c r="C1109" s="232">
        <v>0</v>
      </c>
      <c r="D1109" s="359"/>
      <c r="E1109" s="356"/>
      <c r="F1109" s="345"/>
      <c r="G1109" s="357"/>
      <c r="H1109" s="16"/>
      <c r="I1109" s="308"/>
      <c r="J1109" s="351"/>
      <c r="K1109" s="352"/>
      <c r="L1109" s="353"/>
      <c r="M1109" s="369"/>
      <c r="N1109" s="352"/>
      <c r="O1109" s="451"/>
      <c r="P1109" s="514"/>
      <c r="Q1109" s="515"/>
      <c r="R1109" s="437"/>
      <c r="S1109" s="515"/>
    </row>
    <row r="1110" spans="1:19" ht="11.1" customHeight="1">
      <c r="A1110" s="332">
        <v>0</v>
      </c>
      <c r="B1110" s="333"/>
      <c r="C1110" s="233">
        <v>0</v>
      </c>
      <c r="D1110" s="361"/>
      <c r="E1110" s="346">
        <v>0</v>
      </c>
      <c r="F1110" s="340"/>
      <c r="G1110" s="341"/>
      <c r="H1110" s="20"/>
      <c r="I1110" s="309"/>
      <c r="J1110" s="364">
        <v>0</v>
      </c>
      <c r="K1110" s="347">
        <v>0</v>
      </c>
      <c r="L1110" s="418"/>
      <c r="M1110" s="370"/>
      <c r="N1110" s="347">
        <v>0</v>
      </c>
      <c r="O1110" s="410"/>
      <c r="P1110" s="514"/>
      <c r="Q1110" s="515"/>
      <c r="R1110" s="437"/>
      <c r="S1110" s="515"/>
    </row>
    <row r="1111" spans="1:19" ht="11.1" customHeight="1">
      <c r="A1111" s="11">
        <v>0</v>
      </c>
      <c r="B1111" s="12">
        <v>0</v>
      </c>
      <c r="C1111" s="232">
        <v>0</v>
      </c>
      <c r="D1111" s="359"/>
      <c r="E1111" s="356"/>
      <c r="F1111" s="345"/>
      <c r="G1111" s="357"/>
      <c r="H1111" s="16"/>
      <c r="I1111" s="308"/>
      <c r="J1111" s="348"/>
      <c r="K1111" s="349"/>
      <c r="L1111" s="350"/>
      <c r="M1111" s="368"/>
      <c r="N1111" s="349"/>
      <c r="O1111" s="450"/>
      <c r="P1111" s="514"/>
      <c r="Q1111" s="515"/>
      <c r="R1111" s="437"/>
      <c r="S1111" s="515"/>
    </row>
    <row r="1112" spans="1:19" ht="11.1" customHeight="1">
      <c r="A1112" s="330">
        <v>0</v>
      </c>
      <c r="B1112" s="331">
        <v>0</v>
      </c>
      <c r="C1112" s="232">
        <v>0</v>
      </c>
      <c r="D1112" s="359"/>
      <c r="E1112" s="356"/>
      <c r="F1112" s="345"/>
      <c r="G1112" s="357"/>
      <c r="H1112" s="16"/>
      <c r="I1112" s="308"/>
      <c r="J1112" s="351"/>
      <c r="K1112" s="352"/>
      <c r="L1112" s="353"/>
      <c r="M1112" s="369"/>
      <c r="N1112" s="352"/>
      <c r="O1112" s="451"/>
      <c r="P1112" s="514"/>
      <c r="Q1112" s="515"/>
      <c r="R1112" s="437"/>
      <c r="S1112" s="515"/>
    </row>
    <row r="1113" spans="1:19" ht="11.1" customHeight="1">
      <c r="A1113" s="332">
        <v>0</v>
      </c>
      <c r="B1113" s="333"/>
      <c r="C1113" s="233">
        <v>0</v>
      </c>
      <c r="D1113" s="361"/>
      <c r="E1113" s="346">
        <v>0</v>
      </c>
      <c r="F1113" s="340"/>
      <c r="G1113" s="341"/>
      <c r="H1113" s="20"/>
      <c r="I1113" s="309"/>
      <c r="J1113" s="364">
        <v>0</v>
      </c>
      <c r="K1113" s="347">
        <v>0</v>
      </c>
      <c r="L1113" s="418"/>
      <c r="M1113" s="370"/>
      <c r="N1113" s="347">
        <v>0</v>
      </c>
      <c r="O1113" s="410"/>
      <c r="P1113" s="514"/>
      <c r="Q1113" s="515"/>
      <c r="R1113" s="437"/>
      <c r="S1113" s="515"/>
    </row>
    <row r="1114" spans="1:19" ht="11.1" customHeight="1">
      <c r="A1114" s="11">
        <v>0</v>
      </c>
      <c r="B1114" s="12">
        <v>0</v>
      </c>
      <c r="C1114" s="232">
        <v>0</v>
      </c>
      <c r="D1114" s="359"/>
      <c r="E1114" s="356"/>
      <c r="F1114" s="345"/>
      <c r="G1114" s="357"/>
      <c r="H1114" s="16"/>
      <c r="I1114" s="308"/>
      <c r="J1114" s="348"/>
      <c r="K1114" s="349"/>
      <c r="L1114" s="350"/>
      <c r="M1114" s="368"/>
      <c r="N1114" s="349"/>
      <c r="O1114" s="450"/>
      <c r="P1114" s="514"/>
      <c r="Q1114" s="515"/>
      <c r="R1114" s="437"/>
      <c r="S1114" s="515"/>
    </row>
    <row r="1115" spans="1:19" ht="11.1" customHeight="1">
      <c r="A1115" s="330">
        <v>0</v>
      </c>
      <c r="B1115" s="331">
        <v>0</v>
      </c>
      <c r="C1115" s="232">
        <v>0</v>
      </c>
      <c r="D1115" s="359"/>
      <c r="E1115" s="356"/>
      <c r="F1115" s="345"/>
      <c r="G1115" s="357"/>
      <c r="H1115" s="16"/>
      <c r="I1115" s="308"/>
      <c r="J1115" s="351"/>
      <c r="K1115" s="352"/>
      <c r="L1115" s="353"/>
      <c r="M1115" s="369"/>
      <c r="N1115" s="352"/>
      <c r="O1115" s="451"/>
      <c r="P1115" s="514"/>
      <c r="Q1115" s="515"/>
      <c r="R1115" s="437"/>
      <c r="S1115" s="515"/>
    </row>
    <row r="1116" spans="1:19" ht="11.1" customHeight="1">
      <c r="A1116" s="332">
        <v>0</v>
      </c>
      <c r="B1116" s="333"/>
      <c r="C1116" s="233">
        <v>0</v>
      </c>
      <c r="D1116" s="361"/>
      <c r="E1116" s="346">
        <v>0</v>
      </c>
      <c r="F1116" s="340"/>
      <c r="G1116" s="341"/>
      <c r="H1116" s="20"/>
      <c r="I1116" s="309"/>
      <c r="J1116" s="364">
        <v>0</v>
      </c>
      <c r="K1116" s="347">
        <v>0</v>
      </c>
      <c r="L1116" s="418"/>
      <c r="M1116" s="370"/>
      <c r="N1116" s="347">
        <v>0</v>
      </c>
      <c r="O1116" s="410"/>
      <c r="P1116" s="514"/>
      <c r="Q1116" s="515"/>
      <c r="R1116" s="437"/>
      <c r="S1116" s="515"/>
    </row>
    <row r="1117" spans="1:19" ht="11.1" customHeight="1">
      <c r="A1117" s="11">
        <v>0</v>
      </c>
      <c r="B1117" s="12">
        <v>0</v>
      </c>
      <c r="C1117" s="232">
        <v>0</v>
      </c>
      <c r="D1117" s="359"/>
      <c r="E1117" s="356"/>
      <c r="F1117" s="345"/>
      <c r="G1117" s="357"/>
      <c r="H1117" s="16"/>
      <c r="I1117" s="308"/>
      <c r="J1117" s="348"/>
      <c r="K1117" s="349"/>
      <c r="L1117" s="350"/>
      <c r="M1117" s="368"/>
      <c r="N1117" s="349"/>
      <c r="O1117" s="450"/>
      <c r="P1117" s="514"/>
      <c r="Q1117" s="515"/>
      <c r="R1117" s="437"/>
      <c r="S1117" s="515"/>
    </row>
    <row r="1118" spans="1:19" ht="11.1" customHeight="1">
      <c r="A1118" s="330">
        <v>0</v>
      </c>
      <c r="B1118" s="331">
        <v>0</v>
      </c>
      <c r="C1118" s="232">
        <v>0</v>
      </c>
      <c r="D1118" s="359"/>
      <c r="E1118" s="356"/>
      <c r="F1118" s="345"/>
      <c r="G1118" s="357"/>
      <c r="H1118" s="16"/>
      <c r="I1118" s="308"/>
      <c r="J1118" s="351"/>
      <c r="K1118" s="352"/>
      <c r="L1118" s="353"/>
      <c r="M1118" s="369"/>
      <c r="N1118" s="352"/>
      <c r="O1118" s="451"/>
      <c r="P1118" s="514"/>
      <c r="Q1118" s="515"/>
      <c r="R1118" s="437"/>
      <c r="S1118" s="515"/>
    </row>
    <row r="1119" spans="1:19" ht="11.1" customHeight="1">
      <c r="A1119" s="332">
        <v>0</v>
      </c>
      <c r="B1119" s="333"/>
      <c r="C1119" s="233">
        <v>0</v>
      </c>
      <c r="D1119" s="361"/>
      <c r="E1119" s="346">
        <v>0</v>
      </c>
      <c r="F1119" s="340"/>
      <c r="G1119" s="341"/>
      <c r="H1119" s="20"/>
      <c r="I1119" s="309"/>
      <c r="J1119" s="364">
        <v>0</v>
      </c>
      <c r="K1119" s="347">
        <v>0</v>
      </c>
      <c r="L1119" s="418"/>
      <c r="M1119" s="370"/>
      <c r="N1119" s="347">
        <v>0</v>
      </c>
      <c r="O1119" s="410"/>
      <c r="P1119" s="514"/>
      <c r="Q1119" s="515"/>
      <c r="R1119" s="437"/>
      <c r="S1119" s="515"/>
    </row>
    <row r="1120" spans="1:19" ht="11.1" customHeight="1">
      <c r="A1120" s="11">
        <v>0</v>
      </c>
      <c r="B1120" s="12">
        <v>0</v>
      </c>
      <c r="C1120" s="232">
        <v>0</v>
      </c>
      <c r="D1120" s="359"/>
      <c r="E1120" s="356"/>
      <c r="F1120" s="345"/>
      <c r="G1120" s="357"/>
      <c r="H1120" s="16"/>
      <c r="I1120" s="308"/>
      <c r="J1120" s="348"/>
      <c r="K1120" s="349"/>
      <c r="L1120" s="350"/>
      <c r="M1120" s="368"/>
      <c r="N1120" s="349"/>
      <c r="O1120" s="450"/>
      <c r="P1120" s="514"/>
      <c r="Q1120" s="515"/>
      <c r="R1120" s="437"/>
      <c r="S1120" s="515"/>
    </row>
    <row r="1121" spans="1:19" ht="11.1" customHeight="1">
      <c r="A1121" s="330">
        <v>0</v>
      </c>
      <c r="B1121" s="331">
        <v>0</v>
      </c>
      <c r="C1121" s="232">
        <v>0</v>
      </c>
      <c r="D1121" s="359"/>
      <c r="E1121" s="356"/>
      <c r="F1121" s="345"/>
      <c r="G1121" s="357"/>
      <c r="H1121" s="16"/>
      <c r="I1121" s="308"/>
      <c r="J1121" s="351"/>
      <c r="K1121" s="352"/>
      <c r="L1121" s="353"/>
      <c r="M1121" s="369"/>
      <c r="N1121" s="352"/>
      <c r="O1121" s="451"/>
      <c r="P1121" s="514"/>
      <c r="Q1121" s="515"/>
      <c r="R1121" s="437"/>
      <c r="S1121" s="515"/>
    </row>
    <row r="1122" spans="1:19" ht="11.1" customHeight="1">
      <c r="A1122" s="332">
        <v>0</v>
      </c>
      <c r="B1122" s="333"/>
      <c r="C1122" s="233">
        <v>0</v>
      </c>
      <c r="D1122" s="361"/>
      <c r="E1122" s="346">
        <v>0</v>
      </c>
      <c r="F1122" s="340"/>
      <c r="G1122" s="341"/>
      <c r="H1122" s="20"/>
      <c r="I1122" s="309"/>
      <c r="J1122" s="364">
        <v>0</v>
      </c>
      <c r="K1122" s="347">
        <v>0</v>
      </c>
      <c r="L1122" s="418"/>
      <c r="M1122" s="370"/>
      <c r="N1122" s="347">
        <v>0</v>
      </c>
      <c r="O1122" s="410"/>
      <c r="P1122" s="514"/>
      <c r="Q1122" s="515"/>
      <c r="R1122" s="437"/>
      <c r="S1122" s="515"/>
    </row>
    <row r="1123" spans="1:19" ht="11.1" customHeight="1">
      <c r="A1123" s="11">
        <v>0</v>
      </c>
      <c r="B1123" s="12">
        <v>0</v>
      </c>
      <c r="C1123" s="232">
        <v>0</v>
      </c>
      <c r="D1123" s="359"/>
      <c r="E1123" s="356"/>
      <c r="F1123" s="345"/>
      <c r="G1123" s="357"/>
      <c r="H1123" s="16"/>
      <c r="I1123" s="308"/>
      <c r="J1123" s="348"/>
      <c r="K1123" s="349"/>
      <c r="L1123" s="350"/>
      <c r="M1123" s="368"/>
      <c r="N1123" s="349"/>
      <c r="O1123" s="450"/>
      <c r="P1123" s="514"/>
      <c r="Q1123" s="515"/>
      <c r="R1123" s="437"/>
      <c r="S1123" s="515"/>
    </row>
    <row r="1124" spans="1:19" ht="11.1" customHeight="1">
      <c r="A1124" s="330">
        <v>0</v>
      </c>
      <c r="B1124" s="331">
        <v>0</v>
      </c>
      <c r="C1124" s="232">
        <v>0</v>
      </c>
      <c r="D1124" s="359"/>
      <c r="E1124" s="356"/>
      <c r="F1124" s="345"/>
      <c r="G1124" s="357"/>
      <c r="H1124" s="16"/>
      <c r="I1124" s="308"/>
      <c r="J1124" s="351"/>
      <c r="K1124" s="352"/>
      <c r="L1124" s="353"/>
      <c r="M1124" s="369"/>
      <c r="N1124" s="352"/>
      <c r="O1124" s="451"/>
      <c r="P1124" s="514"/>
      <c r="Q1124" s="515"/>
      <c r="R1124" s="437"/>
      <c r="S1124" s="515"/>
    </row>
    <row r="1125" spans="1:19" ht="11.1" customHeight="1">
      <c r="A1125" s="332">
        <v>0</v>
      </c>
      <c r="B1125" s="333"/>
      <c r="C1125" s="233">
        <v>0</v>
      </c>
      <c r="D1125" s="361"/>
      <c r="E1125" s="346">
        <v>0</v>
      </c>
      <c r="F1125" s="340"/>
      <c r="G1125" s="341"/>
      <c r="H1125" s="20"/>
      <c r="I1125" s="309"/>
      <c r="J1125" s="364">
        <v>0</v>
      </c>
      <c r="K1125" s="347">
        <v>0</v>
      </c>
      <c r="L1125" s="418"/>
      <c r="M1125" s="370"/>
      <c r="N1125" s="347">
        <v>0</v>
      </c>
      <c r="O1125" s="410"/>
      <c r="P1125" s="514"/>
      <c r="Q1125" s="515"/>
      <c r="R1125" s="437"/>
      <c r="S1125" s="515"/>
    </row>
    <row r="1126" spans="1:19" ht="11.1" customHeight="1">
      <c r="A1126" s="11">
        <v>0</v>
      </c>
      <c r="B1126" s="12">
        <v>0</v>
      </c>
      <c r="C1126" s="232">
        <v>0</v>
      </c>
      <c r="D1126" s="359"/>
      <c r="E1126" s="356"/>
      <c r="F1126" s="345"/>
      <c r="G1126" s="357"/>
      <c r="H1126" s="16"/>
      <c r="I1126" s="308"/>
      <c r="J1126" s="348"/>
      <c r="K1126" s="349"/>
      <c r="L1126" s="350"/>
      <c r="M1126" s="368"/>
      <c r="N1126" s="349"/>
      <c r="O1126" s="450"/>
      <c r="P1126" s="486"/>
      <c r="Q1126" s="430"/>
      <c r="R1126" s="436"/>
      <c r="S1126" s="430"/>
    </row>
    <row r="1127" spans="1:19" ht="11.1" customHeight="1">
      <c r="A1127" s="330">
        <v>0</v>
      </c>
      <c r="B1127" s="331">
        <v>0</v>
      </c>
      <c r="C1127" s="232">
        <v>0</v>
      </c>
      <c r="D1127" s="359"/>
      <c r="E1127" s="356"/>
      <c r="F1127" s="345"/>
      <c r="G1127" s="357"/>
      <c r="H1127" s="16"/>
      <c r="I1127" s="308"/>
      <c r="J1127" s="351"/>
      <c r="K1127" s="352"/>
      <c r="L1127" s="353"/>
      <c r="M1127" s="369"/>
      <c r="N1127" s="352"/>
      <c r="O1127" s="451"/>
      <c r="P1127" s="307"/>
      <c r="Q1127" s="431"/>
      <c r="R1127" s="437"/>
      <c r="S1127" s="431"/>
    </row>
    <row r="1128" spans="1:19" ht="11.1" customHeight="1">
      <c r="A1128" s="527">
        <v>0</v>
      </c>
      <c r="B1128" s="453">
        <v>0</v>
      </c>
      <c r="C1128" s="454">
        <v>0</v>
      </c>
      <c r="D1128" s="455"/>
      <c r="E1128" s="456">
        <v>0</v>
      </c>
      <c r="F1128" s="457"/>
      <c r="G1128" s="458"/>
      <c r="H1128" s="459"/>
      <c r="I1128" s="460"/>
      <c r="J1128" s="461">
        <v>0</v>
      </c>
      <c r="K1128" s="462">
        <v>0</v>
      </c>
      <c r="L1128" s="463"/>
      <c r="M1128" s="529"/>
      <c r="N1128" s="462">
        <v>0</v>
      </c>
      <c r="O1128" s="465"/>
      <c r="P1128" s="487"/>
      <c r="Q1128" s="432">
        <v>0</v>
      </c>
      <c r="R1128" s="438"/>
      <c r="S1128" s="432">
        <v>0</v>
      </c>
    </row>
    <row r="1129" spans="1:19" ht="11.1" customHeight="1">
      <c r="A1129" s="466">
        <v>0</v>
      </c>
      <c r="B1129" s="467">
        <v>0</v>
      </c>
      <c r="C1129" s="468">
        <v>0</v>
      </c>
      <c r="D1129" s="469"/>
      <c r="E1129" s="470"/>
      <c r="F1129" s="471"/>
      <c r="G1129" s="472"/>
      <c r="H1129" s="525"/>
      <c r="I1129" s="474"/>
      <c r="J1129" s="475"/>
      <c r="K1129" s="476"/>
      <c r="L1129" s="526"/>
      <c r="M1129" s="478"/>
      <c r="N1129" s="476"/>
      <c r="O1129" s="479"/>
      <c r="P1129" s="486"/>
      <c r="Q1129" s="430"/>
      <c r="R1129" s="436"/>
      <c r="S1129" s="430"/>
    </row>
    <row r="1130" spans="1:19" ht="11.1" customHeight="1">
      <c r="A1130" s="237">
        <v>0</v>
      </c>
      <c r="B1130" s="331">
        <v>0</v>
      </c>
      <c r="C1130" s="232">
        <v>0</v>
      </c>
      <c r="D1130" s="359"/>
      <c r="E1130" s="356"/>
      <c r="F1130" s="345"/>
      <c r="G1130" s="357"/>
      <c r="H1130" s="16"/>
      <c r="I1130" s="308"/>
      <c r="J1130" s="351"/>
      <c r="K1130" s="352"/>
      <c r="L1130" s="353"/>
      <c r="M1130" s="369"/>
      <c r="N1130" s="352"/>
      <c r="O1130" s="451"/>
      <c r="P1130" s="307"/>
      <c r="Q1130" s="431"/>
      <c r="R1130" s="437"/>
      <c r="S1130" s="431"/>
    </row>
    <row r="1131" spans="1:19" ht="11.1" customHeight="1">
      <c r="A1131" s="336">
        <v>10</v>
      </c>
      <c r="B1131" s="333" t="s">
        <v>806</v>
      </c>
      <c r="C1131" s="233">
        <v>0</v>
      </c>
      <c r="D1131" s="361"/>
      <c r="E1131" s="346">
        <v>0</v>
      </c>
      <c r="F1131" s="340"/>
      <c r="G1131" s="341"/>
      <c r="H1131" s="20"/>
      <c r="I1131" s="309"/>
      <c r="J1131" s="364">
        <v>0</v>
      </c>
      <c r="K1131" s="347">
        <v>0</v>
      </c>
      <c r="L1131" s="354"/>
      <c r="M1131" s="370"/>
      <c r="N1131" s="347">
        <v>0</v>
      </c>
      <c r="O1131" s="410"/>
      <c r="P1131" s="487"/>
      <c r="Q1131" s="432">
        <v>0</v>
      </c>
      <c r="R1131" s="438"/>
      <c r="S1131" s="432">
        <v>0</v>
      </c>
    </row>
    <row r="1132" spans="1:19" s="16" customFormat="1" ht="11.1" customHeight="1">
      <c r="A1132" s="11"/>
      <c r="B1132" s="12"/>
      <c r="C1132" s="232"/>
      <c r="D1132" s="387"/>
      <c r="E1132" s="356"/>
      <c r="F1132" s="345"/>
      <c r="G1132" s="357"/>
      <c r="I1132" s="308"/>
      <c r="J1132" s="348"/>
      <c r="K1132" s="349"/>
      <c r="L1132" s="350"/>
      <c r="M1132" s="368"/>
      <c r="N1132" s="349"/>
      <c r="O1132" s="450"/>
      <c r="P1132" s="486"/>
      <c r="Q1132" s="430"/>
      <c r="R1132" s="436"/>
      <c r="S1132" s="430"/>
    </row>
    <row r="1133" spans="1:19" s="16" customFormat="1" ht="11.1" customHeight="1">
      <c r="A1133" s="330"/>
      <c r="B1133" s="331" t="s">
        <v>775</v>
      </c>
      <c r="C1133" s="232" t="s">
        <v>791</v>
      </c>
      <c r="D1133" s="387"/>
      <c r="E1133" s="356"/>
      <c r="F1133" s="345"/>
      <c r="G1133" s="357"/>
      <c r="I1133" s="308"/>
      <c r="J1133" s="351"/>
      <c r="K1133" s="352"/>
      <c r="L1133" s="353"/>
      <c r="M1133" s="369"/>
      <c r="N1133" s="352"/>
      <c r="O1133" s="451"/>
      <c r="P1133" s="307"/>
      <c r="Q1133" s="431"/>
      <c r="R1133" s="437"/>
      <c r="S1133" s="431"/>
    </row>
    <row r="1134" spans="1:19" s="16" customFormat="1" ht="11.1" customHeight="1">
      <c r="A1134" s="332"/>
      <c r="B1134" s="333"/>
      <c r="C1134" s="335">
        <v>100</v>
      </c>
      <c r="D1134" s="388">
        <v>45</v>
      </c>
      <c r="E1134" s="346" t="s">
        <v>2</v>
      </c>
      <c r="F1134" s="340"/>
      <c r="G1134" s="341"/>
      <c r="H1134" s="20"/>
      <c r="I1134" s="309"/>
      <c r="J1134" s="364">
        <v>45</v>
      </c>
      <c r="K1134" s="347" t="s">
        <v>1020</v>
      </c>
      <c r="L1134" s="354"/>
      <c r="M1134" s="370"/>
      <c r="N1134" s="347"/>
      <c r="O1134" s="410"/>
      <c r="P1134" s="487"/>
      <c r="Q1134" s="432">
        <v>0</v>
      </c>
      <c r="R1134" s="438"/>
      <c r="S1134" s="432">
        <v>0</v>
      </c>
    </row>
    <row r="1135" spans="1:19" s="16" customFormat="1" ht="11.1" customHeight="1">
      <c r="A1135" s="11"/>
      <c r="B1135" s="12"/>
      <c r="C1135" s="232"/>
      <c r="D1135" s="387"/>
      <c r="E1135" s="356"/>
      <c r="F1135" s="345"/>
      <c r="G1135" s="357"/>
      <c r="I1135" s="308"/>
      <c r="J1135" s="348"/>
      <c r="K1135" s="349"/>
      <c r="L1135" s="350"/>
      <c r="M1135" s="368"/>
      <c r="N1135" s="349"/>
      <c r="O1135" s="450"/>
      <c r="P1135" s="486"/>
      <c r="Q1135" s="430"/>
      <c r="R1135" s="436"/>
      <c r="S1135" s="430"/>
    </row>
    <row r="1136" spans="1:19" s="16" customFormat="1" ht="11.1" customHeight="1">
      <c r="A1136" s="330"/>
      <c r="B1136" s="331" t="s">
        <v>775</v>
      </c>
      <c r="C1136" s="232" t="s">
        <v>791</v>
      </c>
      <c r="D1136" s="387"/>
      <c r="E1136" s="356"/>
      <c r="F1136" s="345"/>
      <c r="G1136" s="357"/>
      <c r="I1136" s="308"/>
      <c r="J1136" s="351"/>
      <c r="K1136" s="352"/>
      <c r="L1136" s="353"/>
      <c r="M1136" s="369"/>
      <c r="N1136" s="352"/>
      <c r="O1136" s="451"/>
      <c r="P1136" s="307"/>
      <c r="Q1136" s="431"/>
      <c r="R1136" s="437"/>
      <c r="S1136" s="431"/>
    </row>
    <row r="1137" spans="1:19" s="16" customFormat="1" ht="11.1" customHeight="1">
      <c r="A1137" s="332"/>
      <c r="B1137" s="333"/>
      <c r="C1137" s="335">
        <v>125</v>
      </c>
      <c r="D1137" s="388">
        <v>3</v>
      </c>
      <c r="E1137" s="346" t="s">
        <v>2</v>
      </c>
      <c r="F1137" s="340"/>
      <c r="G1137" s="341"/>
      <c r="H1137" s="20"/>
      <c r="I1137" s="309"/>
      <c r="J1137" s="364">
        <v>0</v>
      </c>
      <c r="K1137" s="347"/>
      <c r="L1137" s="354"/>
      <c r="M1137" s="370">
        <v>3</v>
      </c>
      <c r="N1137" s="347" t="s">
        <v>1020</v>
      </c>
      <c r="O1137" s="410"/>
      <c r="P1137" s="487"/>
      <c r="Q1137" s="432">
        <v>0</v>
      </c>
      <c r="R1137" s="438"/>
      <c r="S1137" s="432">
        <v>0</v>
      </c>
    </row>
    <row r="1138" spans="1:19" s="16" customFormat="1" ht="11.1" customHeight="1">
      <c r="A1138" s="11">
        <v>0</v>
      </c>
      <c r="B1138" s="12"/>
      <c r="C1138" s="232"/>
      <c r="D1138" s="387"/>
      <c r="E1138" s="356"/>
      <c r="F1138" s="345"/>
      <c r="G1138" s="357"/>
      <c r="I1138" s="308"/>
      <c r="J1138" s="348"/>
      <c r="K1138" s="349"/>
      <c r="L1138" s="350"/>
      <c r="M1138" s="368"/>
      <c r="N1138" s="349"/>
      <c r="O1138" s="450"/>
      <c r="P1138" s="486"/>
      <c r="Q1138" s="430"/>
      <c r="R1138" s="436"/>
      <c r="S1138" s="430"/>
    </row>
    <row r="1139" spans="1:19" s="16" customFormat="1" ht="11.1" customHeight="1">
      <c r="A1139" s="330">
        <v>0</v>
      </c>
      <c r="B1139" s="331" t="s">
        <v>775</v>
      </c>
      <c r="C1139" s="232" t="s">
        <v>791</v>
      </c>
      <c r="D1139" s="387"/>
      <c r="E1139" s="356"/>
      <c r="F1139" s="345"/>
      <c r="G1139" s="357"/>
      <c r="I1139" s="308"/>
      <c r="J1139" s="351"/>
      <c r="K1139" s="352"/>
      <c r="L1139" s="353"/>
      <c r="M1139" s="369"/>
      <c r="N1139" s="352"/>
      <c r="O1139" s="451"/>
      <c r="P1139" s="307"/>
      <c r="Q1139" s="431"/>
      <c r="R1139" s="437"/>
      <c r="S1139" s="431"/>
    </row>
    <row r="1140" spans="1:19" s="16" customFormat="1" ht="11.1" customHeight="1">
      <c r="A1140" s="332">
        <v>0</v>
      </c>
      <c r="B1140" s="333"/>
      <c r="C1140" s="335">
        <v>150</v>
      </c>
      <c r="D1140" s="388">
        <v>65</v>
      </c>
      <c r="E1140" s="346" t="s">
        <v>2</v>
      </c>
      <c r="F1140" s="340"/>
      <c r="G1140" s="341"/>
      <c r="H1140" s="20"/>
      <c r="I1140" s="309"/>
      <c r="J1140" s="364">
        <v>65</v>
      </c>
      <c r="K1140" s="347" t="s">
        <v>1020</v>
      </c>
      <c r="L1140" s="354"/>
      <c r="M1140" s="370"/>
      <c r="N1140" s="347"/>
      <c r="O1140" s="410"/>
      <c r="P1140" s="487"/>
      <c r="Q1140" s="432">
        <v>0</v>
      </c>
      <c r="R1140" s="438"/>
      <c r="S1140" s="432">
        <v>0</v>
      </c>
    </row>
    <row r="1141" spans="1:19" s="16" customFormat="1" ht="11.1" customHeight="1">
      <c r="A1141" s="11"/>
      <c r="B1141" s="12"/>
      <c r="C1141" s="232"/>
      <c r="D1141" s="387"/>
      <c r="E1141" s="356"/>
      <c r="F1141" s="345"/>
      <c r="G1141" s="357"/>
      <c r="I1141" s="308"/>
      <c r="J1141" s="348"/>
      <c r="K1141" s="349"/>
      <c r="L1141" s="350"/>
      <c r="M1141" s="368"/>
      <c r="N1141" s="349"/>
      <c r="O1141" s="450"/>
      <c r="P1141" s="486"/>
      <c r="Q1141" s="430"/>
      <c r="R1141" s="436"/>
      <c r="S1141" s="430"/>
    </row>
    <row r="1142" spans="1:19" s="16" customFormat="1" ht="11.1" customHeight="1">
      <c r="A1142" s="330"/>
      <c r="B1142" s="331" t="s">
        <v>725</v>
      </c>
      <c r="C1142" s="232" t="s">
        <v>791</v>
      </c>
      <c r="D1142" s="387"/>
      <c r="E1142" s="356"/>
      <c r="F1142" s="345"/>
      <c r="G1142" s="357"/>
      <c r="I1142" s="308"/>
      <c r="J1142" s="351"/>
      <c r="K1142" s="352"/>
      <c r="L1142" s="353"/>
      <c r="M1142" s="369"/>
      <c r="N1142" s="352"/>
      <c r="O1142" s="451"/>
      <c r="P1142" s="307"/>
      <c r="Q1142" s="431"/>
      <c r="R1142" s="437"/>
      <c r="S1142" s="431"/>
    </row>
    <row r="1143" spans="1:19" s="16" customFormat="1" ht="11.1" customHeight="1">
      <c r="A1143" s="332"/>
      <c r="B1143" s="333" t="s">
        <v>726</v>
      </c>
      <c r="C1143" s="335">
        <v>125</v>
      </c>
      <c r="D1143" s="388">
        <v>2</v>
      </c>
      <c r="E1143" s="346" t="s">
        <v>2</v>
      </c>
      <c r="F1143" s="340"/>
      <c r="G1143" s="341"/>
      <c r="H1143" s="20"/>
      <c r="I1143" s="309"/>
      <c r="J1143" s="364">
        <v>0</v>
      </c>
      <c r="K1143" s="347"/>
      <c r="L1143" s="354"/>
      <c r="M1143" s="370">
        <v>2</v>
      </c>
      <c r="N1143" s="347" t="s">
        <v>1020</v>
      </c>
      <c r="O1143" s="410"/>
      <c r="P1143" s="487"/>
      <c r="Q1143" s="432">
        <v>0</v>
      </c>
      <c r="R1143" s="438"/>
      <c r="S1143" s="432">
        <v>0</v>
      </c>
    </row>
    <row r="1144" spans="1:19" ht="11.1" customHeight="1">
      <c r="A1144" s="11">
        <v>0</v>
      </c>
      <c r="B1144" s="12">
        <v>0</v>
      </c>
      <c r="C1144" s="232" t="s">
        <v>853</v>
      </c>
      <c r="D1144" s="359"/>
      <c r="E1144" s="356"/>
      <c r="F1144" s="345"/>
      <c r="G1144" s="357"/>
      <c r="H1144" s="16"/>
      <c r="I1144" s="308"/>
      <c r="J1144" s="348"/>
      <c r="K1144" s="349"/>
      <c r="L1144" s="350"/>
      <c r="M1144" s="368"/>
      <c r="N1144" s="349"/>
      <c r="O1144" s="450"/>
      <c r="P1144" s="486"/>
      <c r="Q1144" s="430"/>
      <c r="R1144" s="436"/>
      <c r="S1144" s="430"/>
    </row>
    <row r="1145" spans="1:19" ht="11.1" customHeight="1">
      <c r="A1145" s="330">
        <v>0</v>
      </c>
      <c r="B1145" s="331" t="s">
        <v>812</v>
      </c>
      <c r="C1145" s="232" t="s">
        <v>927</v>
      </c>
      <c r="D1145" s="359"/>
      <c r="E1145" s="356"/>
      <c r="F1145" s="345"/>
      <c r="G1145" s="357"/>
      <c r="H1145" s="16"/>
      <c r="I1145" s="308"/>
      <c r="J1145" s="351"/>
      <c r="K1145" s="352"/>
      <c r="L1145" s="353"/>
      <c r="M1145" s="369"/>
      <c r="N1145" s="352"/>
      <c r="O1145" s="451"/>
      <c r="P1145" s="307"/>
      <c r="Q1145" s="431"/>
      <c r="R1145" s="437"/>
      <c r="S1145" s="431"/>
    </row>
    <row r="1146" spans="1:19" ht="11.1" customHeight="1">
      <c r="A1146" s="332">
        <v>0</v>
      </c>
      <c r="B1146" s="333" t="s">
        <v>808</v>
      </c>
      <c r="C1146" s="233" t="s">
        <v>810</v>
      </c>
      <c r="D1146" s="361">
        <v>1</v>
      </c>
      <c r="E1146" s="346" t="s">
        <v>531</v>
      </c>
      <c r="F1146" s="340"/>
      <c r="G1146" s="341"/>
      <c r="H1146" s="20"/>
      <c r="I1146" s="309"/>
      <c r="J1146" s="364">
        <v>1</v>
      </c>
      <c r="K1146" s="347" t="s">
        <v>1017</v>
      </c>
      <c r="L1146" s="354"/>
      <c r="M1146" s="370"/>
      <c r="N1146" s="347"/>
      <c r="O1146" s="410"/>
      <c r="P1146" s="487"/>
      <c r="Q1146" s="432">
        <v>0</v>
      </c>
      <c r="R1146" s="438"/>
      <c r="S1146" s="432">
        <v>0</v>
      </c>
    </row>
    <row r="1147" spans="1:19" ht="11.1" customHeight="1">
      <c r="A1147" s="11">
        <v>0</v>
      </c>
      <c r="B1147" s="12">
        <v>0</v>
      </c>
      <c r="C1147" s="232" t="s">
        <v>809</v>
      </c>
      <c r="D1147" s="359"/>
      <c r="E1147" s="356"/>
      <c r="F1147" s="345"/>
      <c r="G1147" s="357"/>
      <c r="H1147" s="16"/>
      <c r="I1147" s="308"/>
      <c r="J1147" s="348"/>
      <c r="K1147" s="349"/>
      <c r="L1147" s="350"/>
      <c r="M1147" s="368"/>
      <c r="N1147" s="349"/>
      <c r="O1147" s="450"/>
      <c r="P1147" s="486"/>
      <c r="Q1147" s="430"/>
      <c r="R1147" s="436"/>
      <c r="S1147" s="430"/>
    </row>
    <row r="1148" spans="1:19" ht="11.1" customHeight="1">
      <c r="A1148" s="330">
        <v>0</v>
      </c>
      <c r="B1148" s="331" t="s">
        <v>813</v>
      </c>
      <c r="C1148" s="232" t="s">
        <v>928</v>
      </c>
      <c r="D1148" s="359"/>
      <c r="E1148" s="356"/>
      <c r="F1148" s="345"/>
      <c r="G1148" s="357"/>
      <c r="H1148" s="16"/>
      <c r="I1148" s="308"/>
      <c r="J1148" s="351"/>
      <c r="K1148" s="352"/>
      <c r="L1148" s="353"/>
      <c r="M1148" s="369"/>
      <c r="N1148" s="352"/>
      <c r="O1148" s="451"/>
      <c r="P1148" s="307"/>
      <c r="Q1148" s="431"/>
      <c r="R1148" s="437"/>
      <c r="S1148" s="431"/>
    </row>
    <row r="1149" spans="1:19" ht="11.1" customHeight="1">
      <c r="A1149" s="332">
        <v>0</v>
      </c>
      <c r="B1149" s="333" t="s">
        <v>808</v>
      </c>
      <c r="C1149" s="233" t="s">
        <v>918</v>
      </c>
      <c r="D1149" s="361">
        <v>1</v>
      </c>
      <c r="E1149" s="346" t="s">
        <v>531</v>
      </c>
      <c r="F1149" s="340"/>
      <c r="G1149" s="341"/>
      <c r="H1149" s="20"/>
      <c r="I1149" s="309"/>
      <c r="J1149" s="364">
        <v>1</v>
      </c>
      <c r="K1149" s="347" t="s">
        <v>1017</v>
      </c>
      <c r="L1149" s="354"/>
      <c r="M1149" s="370"/>
      <c r="N1149" s="347"/>
      <c r="O1149" s="410"/>
      <c r="P1149" s="487"/>
      <c r="Q1149" s="432">
        <v>0</v>
      </c>
      <c r="R1149" s="438"/>
      <c r="S1149" s="432">
        <v>0</v>
      </c>
    </row>
    <row r="1150" spans="1:19" ht="11.1" customHeight="1">
      <c r="A1150" s="11">
        <v>0</v>
      </c>
      <c r="B1150" s="12">
        <v>0</v>
      </c>
      <c r="C1150" s="232" t="s">
        <v>809</v>
      </c>
      <c r="D1150" s="359"/>
      <c r="E1150" s="356"/>
      <c r="F1150" s="345"/>
      <c r="G1150" s="357"/>
      <c r="H1150" s="16"/>
      <c r="I1150" s="308"/>
      <c r="J1150" s="348"/>
      <c r="K1150" s="349"/>
      <c r="L1150" s="350"/>
      <c r="M1150" s="368"/>
      <c r="N1150" s="349"/>
      <c r="O1150" s="450"/>
      <c r="P1150" s="486"/>
      <c r="Q1150" s="430"/>
      <c r="R1150" s="436"/>
      <c r="S1150" s="430"/>
    </row>
    <row r="1151" spans="1:19" ht="11.1" customHeight="1">
      <c r="A1151" s="330">
        <v>0</v>
      </c>
      <c r="B1151" s="331" t="s">
        <v>814</v>
      </c>
      <c r="C1151" s="232" t="s">
        <v>929</v>
      </c>
      <c r="D1151" s="359"/>
      <c r="E1151" s="356"/>
      <c r="F1151" s="345"/>
      <c r="G1151" s="357"/>
      <c r="H1151" s="16"/>
      <c r="I1151" s="308"/>
      <c r="J1151" s="351"/>
      <c r="K1151" s="352"/>
      <c r="L1151" s="353"/>
      <c r="M1151" s="369"/>
      <c r="N1151" s="352"/>
      <c r="O1151" s="451"/>
      <c r="P1151" s="307"/>
      <c r="Q1151" s="431"/>
      <c r="R1151" s="437"/>
      <c r="S1151" s="431"/>
    </row>
    <row r="1152" spans="1:19" ht="11.1" customHeight="1">
      <c r="A1152" s="332">
        <v>0</v>
      </c>
      <c r="B1152" s="333" t="s">
        <v>808</v>
      </c>
      <c r="C1152" s="233" t="s">
        <v>918</v>
      </c>
      <c r="D1152" s="361">
        <v>1</v>
      </c>
      <c r="E1152" s="346" t="s">
        <v>531</v>
      </c>
      <c r="F1152" s="340"/>
      <c r="G1152" s="341"/>
      <c r="H1152" s="20"/>
      <c r="I1152" s="309"/>
      <c r="J1152" s="364">
        <v>1</v>
      </c>
      <c r="K1152" s="347" t="s">
        <v>1017</v>
      </c>
      <c r="L1152" s="354"/>
      <c r="M1152" s="370"/>
      <c r="N1152" s="347"/>
      <c r="O1152" s="410"/>
      <c r="P1152" s="487"/>
      <c r="Q1152" s="432">
        <v>0</v>
      </c>
      <c r="R1152" s="438"/>
      <c r="S1152" s="432">
        <v>0</v>
      </c>
    </row>
    <row r="1153" spans="1:19" ht="11.1" customHeight="1">
      <c r="A1153" s="11">
        <v>0</v>
      </c>
      <c r="B1153" s="12">
        <v>0</v>
      </c>
      <c r="C1153" s="232" t="s">
        <v>809</v>
      </c>
      <c r="D1153" s="359"/>
      <c r="E1153" s="356"/>
      <c r="F1153" s="345"/>
      <c r="G1153" s="357"/>
      <c r="H1153" s="16"/>
      <c r="I1153" s="308"/>
      <c r="J1153" s="348"/>
      <c r="K1153" s="349"/>
      <c r="L1153" s="350"/>
      <c r="M1153" s="368"/>
      <c r="N1153" s="349"/>
      <c r="O1153" s="450"/>
      <c r="P1153" s="486"/>
      <c r="Q1153" s="430"/>
      <c r="R1153" s="436"/>
      <c r="S1153" s="430"/>
    </row>
    <row r="1154" spans="1:19" ht="11.1" customHeight="1">
      <c r="A1154" s="330">
        <v>0</v>
      </c>
      <c r="B1154" s="331" t="s">
        <v>815</v>
      </c>
      <c r="C1154" s="232" t="s">
        <v>919</v>
      </c>
      <c r="D1154" s="359"/>
      <c r="E1154" s="356"/>
      <c r="F1154" s="345"/>
      <c r="G1154" s="357"/>
      <c r="H1154" s="16"/>
      <c r="I1154" s="308"/>
      <c r="J1154" s="351"/>
      <c r="K1154" s="352"/>
      <c r="L1154" s="353"/>
      <c r="M1154" s="369"/>
      <c r="N1154" s="352"/>
      <c r="O1154" s="451"/>
      <c r="P1154" s="307"/>
      <c r="Q1154" s="431"/>
      <c r="R1154" s="437"/>
      <c r="S1154" s="431"/>
    </row>
    <row r="1155" spans="1:19" ht="11.1" customHeight="1">
      <c r="A1155" s="332">
        <v>0</v>
      </c>
      <c r="B1155" s="333" t="s">
        <v>808</v>
      </c>
      <c r="C1155" s="233" t="s">
        <v>918</v>
      </c>
      <c r="D1155" s="361">
        <v>1</v>
      </c>
      <c r="E1155" s="346" t="s">
        <v>531</v>
      </c>
      <c r="F1155" s="340"/>
      <c r="G1155" s="341"/>
      <c r="H1155" s="20"/>
      <c r="I1155" s="309"/>
      <c r="J1155" s="364">
        <v>1</v>
      </c>
      <c r="K1155" s="347" t="s">
        <v>1017</v>
      </c>
      <c r="L1155" s="354"/>
      <c r="M1155" s="370"/>
      <c r="N1155" s="347"/>
      <c r="O1155" s="410"/>
      <c r="P1155" s="487"/>
      <c r="Q1155" s="432">
        <v>0</v>
      </c>
      <c r="R1155" s="438"/>
      <c r="S1155" s="432">
        <v>0</v>
      </c>
    </row>
    <row r="1156" spans="1:19" ht="11.1" customHeight="1">
      <c r="A1156" s="11">
        <v>0</v>
      </c>
      <c r="B1156" s="12">
        <v>0</v>
      </c>
      <c r="C1156" s="232" t="s">
        <v>809</v>
      </c>
      <c r="D1156" s="359"/>
      <c r="E1156" s="356"/>
      <c r="F1156" s="345"/>
      <c r="G1156" s="357"/>
      <c r="H1156" s="16"/>
      <c r="I1156" s="308"/>
      <c r="J1156" s="348"/>
      <c r="K1156" s="349"/>
      <c r="L1156" s="350"/>
      <c r="M1156" s="368"/>
      <c r="N1156" s="349"/>
      <c r="O1156" s="450"/>
      <c r="P1156" s="486"/>
      <c r="Q1156" s="430"/>
      <c r="R1156" s="436"/>
      <c r="S1156" s="430"/>
    </row>
    <row r="1157" spans="1:19" ht="11.1" customHeight="1">
      <c r="A1157" s="330">
        <v>0</v>
      </c>
      <c r="B1157" s="331" t="s">
        <v>816</v>
      </c>
      <c r="C1157" s="232" t="s">
        <v>920</v>
      </c>
      <c r="D1157" s="359"/>
      <c r="E1157" s="356"/>
      <c r="F1157" s="345"/>
      <c r="G1157" s="357"/>
      <c r="H1157" s="16"/>
      <c r="I1157" s="308"/>
      <c r="J1157" s="351"/>
      <c r="K1157" s="352"/>
      <c r="L1157" s="353"/>
      <c r="M1157" s="369"/>
      <c r="N1157" s="352"/>
      <c r="O1157" s="451"/>
      <c r="P1157" s="307"/>
      <c r="Q1157" s="431"/>
      <c r="R1157" s="437"/>
      <c r="S1157" s="431"/>
    </row>
    <row r="1158" spans="1:19" ht="11.1" customHeight="1">
      <c r="A1158" s="332">
        <v>0</v>
      </c>
      <c r="B1158" s="333" t="s">
        <v>808</v>
      </c>
      <c r="C1158" s="233" t="s">
        <v>918</v>
      </c>
      <c r="D1158" s="361">
        <v>1</v>
      </c>
      <c r="E1158" s="346" t="s">
        <v>531</v>
      </c>
      <c r="F1158" s="340"/>
      <c r="G1158" s="341"/>
      <c r="H1158" s="20"/>
      <c r="I1158" s="309"/>
      <c r="J1158" s="364">
        <v>1</v>
      </c>
      <c r="K1158" s="347" t="s">
        <v>1017</v>
      </c>
      <c r="L1158" s="354"/>
      <c r="M1158" s="370"/>
      <c r="N1158" s="347"/>
      <c r="O1158" s="410"/>
      <c r="P1158" s="487"/>
      <c r="Q1158" s="432">
        <v>0</v>
      </c>
      <c r="R1158" s="438"/>
      <c r="S1158" s="432">
        <v>0</v>
      </c>
    </row>
    <row r="1159" spans="1:19" ht="11.1" customHeight="1">
      <c r="A1159" s="11">
        <v>0</v>
      </c>
      <c r="B1159" s="12">
        <v>0</v>
      </c>
      <c r="C1159" s="232" t="s">
        <v>809</v>
      </c>
      <c r="D1159" s="359"/>
      <c r="E1159" s="356"/>
      <c r="F1159" s="345"/>
      <c r="G1159" s="357"/>
      <c r="H1159" s="16"/>
      <c r="I1159" s="308"/>
      <c r="J1159" s="348"/>
      <c r="K1159" s="349"/>
      <c r="L1159" s="350"/>
      <c r="M1159" s="368"/>
      <c r="N1159" s="349"/>
      <c r="O1159" s="450"/>
      <c r="P1159" s="486"/>
      <c r="Q1159" s="430"/>
      <c r="R1159" s="436"/>
      <c r="S1159" s="430"/>
    </row>
    <row r="1160" spans="1:19" ht="11.1" customHeight="1">
      <c r="A1160" s="330">
        <v>0</v>
      </c>
      <c r="B1160" s="331" t="s">
        <v>817</v>
      </c>
      <c r="C1160" s="232" t="s">
        <v>921</v>
      </c>
      <c r="D1160" s="359"/>
      <c r="E1160" s="356"/>
      <c r="F1160" s="345"/>
      <c r="G1160" s="357"/>
      <c r="H1160" s="16"/>
      <c r="I1160" s="308"/>
      <c r="J1160" s="351"/>
      <c r="K1160" s="352"/>
      <c r="L1160" s="353"/>
      <c r="M1160" s="369"/>
      <c r="N1160" s="352"/>
      <c r="O1160" s="451"/>
      <c r="P1160" s="307"/>
      <c r="Q1160" s="431"/>
      <c r="R1160" s="437"/>
      <c r="S1160" s="431"/>
    </row>
    <row r="1161" spans="1:19" ht="11.1" customHeight="1">
      <c r="A1161" s="342">
        <v>0</v>
      </c>
      <c r="B1161" s="343" t="s">
        <v>808</v>
      </c>
      <c r="C1161" s="232" t="s">
        <v>810</v>
      </c>
      <c r="D1161" s="385">
        <v>1</v>
      </c>
      <c r="E1161" s="358" t="s">
        <v>531</v>
      </c>
      <c r="F1161" s="345"/>
      <c r="G1161" s="357"/>
      <c r="H1161" s="16"/>
      <c r="I1161" s="308"/>
      <c r="J1161" s="351">
        <v>1</v>
      </c>
      <c r="K1161" s="386" t="s">
        <v>1017</v>
      </c>
      <c r="L1161" s="354"/>
      <c r="M1161" s="369"/>
      <c r="N1161" s="386"/>
      <c r="O1161" s="480"/>
      <c r="P1161" s="487"/>
      <c r="Q1161" s="432">
        <v>0</v>
      </c>
      <c r="R1161" s="438"/>
      <c r="S1161" s="432">
        <v>0</v>
      </c>
    </row>
    <row r="1162" spans="1:19" ht="11.1" customHeight="1">
      <c r="A1162" s="412">
        <v>0</v>
      </c>
      <c r="B1162" s="413">
        <v>0</v>
      </c>
      <c r="C1162" s="399" t="s">
        <v>809</v>
      </c>
      <c r="D1162" s="414"/>
      <c r="E1162" s="415"/>
      <c r="F1162" s="393"/>
      <c r="G1162" s="401"/>
      <c r="H1162" s="394"/>
      <c r="I1162" s="402"/>
      <c r="J1162" s="403"/>
      <c r="K1162" s="416"/>
      <c r="L1162" s="417"/>
      <c r="M1162" s="406"/>
      <c r="N1162" s="416"/>
      <c r="O1162" s="484"/>
      <c r="P1162" s="486"/>
      <c r="Q1162" s="430"/>
      <c r="R1162" s="436"/>
      <c r="S1162" s="430"/>
    </row>
    <row r="1163" spans="1:19" ht="11.1" customHeight="1">
      <c r="A1163" s="330">
        <v>0</v>
      </c>
      <c r="B1163" s="331" t="s">
        <v>818</v>
      </c>
      <c r="C1163" s="232" t="s">
        <v>922</v>
      </c>
      <c r="D1163" s="359"/>
      <c r="E1163" s="356"/>
      <c r="F1163" s="345"/>
      <c r="G1163" s="357"/>
      <c r="H1163" s="16"/>
      <c r="I1163" s="308"/>
      <c r="J1163" s="351"/>
      <c r="K1163" s="352"/>
      <c r="L1163" s="353"/>
      <c r="M1163" s="369"/>
      <c r="N1163" s="352"/>
      <c r="O1163" s="451"/>
      <c r="P1163" s="307"/>
      <c r="Q1163" s="431"/>
      <c r="R1163" s="437"/>
      <c r="S1163" s="431"/>
    </row>
    <row r="1164" spans="1:19" ht="11.1" customHeight="1">
      <c r="A1164" s="332">
        <v>0</v>
      </c>
      <c r="B1164" s="333" t="s">
        <v>808</v>
      </c>
      <c r="C1164" s="233" t="s">
        <v>918</v>
      </c>
      <c r="D1164" s="361">
        <v>1</v>
      </c>
      <c r="E1164" s="346" t="s">
        <v>531</v>
      </c>
      <c r="F1164" s="340"/>
      <c r="G1164" s="341"/>
      <c r="H1164" s="20"/>
      <c r="I1164" s="309"/>
      <c r="J1164" s="364">
        <v>1</v>
      </c>
      <c r="K1164" s="347" t="s">
        <v>1017</v>
      </c>
      <c r="L1164" s="354"/>
      <c r="M1164" s="370"/>
      <c r="N1164" s="347"/>
      <c r="O1164" s="410"/>
      <c r="P1164" s="487"/>
      <c r="Q1164" s="432">
        <v>0</v>
      </c>
      <c r="R1164" s="438"/>
      <c r="S1164" s="432">
        <v>0</v>
      </c>
    </row>
    <row r="1165" spans="1:19" ht="11.1" customHeight="1">
      <c r="A1165" s="11">
        <v>0</v>
      </c>
      <c r="B1165" s="12">
        <v>0</v>
      </c>
      <c r="C1165" s="232" t="s">
        <v>852</v>
      </c>
      <c r="D1165" s="359"/>
      <c r="E1165" s="356"/>
      <c r="F1165" s="345"/>
      <c r="G1165" s="357"/>
      <c r="H1165" s="16"/>
      <c r="I1165" s="308"/>
      <c r="J1165" s="348"/>
      <c r="K1165" s="349"/>
      <c r="L1165" s="350"/>
      <c r="M1165" s="368"/>
      <c r="N1165" s="349"/>
      <c r="O1165" s="450"/>
      <c r="P1165" s="486"/>
      <c r="Q1165" s="430"/>
      <c r="R1165" s="436"/>
      <c r="S1165" s="430"/>
    </row>
    <row r="1166" spans="1:19" ht="11.1" customHeight="1">
      <c r="A1166" s="330">
        <v>0</v>
      </c>
      <c r="B1166" s="331" t="s">
        <v>819</v>
      </c>
      <c r="C1166" s="232" t="s">
        <v>923</v>
      </c>
      <c r="D1166" s="359"/>
      <c r="E1166" s="356"/>
      <c r="F1166" s="345"/>
      <c r="G1166" s="357"/>
      <c r="H1166" s="16"/>
      <c r="I1166" s="308"/>
      <c r="J1166" s="351"/>
      <c r="K1166" s="352"/>
      <c r="L1166" s="353"/>
      <c r="M1166" s="369"/>
      <c r="N1166" s="352"/>
      <c r="O1166" s="451"/>
      <c r="P1166" s="307"/>
      <c r="Q1166" s="431"/>
      <c r="R1166" s="437"/>
      <c r="S1166" s="431"/>
    </row>
    <row r="1167" spans="1:19" ht="11.1" customHeight="1">
      <c r="A1167" s="332">
        <v>0</v>
      </c>
      <c r="B1167" s="333" t="s">
        <v>808</v>
      </c>
      <c r="C1167" s="233" t="s">
        <v>810</v>
      </c>
      <c r="D1167" s="361">
        <v>1</v>
      </c>
      <c r="E1167" s="346" t="s">
        <v>531</v>
      </c>
      <c r="F1167" s="340"/>
      <c r="G1167" s="341"/>
      <c r="H1167" s="20"/>
      <c r="I1167" s="309"/>
      <c r="J1167" s="364">
        <v>1</v>
      </c>
      <c r="K1167" s="347" t="s">
        <v>1017</v>
      </c>
      <c r="L1167" s="354"/>
      <c r="M1167" s="370"/>
      <c r="N1167" s="347"/>
      <c r="O1167" s="410"/>
      <c r="P1167" s="487"/>
      <c r="Q1167" s="432">
        <v>0</v>
      </c>
      <c r="R1167" s="438"/>
      <c r="S1167" s="432">
        <v>0</v>
      </c>
    </row>
    <row r="1168" spans="1:19" ht="11.1" customHeight="1">
      <c r="A1168" s="11">
        <v>0</v>
      </c>
      <c r="B1168" s="12">
        <v>0</v>
      </c>
      <c r="C1168" s="232" t="s">
        <v>809</v>
      </c>
      <c r="D1168" s="359"/>
      <c r="E1168" s="356"/>
      <c r="F1168" s="345"/>
      <c r="G1168" s="357"/>
      <c r="H1168" s="16"/>
      <c r="I1168" s="308"/>
      <c r="J1168" s="348"/>
      <c r="K1168" s="349"/>
      <c r="L1168" s="350"/>
      <c r="M1168" s="368"/>
      <c r="N1168" s="349"/>
      <c r="O1168" s="450"/>
      <c r="P1168" s="486"/>
      <c r="Q1168" s="430"/>
      <c r="R1168" s="436"/>
      <c r="S1168" s="430"/>
    </row>
    <row r="1169" spans="1:19" ht="11.1" customHeight="1">
      <c r="A1169" s="330">
        <v>0</v>
      </c>
      <c r="B1169" s="331" t="s">
        <v>820</v>
      </c>
      <c r="C1169" s="232" t="s">
        <v>884</v>
      </c>
      <c r="D1169" s="359"/>
      <c r="E1169" s="356"/>
      <c r="F1169" s="345"/>
      <c r="G1169" s="357"/>
      <c r="H1169" s="16"/>
      <c r="I1169" s="308"/>
      <c r="J1169" s="351"/>
      <c r="K1169" s="352"/>
      <c r="L1169" s="353"/>
      <c r="M1169" s="369"/>
      <c r="N1169" s="352"/>
      <c r="O1169" s="451"/>
      <c r="P1169" s="307"/>
      <c r="Q1169" s="431"/>
      <c r="R1169" s="437"/>
      <c r="S1169" s="431"/>
    </row>
    <row r="1170" spans="1:19" ht="11.1" customHeight="1">
      <c r="A1170" s="332">
        <v>0</v>
      </c>
      <c r="B1170" s="333" t="s">
        <v>811</v>
      </c>
      <c r="C1170" s="233" t="s">
        <v>933</v>
      </c>
      <c r="D1170" s="361">
        <v>1</v>
      </c>
      <c r="E1170" s="346" t="s">
        <v>531</v>
      </c>
      <c r="F1170" s="340"/>
      <c r="G1170" s="341"/>
      <c r="H1170" s="20"/>
      <c r="I1170" s="309"/>
      <c r="J1170" s="364">
        <v>0</v>
      </c>
      <c r="K1170" s="347"/>
      <c r="L1170" s="354"/>
      <c r="M1170" s="370">
        <v>1</v>
      </c>
      <c r="N1170" s="347" t="s">
        <v>1017</v>
      </c>
      <c r="O1170" s="410"/>
      <c r="P1170" s="487"/>
      <c r="Q1170" s="432">
        <v>0</v>
      </c>
      <c r="R1170" s="438"/>
      <c r="S1170" s="432">
        <v>0</v>
      </c>
    </row>
    <row r="1171" spans="1:19" ht="11.1" customHeight="1">
      <c r="A1171" s="11">
        <v>0</v>
      </c>
      <c r="B1171" s="12">
        <v>0</v>
      </c>
      <c r="C1171" s="232" t="s">
        <v>809</v>
      </c>
      <c r="D1171" s="359"/>
      <c r="E1171" s="356"/>
      <c r="F1171" s="345"/>
      <c r="G1171" s="357"/>
      <c r="H1171" s="16"/>
      <c r="I1171" s="308"/>
      <c r="J1171" s="348"/>
      <c r="K1171" s="349"/>
      <c r="L1171" s="350"/>
      <c r="M1171" s="368"/>
      <c r="N1171" s="349"/>
      <c r="O1171" s="450"/>
      <c r="P1171" s="486"/>
      <c r="Q1171" s="430"/>
      <c r="R1171" s="436"/>
      <c r="S1171" s="430"/>
    </row>
    <row r="1172" spans="1:19" ht="11.1" customHeight="1">
      <c r="A1172" s="330">
        <v>0</v>
      </c>
      <c r="B1172" s="331" t="s">
        <v>821</v>
      </c>
      <c r="C1172" s="232" t="s">
        <v>885</v>
      </c>
      <c r="D1172" s="359"/>
      <c r="E1172" s="356"/>
      <c r="F1172" s="345"/>
      <c r="G1172" s="357"/>
      <c r="H1172" s="16"/>
      <c r="I1172" s="308"/>
      <c r="J1172" s="351"/>
      <c r="K1172" s="352"/>
      <c r="L1172" s="353"/>
      <c r="M1172" s="369"/>
      <c r="N1172" s="352"/>
      <c r="O1172" s="451"/>
      <c r="P1172" s="307"/>
      <c r="Q1172" s="431"/>
      <c r="R1172" s="437"/>
      <c r="S1172" s="431"/>
    </row>
    <row r="1173" spans="1:19" ht="11.1" customHeight="1">
      <c r="A1173" s="527">
        <v>0</v>
      </c>
      <c r="B1173" s="453" t="s">
        <v>811</v>
      </c>
      <c r="C1173" s="454" t="s">
        <v>930</v>
      </c>
      <c r="D1173" s="455">
        <v>1</v>
      </c>
      <c r="E1173" s="456" t="s">
        <v>531</v>
      </c>
      <c r="F1173" s="457"/>
      <c r="G1173" s="458"/>
      <c r="H1173" s="459"/>
      <c r="I1173" s="460"/>
      <c r="J1173" s="461">
        <v>0</v>
      </c>
      <c r="K1173" s="462"/>
      <c r="L1173" s="463"/>
      <c r="M1173" s="529">
        <v>1</v>
      </c>
      <c r="N1173" s="462" t="s">
        <v>1017</v>
      </c>
      <c r="O1173" s="465"/>
      <c r="P1173" s="487"/>
      <c r="Q1173" s="432">
        <v>0</v>
      </c>
      <c r="R1173" s="438"/>
      <c r="S1173" s="432">
        <v>0</v>
      </c>
    </row>
    <row r="1174" spans="1:19" ht="11.1" customHeight="1">
      <c r="A1174" s="466">
        <v>0</v>
      </c>
      <c r="B1174" s="467">
        <v>0</v>
      </c>
      <c r="C1174" s="468" t="s">
        <v>809</v>
      </c>
      <c r="D1174" s="469"/>
      <c r="E1174" s="470"/>
      <c r="F1174" s="471"/>
      <c r="G1174" s="472"/>
      <c r="H1174" s="525"/>
      <c r="I1174" s="474"/>
      <c r="J1174" s="475"/>
      <c r="K1174" s="476"/>
      <c r="L1174" s="526"/>
      <c r="M1174" s="478"/>
      <c r="N1174" s="476"/>
      <c r="O1174" s="479"/>
      <c r="P1174" s="486"/>
      <c r="Q1174" s="430"/>
      <c r="R1174" s="436"/>
      <c r="S1174" s="430"/>
    </row>
    <row r="1175" spans="1:19" ht="11.1" customHeight="1">
      <c r="A1175" s="330">
        <v>0</v>
      </c>
      <c r="B1175" s="331" t="s">
        <v>822</v>
      </c>
      <c r="C1175" s="232" t="s">
        <v>924</v>
      </c>
      <c r="D1175" s="359"/>
      <c r="E1175" s="356"/>
      <c r="F1175" s="345"/>
      <c r="G1175" s="357"/>
      <c r="H1175" s="16"/>
      <c r="I1175" s="308"/>
      <c r="J1175" s="351"/>
      <c r="K1175" s="352"/>
      <c r="L1175" s="353"/>
      <c r="M1175" s="369"/>
      <c r="N1175" s="352"/>
      <c r="O1175" s="451"/>
      <c r="P1175" s="307"/>
      <c r="Q1175" s="431"/>
      <c r="R1175" s="437"/>
      <c r="S1175" s="431"/>
    </row>
    <row r="1176" spans="1:19" ht="11.1" customHeight="1">
      <c r="A1176" s="332">
        <v>0</v>
      </c>
      <c r="B1176" s="333" t="s">
        <v>811</v>
      </c>
      <c r="C1176" s="233" t="s">
        <v>930</v>
      </c>
      <c r="D1176" s="361">
        <v>1</v>
      </c>
      <c r="E1176" s="346" t="s">
        <v>531</v>
      </c>
      <c r="F1176" s="340"/>
      <c r="G1176" s="341"/>
      <c r="H1176" s="20"/>
      <c r="I1176" s="309"/>
      <c r="J1176" s="364">
        <v>0</v>
      </c>
      <c r="K1176" s="347"/>
      <c r="L1176" s="354"/>
      <c r="M1176" s="370">
        <v>1</v>
      </c>
      <c r="N1176" s="347" t="s">
        <v>1017</v>
      </c>
      <c r="O1176" s="410"/>
      <c r="P1176" s="487"/>
      <c r="Q1176" s="432">
        <v>0</v>
      </c>
      <c r="R1176" s="438"/>
      <c r="S1176" s="432">
        <v>0</v>
      </c>
    </row>
    <row r="1177" spans="1:19" ht="11.1" customHeight="1">
      <c r="A1177" s="11">
        <v>0</v>
      </c>
      <c r="B1177" s="12">
        <v>0</v>
      </c>
      <c r="C1177" s="232" t="s">
        <v>809</v>
      </c>
      <c r="D1177" s="359"/>
      <c r="E1177" s="356"/>
      <c r="F1177" s="345"/>
      <c r="G1177" s="357"/>
      <c r="H1177" s="16"/>
      <c r="I1177" s="308"/>
      <c r="J1177" s="348"/>
      <c r="K1177" s="349"/>
      <c r="L1177" s="350"/>
      <c r="M1177" s="368"/>
      <c r="N1177" s="349"/>
      <c r="O1177" s="450"/>
      <c r="P1177" s="486"/>
      <c r="Q1177" s="430"/>
      <c r="R1177" s="436"/>
      <c r="S1177" s="430"/>
    </row>
    <row r="1178" spans="1:19" ht="11.1" customHeight="1">
      <c r="A1178" s="330">
        <v>0</v>
      </c>
      <c r="B1178" s="331" t="s">
        <v>823</v>
      </c>
      <c r="C1178" s="232" t="s">
        <v>925</v>
      </c>
      <c r="D1178" s="359"/>
      <c r="E1178" s="356"/>
      <c r="F1178" s="345"/>
      <c r="G1178" s="357"/>
      <c r="H1178" s="16"/>
      <c r="I1178" s="308"/>
      <c r="J1178" s="351"/>
      <c r="K1178" s="352"/>
      <c r="L1178" s="353"/>
      <c r="M1178" s="369"/>
      <c r="N1178" s="352"/>
      <c r="O1178" s="451"/>
      <c r="P1178" s="307"/>
      <c r="Q1178" s="431"/>
      <c r="R1178" s="437"/>
      <c r="S1178" s="431"/>
    </row>
    <row r="1179" spans="1:19" ht="11.1" customHeight="1">
      <c r="A1179" s="332">
        <v>0</v>
      </c>
      <c r="B1179" s="333" t="s">
        <v>811</v>
      </c>
      <c r="C1179" s="233" t="s">
        <v>930</v>
      </c>
      <c r="D1179" s="361">
        <v>1</v>
      </c>
      <c r="E1179" s="346" t="s">
        <v>531</v>
      </c>
      <c r="F1179" s="340"/>
      <c r="G1179" s="341"/>
      <c r="H1179" s="20"/>
      <c r="I1179" s="309"/>
      <c r="J1179" s="364">
        <v>0</v>
      </c>
      <c r="K1179" s="347"/>
      <c r="L1179" s="354"/>
      <c r="M1179" s="370">
        <v>1</v>
      </c>
      <c r="N1179" s="347" t="s">
        <v>1017</v>
      </c>
      <c r="O1179" s="410"/>
      <c r="P1179" s="487"/>
      <c r="Q1179" s="432">
        <v>0</v>
      </c>
      <c r="R1179" s="438"/>
      <c r="S1179" s="432">
        <v>0</v>
      </c>
    </row>
    <row r="1180" spans="1:19" ht="11.1" customHeight="1">
      <c r="A1180" s="11">
        <v>0</v>
      </c>
      <c r="B1180" s="12">
        <v>0</v>
      </c>
      <c r="C1180" s="232" t="s">
        <v>809</v>
      </c>
      <c r="D1180" s="359"/>
      <c r="E1180" s="356"/>
      <c r="F1180" s="345"/>
      <c r="G1180" s="357"/>
      <c r="H1180" s="16"/>
      <c r="I1180" s="308"/>
      <c r="J1180" s="348"/>
      <c r="K1180" s="349"/>
      <c r="L1180" s="350"/>
      <c r="M1180" s="368"/>
      <c r="N1180" s="349"/>
      <c r="O1180" s="450"/>
      <c r="P1180" s="486"/>
      <c r="Q1180" s="430"/>
      <c r="R1180" s="436"/>
      <c r="S1180" s="430"/>
    </row>
    <row r="1181" spans="1:19" ht="11.1" customHeight="1">
      <c r="A1181" s="330">
        <v>0</v>
      </c>
      <c r="B1181" s="331" t="s">
        <v>851</v>
      </c>
      <c r="C1181" s="232" t="s">
        <v>926</v>
      </c>
      <c r="D1181" s="359"/>
      <c r="E1181" s="356"/>
      <c r="F1181" s="345"/>
      <c r="G1181" s="357"/>
      <c r="H1181" s="16"/>
      <c r="I1181" s="308"/>
      <c r="J1181" s="351"/>
      <c r="K1181" s="352"/>
      <c r="L1181" s="353"/>
      <c r="M1181" s="369"/>
      <c r="N1181" s="352"/>
      <c r="O1181" s="451"/>
      <c r="P1181" s="307"/>
      <c r="Q1181" s="431"/>
      <c r="R1181" s="437"/>
      <c r="S1181" s="431"/>
    </row>
    <row r="1182" spans="1:19" ht="11.1" customHeight="1">
      <c r="A1182" s="332">
        <v>0</v>
      </c>
      <c r="B1182" s="333" t="s">
        <v>811</v>
      </c>
      <c r="C1182" s="233" t="s">
        <v>930</v>
      </c>
      <c r="D1182" s="361">
        <v>1</v>
      </c>
      <c r="E1182" s="346" t="s">
        <v>531</v>
      </c>
      <c r="F1182" s="340"/>
      <c r="G1182" s="341"/>
      <c r="H1182" s="20"/>
      <c r="I1182" s="309"/>
      <c r="J1182" s="364">
        <v>0</v>
      </c>
      <c r="K1182" s="347"/>
      <c r="L1182" s="354"/>
      <c r="M1182" s="370">
        <v>1</v>
      </c>
      <c r="N1182" s="347" t="s">
        <v>1017</v>
      </c>
      <c r="O1182" s="410"/>
      <c r="P1182" s="487"/>
      <c r="Q1182" s="432">
        <v>0</v>
      </c>
      <c r="R1182" s="438"/>
      <c r="S1182" s="432">
        <v>0</v>
      </c>
    </row>
    <row r="1183" spans="1:19" ht="11.1" customHeight="1">
      <c r="A1183" s="11">
        <v>0</v>
      </c>
      <c r="B1183" s="12">
        <v>0</v>
      </c>
      <c r="C1183" s="232">
        <v>0</v>
      </c>
      <c r="D1183" s="359"/>
      <c r="E1183" s="356"/>
      <c r="F1183" s="345"/>
      <c r="G1183" s="357"/>
      <c r="H1183" s="16"/>
      <c r="I1183" s="308"/>
      <c r="J1183" s="348"/>
      <c r="K1183" s="349"/>
      <c r="L1183" s="350"/>
      <c r="M1183" s="368"/>
      <c r="N1183" s="349"/>
      <c r="O1183" s="450"/>
      <c r="P1183" s="486"/>
      <c r="Q1183" s="430"/>
      <c r="R1183" s="436"/>
      <c r="S1183" s="430"/>
    </row>
    <row r="1184" spans="1:19" ht="11.1" customHeight="1">
      <c r="A1184" s="330">
        <v>0</v>
      </c>
      <c r="B1184" s="331" t="s">
        <v>799</v>
      </c>
      <c r="C1184" s="232" t="s">
        <v>800</v>
      </c>
      <c r="D1184" s="359"/>
      <c r="E1184" s="356"/>
      <c r="F1184" s="345"/>
      <c r="G1184" s="357"/>
      <c r="H1184" s="16"/>
      <c r="I1184" s="308"/>
      <c r="J1184" s="351"/>
      <c r="K1184" s="352"/>
      <c r="L1184" s="353"/>
      <c r="M1184" s="369"/>
      <c r="N1184" s="352"/>
      <c r="O1184" s="451"/>
      <c r="P1184" s="307"/>
      <c r="Q1184" s="431"/>
      <c r="R1184" s="437"/>
      <c r="S1184" s="431"/>
    </row>
    <row r="1185" spans="1:19" ht="11.1" customHeight="1">
      <c r="A1185" s="332">
        <v>0</v>
      </c>
      <c r="B1185" s="333">
        <v>0</v>
      </c>
      <c r="C1185" s="233" t="s">
        <v>845</v>
      </c>
      <c r="D1185" s="361">
        <v>37</v>
      </c>
      <c r="E1185" s="346" t="s">
        <v>15</v>
      </c>
      <c r="F1185" s="340"/>
      <c r="G1185" s="341"/>
      <c r="H1185" s="20"/>
      <c r="I1185" s="309"/>
      <c r="J1185" s="364">
        <v>14</v>
      </c>
      <c r="K1185" s="347" t="s">
        <v>1021</v>
      </c>
      <c r="L1185" s="354"/>
      <c r="M1185" s="370">
        <v>23</v>
      </c>
      <c r="N1185" s="347" t="s">
        <v>1021</v>
      </c>
      <c r="O1185" s="410"/>
      <c r="P1185" s="487"/>
      <c r="Q1185" s="432">
        <v>0</v>
      </c>
      <c r="R1185" s="438"/>
      <c r="S1185" s="432">
        <v>0</v>
      </c>
    </row>
    <row r="1186" spans="1:19" ht="11.1" customHeight="1">
      <c r="A1186" s="11">
        <v>0</v>
      </c>
      <c r="B1186" s="12">
        <v>0</v>
      </c>
      <c r="C1186" s="232">
        <v>0</v>
      </c>
      <c r="D1186" s="359"/>
      <c r="E1186" s="356"/>
      <c r="F1186" s="345"/>
      <c r="G1186" s="357"/>
      <c r="H1186" s="16"/>
      <c r="I1186" s="308"/>
      <c r="J1186" s="348"/>
      <c r="K1186" s="349"/>
      <c r="L1186" s="350"/>
      <c r="M1186" s="368"/>
      <c r="N1186" s="349"/>
      <c r="O1186" s="450"/>
      <c r="P1186" s="486"/>
      <c r="Q1186" s="430"/>
      <c r="R1186" s="436"/>
      <c r="S1186" s="430"/>
    </row>
    <row r="1187" spans="1:19" ht="11.1" customHeight="1">
      <c r="A1187" s="330">
        <v>0</v>
      </c>
      <c r="B1187" s="331" t="s">
        <v>799</v>
      </c>
      <c r="C1187" s="232" t="s">
        <v>801</v>
      </c>
      <c r="D1187" s="359"/>
      <c r="E1187" s="356"/>
      <c r="F1187" s="345"/>
      <c r="G1187" s="357"/>
      <c r="H1187" s="16"/>
      <c r="I1187" s="308"/>
      <c r="J1187" s="351"/>
      <c r="K1187" s="352"/>
      <c r="L1187" s="353"/>
      <c r="M1187" s="369"/>
      <c r="N1187" s="352"/>
      <c r="O1187" s="451"/>
      <c r="P1187" s="307"/>
      <c r="Q1187" s="431"/>
      <c r="R1187" s="437"/>
      <c r="S1187" s="431"/>
    </row>
    <row r="1188" spans="1:19" ht="11.1" customHeight="1">
      <c r="A1188" s="332">
        <v>0</v>
      </c>
      <c r="B1188" s="333">
        <v>0</v>
      </c>
      <c r="C1188" s="233"/>
      <c r="D1188" s="361">
        <v>20</v>
      </c>
      <c r="E1188" s="346" t="s">
        <v>15</v>
      </c>
      <c r="F1188" s="340"/>
      <c r="G1188" s="341"/>
      <c r="H1188" s="20"/>
      <c r="I1188" s="309"/>
      <c r="J1188" s="364">
        <v>11</v>
      </c>
      <c r="K1188" s="347" t="s">
        <v>1021</v>
      </c>
      <c r="L1188" s="354"/>
      <c r="M1188" s="370">
        <v>9</v>
      </c>
      <c r="N1188" s="347" t="s">
        <v>1021</v>
      </c>
      <c r="O1188" s="410"/>
      <c r="P1188" s="487"/>
      <c r="Q1188" s="432">
        <v>0</v>
      </c>
      <c r="R1188" s="438"/>
      <c r="S1188" s="432">
        <v>0</v>
      </c>
    </row>
    <row r="1189" spans="1:19" ht="11.1" customHeight="1">
      <c r="A1189" s="11">
        <v>0</v>
      </c>
      <c r="B1189" s="12">
        <v>0</v>
      </c>
      <c r="C1189" s="232">
        <v>0</v>
      </c>
      <c r="D1189" s="359"/>
      <c r="E1189" s="356"/>
      <c r="F1189" s="345"/>
      <c r="G1189" s="357"/>
      <c r="H1189" s="16"/>
      <c r="I1189" s="308"/>
      <c r="J1189" s="348"/>
      <c r="K1189" s="349"/>
      <c r="L1189" s="350"/>
      <c r="M1189" s="368"/>
      <c r="N1189" s="349"/>
      <c r="O1189" s="450"/>
      <c r="P1189" s="486"/>
      <c r="Q1189" s="430"/>
      <c r="R1189" s="436"/>
      <c r="S1189" s="430"/>
    </row>
    <row r="1190" spans="1:19" ht="11.1" customHeight="1">
      <c r="A1190" s="330">
        <v>0</v>
      </c>
      <c r="B1190" s="331" t="s">
        <v>799</v>
      </c>
      <c r="C1190" s="232" t="s">
        <v>805</v>
      </c>
      <c r="D1190" s="359"/>
      <c r="E1190" s="356"/>
      <c r="F1190" s="345"/>
      <c r="G1190" s="357"/>
      <c r="H1190" s="16"/>
      <c r="I1190" s="308"/>
      <c r="J1190" s="351"/>
      <c r="K1190" s="352"/>
      <c r="L1190" s="353"/>
      <c r="M1190" s="369"/>
      <c r="N1190" s="352"/>
      <c r="O1190" s="451"/>
      <c r="P1190" s="307"/>
      <c r="Q1190" s="431"/>
      <c r="R1190" s="437"/>
      <c r="S1190" s="431"/>
    </row>
    <row r="1191" spans="1:19" ht="11.1" customHeight="1">
      <c r="A1191" s="332">
        <v>0</v>
      </c>
      <c r="B1191" s="333">
        <v>0</v>
      </c>
      <c r="C1191" s="233" t="s">
        <v>845</v>
      </c>
      <c r="D1191" s="361">
        <v>20</v>
      </c>
      <c r="E1191" s="346" t="s">
        <v>15</v>
      </c>
      <c r="F1191" s="340"/>
      <c r="G1191" s="341"/>
      <c r="H1191" s="20"/>
      <c r="I1191" s="309"/>
      <c r="J1191" s="364">
        <v>11</v>
      </c>
      <c r="K1191" s="347" t="s">
        <v>1021</v>
      </c>
      <c r="L1191" s="354"/>
      <c r="M1191" s="370">
        <v>9</v>
      </c>
      <c r="N1191" s="347" t="s">
        <v>1021</v>
      </c>
      <c r="O1191" s="410"/>
      <c r="P1191" s="487"/>
      <c r="Q1191" s="432">
        <v>0</v>
      </c>
      <c r="R1191" s="438"/>
      <c r="S1191" s="432">
        <v>0</v>
      </c>
    </row>
    <row r="1192" spans="1:19" ht="11.1" customHeight="1">
      <c r="A1192" s="11">
        <v>0</v>
      </c>
      <c r="B1192" s="12">
        <v>0</v>
      </c>
      <c r="C1192" s="232">
        <v>0</v>
      </c>
      <c r="D1192" s="359"/>
      <c r="E1192" s="356"/>
      <c r="F1192" s="345"/>
      <c r="G1192" s="357"/>
      <c r="H1192" s="16"/>
      <c r="I1192" s="308"/>
      <c r="J1192" s="348"/>
      <c r="K1192" s="349"/>
      <c r="L1192" s="350"/>
      <c r="M1192" s="368"/>
      <c r="N1192" s="349"/>
      <c r="O1192" s="450"/>
      <c r="P1192" s="486"/>
      <c r="Q1192" s="430"/>
      <c r="R1192" s="436"/>
      <c r="S1192" s="430"/>
    </row>
    <row r="1193" spans="1:19" ht="11.1" customHeight="1">
      <c r="A1193" s="330">
        <v>0</v>
      </c>
      <c r="B1193" s="331" t="s">
        <v>799</v>
      </c>
      <c r="C1193" s="232" t="s">
        <v>802</v>
      </c>
      <c r="D1193" s="359"/>
      <c r="E1193" s="356"/>
      <c r="F1193" s="345"/>
      <c r="G1193" s="357"/>
      <c r="H1193" s="16"/>
      <c r="I1193" s="308"/>
      <c r="J1193" s="351"/>
      <c r="K1193" s="352"/>
      <c r="L1193" s="353"/>
      <c r="M1193" s="369"/>
      <c r="N1193" s="352"/>
      <c r="O1193" s="451"/>
      <c r="P1193" s="307"/>
      <c r="Q1193" s="431"/>
      <c r="R1193" s="437"/>
      <c r="S1193" s="431"/>
    </row>
    <row r="1194" spans="1:19" ht="11.1" customHeight="1">
      <c r="A1194" s="332">
        <v>0</v>
      </c>
      <c r="B1194" s="333">
        <v>0</v>
      </c>
      <c r="C1194" s="233" t="s">
        <v>845</v>
      </c>
      <c r="D1194" s="361">
        <v>17</v>
      </c>
      <c r="E1194" s="346" t="s">
        <v>15</v>
      </c>
      <c r="F1194" s="340"/>
      <c r="G1194" s="341"/>
      <c r="H1194" s="20"/>
      <c r="I1194" s="309"/>
      <c r="J1194" s="364">
        <v>3</v>
      </c>
      <c r="K1194" s="347" t="s">
        <v>1021</v>
      </c>
      <c r="L1194" s="354"/>
      <c r="M1194" s="370">
        <v>14</v>
      </c>
      <c r="N1194" s="347" t="s">
        <v>1021</v>
      </c>
      <c r="O1194" s="410"/>
      <c r="P1194" s="487"/>
      <c r="Q1194" s="432">
        <v>0</v>
      </c>
      <c r="R1194" s="438"/>
      <c r="S1194" s="432">
        <v>0</v>
      </c>
    </row>
    <row r="1195" spans="1:19" ht="11.1" customHeight="1">
      <c r="A1195" s="11">
        <v>0</v>
      </c>
      <c r="B1195" s="12">
        <v>0</v>
      </c>
      <c r="C1195" s="232">
        <v>0</v>
      </c>
      <c r="D1195" s="359"/>
      <c r="E1195" s="356"/>
      <c r="F1195" s="345"/>
      <c r="G1195" s="357"/>
      <c r="H1195" s="16"/>
      <c r="I1195" s="308"/>
      <c r="J1195" s="348"/>
      <c r="K1195" s="349"/>
      <c r="L1195" s="350"/>
      <c r="M1195" s="368"/>
      <c r="N1195" s="349"/>
      <c r="O1195" s="450"/>
      <c r="P1195" s="486"/>
      <c r="Q1195" s="430"/>
      <c r="R1195" s="436"/>
      <c r="S1195" s="430"/>
    </row>
    <row r="1196" spans="1:19" ht="11.1" customHeight="1">
      <c r="A1196" s="330">
        <v>0</v>
      </c>
      <c r="B1196" s="331" t="s">
        <v>799</v>
      </c>
      <c r="C1196" s="232" t="s">
        <v>803</v>
      </c>
      <c r="D1196" s="359"/>
      <c r="E1196" s="356"/>
      <c r="F1196" s="345"/>
      <c r="G1196" s="357"/>
      <c r="H1196" s="16"/>
      <c r="I1196" s="308"/>
      <c r="J1196" s="351"/>
      <c r="K1196" s="352"/>
      <c r="L1196" s="353"/>
      <c r="M1196" s="369"/>
      <c r="N1196" s="352"/>
      <c r="O1196" s="451"/>
      <c r="P1196" s="307"/>
      <c r="Q1196" s="431"/>
      <c r="R1196" s="437"/>
      <c r="S1196" s="431"/>
    </row>
    <row r="1197" spans="1:19" ht="11.1" customHeight="1">
      <c r="A1197" s="332">
        <v>0</v>
      </c>
      <c r="B1197" s="333">
        <v>0</v>
      </c>
      <c r="C1197" s="233" t="s">
        <v>804</v>
      </c>
      <c r="D1197" s="361">
        <v>20</v>
      </c>
      <c r="E1197" s="346" t="s">
        <v>15</v>
      </c>
      <c r="F1197" s="340"/>
      <c r="G1197" s="341"/>
      <c r="H1197" s="20"/>
      <c r="I1197" s="309"/>
      <c r="J1197" s="364">
        <v>11</v>
      </c>
      <c r="K1197" s="347" t="s">
        <v>1021</v>
      </c>
      <c r="L1197" s="354"/>
      <c r="M1197" s="370">
        <v>9</v>
      </c>
      <c r="N1197" s="347" t="s">
        <v>1021</v>
      </c>
      <c r="O1197" s="410"/>
      <c r="P1197" s="487"/>
      <c r="Q1197" s="432">
        <v>0</v>
      </c>
      <c r="R1197" s="438"/>
      <c r="S1197" s="432">
        <v>0</v>
      </c>
    </row>
    <row r="1198" spans="1:19" ht="11.1" customHeight="1">
      <c r="A1198" s="11">
        <v>0</v>
      </c>
      <c r="B1198" s="12">
        <v>0</v>
      </c>
      <c r="C1198" s="232">
        <v>0</v>
      </c>
      <c r="D1198" s="359"/>
      <c r="E1198" s="356"/>
      <c r="F1198" s="345"/>
      <c r="G1198" s="357"/>
      <c r="H1198" s="16"/>
      <c r="I1198" s="308"/>
      <c r="J1198" s="348"/>
      <c r="K1198" s="349"/>
      <c r="L1198" s="350"/>
      <c r="M1198" s="368"/>
      <c r="N1198" s="349"/>
      <c r="O1198" s="450"/>
      <c r="P1198" s="486"/>
      <c r="Q1198" s="430"/>
      <c r="R1198" s="436"/>
      <c r="S1198" s="430"/>
    </row>
    <row r="1199" spans="1:19" ht="11.1" customHeight="1">
      <c r="A1199" s="330">
        <v>0</v>
      </c>
      <c r="B1199" s="331">
        <v>0</v>
      </c>
      <c r="C1199" s="232">
        <v>0</v>
      </c>
      <c r="D1199" s="359"/>
      <c r="E1199" s="356"/>
      <c r="F1199" s="345"/>
      <c r="G1199" s="357"/>
      <c r="H1199" s="16"/>
      <c r="I1199" s="308"/>
      <c r="J1199" s="351"/>
      <c r="K1199" s="352"/>
      <c r="L1199" s="353"/>
      <c r="M1199" s="369"/>
      <c r="N1199" s="352"/>
      <c r="O1199" s="451"/>
      <c r="P1199" s="307"/>
      <c r="Q1199" s="431"/>
      <c r="R1199" s="437"/>
      <c r="S1199" s="431"/>
    </row>
    <row r="1200" spans="1:19" ht="11.1" customHeight="1">
      <c r="A1200" s="332">
        <v>0</v>
      </c>
      <c r="B1200" s="333"/>
      <c r="C1200" s="233">
        <v>0</v>
      </c>
      <c r="D1200" s="361"/>
      <c r="E1200" s="346">
        <v>0</v>
      </c>
      <c r="F1200" s="340"/>
      <c r="G1200" s="341"/>
      <c r="H1200" s="20"/>
      <c r="I1200" s="309"/>
      <c r="J1200" s="364">
        <v>0</v>
      </c>
      <c r="K1200" s="347">
        <v>0</v>
      </c>
      <c r="L1200" s="354"/>
      <c r="M1200" s="370"/>
      <c r="N1200" s="347">
        <v>0</v>
      </c>
      <c r="O1200" s="410"/>
      <c r="P1200" s="487"/>
      <c r="Q1200" s="432">
        <v>0</v>
      </c>
      <c r="R1200" s="438"/>
      <c r="S1200" s="432">
        <v>0</v>
      </c>
    </row>
    <row r="1201" spans="1:19" ht="11.1" customHeight="1">
      <c r="A1201" s="11">
        <v>0</v>
      </c>
      <c r="B1201" s="12">
        <v>0</v>
      </c>
      <c r="C1201" s="232">
        <v>0</v>
      </c>
      <c r="D1201" s="359"/>
      <c r="E1201" s="356"/>
      <c r="F1201" s="345"/>
      <c r="G1201" s="357"/>
      <c r="H1201" s="16"/>
      <c r="I1201" s="308"/>
      <c r="J1201" s="348"/>
      <c r="K1201" s="349"/>
      <c r="L1201" s="350"/>
      <c r="M1201" s="359"/>
      <c r="N1201" s="349"/>
      <c r="O1201" s="450"/>
      <c r="P1201" s="486"/>
      <c r="Q1201" s="430"/>
      <c r="R1201" s="436"/>
      <c r="S1201" s="430"/>
    </row>
    <row r="1202" spans="1:19" ht="11.1" customHeight="1">
      <c r="A1202" s="330">
        <v>0</v>
      </c>
      <c r="B1202" s="331" t="s">
        <v>831</v>
      </c>
      <c r="C1202" s="232" t="s">
        <v>832</v>
      </c>
      <c r="D1202" s="359"/>
      <c r="E1202" s="356"/>
      <c r="F1202" s="345"/>
      <c r="G1202" s="357"/>
      <c r="H1202" s="16"/>
      <c r="I1202" s="308"/>
      <c r="J1202" s="351"/>
      <c r="K1202" s="352"/>
      <c r="L1202" s="353"/>
      <c r="M1202" s="359"/>
      <c r="N1202" s="352"/>
      <c r="O1202" s="451"/>
      <c r="P1202" s="307"/>
      <c r="Q1202" s="431"/>
      <c r="R1202" s="437"/>
      <c r="S1202" s="431"/>
    </row>
    <row r="1203" spans="1:19" ht="11.1" customHeight="1">
      <c r="A1203" s="332">
        <v>0</v>
      </c>
      <c r="B1203" s="333">
        <v>0</v>
      </c>
      <c r="C1203" s="233">
        <v>0</v>
      </c>
      <c r="D1203" s="361">
        <v>81</v>
      </c>
      <c r="E1203" s="346" t="s">
        <v>2</v>
      </c>
      <c r="F1203" s="340"/>
      <c r="G1203" s="341"/>
      <c r="H1203" s="20"/>
      <c r="I1203" s="309"/>
      <c r="J1203" s="364">
        <v>0</v>
      </c>
      <c r="K1203" s="347"/>
      <c r="L1203" s="354"/>
      <c r="M1203" s="361">
        <v>81</v>
      </c>
      <c r="N1203" s="347" t="s">
        <v>1020</v>
      </c>
      <c r="O1203" s="410"/>
      <c r="P1203" s="487"/>
      <c r="Q1203" s="432">
        <v>0</v>
      </c>
      <c r="R1203" s="438"/>
      <c r="S1203" s="432">
        <v>0</v>
      </c>
    </row>
    <row r="1204" spans="1:19" ht="11.1" customHeight="1">
      <c r="A1204" s="11">
        <v>0</v>
      </c>
      <c r="B1204" s="12">
        <v>0</v>
      </c>
      <c r="C1204" s="232">
        <v>0</v>
      </c>
      <c r="D1204" s="359"/>
      <c r="E1204" s="356"/>
      <c r="F1204" s="345"/>
      <c r="G1204" s="357"/>
      <c r="H1204" s="16"/>
      <c r="I1204" s="308"/>
      <c r="J1204" s="348"/>
      <c r="K1204" s="349"/>
      <c r="L1204" s="350"/>
      <c r="M1204" s="359"/>
      <c r="N1204" s="349"/>
      <c r="O1204" s="450"/>
      <c r="P1204" s="486"/>
      <c r="Q1204" s="430"/>
      <c r="R1204" s="436"/>
      <c r="S1204" s="430"/>
    </row>
    <row r="1205" spans="1:19" ht="11.1" customHeight="1">
      <c r="A1205" s="330">
        <v>0</v>
      </c>
      <c r="B1205" s="331" t="s">
        <v>833</v>
      </c>
      <c r="C1205" s="232" t="s">
        <v>834</v>
      </c>
      <c r="D1205" s="359"/>
      <c r="E1205" s="356"/>
      <c r="F1205" s="345"/>
      <c r="G1205" s="357"/>
      <c r="H1205" s="16"/>
      <c r="I1205" s="308"/>
      <c r="J1205" s="351"/>
      <c r="K1205" s="352"/>
      <c r="L1205" s="353"/>
      <c r="M1205" s="359"/>
      <c r="N1205" s="352"/>
      <c r="O1205" s="451"/>
      <c r="P1205" s="307"/>
      <c r="Q1205" s="431"/>
      <c r="R1205" s="437"/>
      <c r="S1205" s="431"/>
    </row>
    <row r="1206" spans="1:19" ht="11.1" customHeight="1">
      <c r="A1206" s="342">
        <v>0</v>
      </c>
      <c r="B1206" s="343">
        <v>0</v>
      </c>
      <c r="C1206" s="232" t="s">
        <v>835</v>
      </c>
      <c r="D1206" s="385">
        <v>27</v>
      </c>
      <c r="E1206" s="358" t="s">
        <v>0</v>
      </c>
      <c r="F1206" s="345"/>
      <c r="G1206" s="357"/>
      <c r="H1206" s="16"/>
      <c r="I1206" s="308"/>
      <c r="J1206" s="351">
        <v>0</v>
      </c>
      <c r="K1206" s="386"/>
      <c r="L1206" s="354"/>
      <c r="M1206" s="385">
        <v>27</v>
      </c>
      <c r="N1206" s="386" t="s">
        <v>52</v>
      </c>
      <c r="O1206" s="480"/>
      <c r="P1206" s="487"/>
      <c r="Q1206" s="432">
        <v>0</v>
      </c>
      <c r="R1206" s="438"/>
      <c r="S1206" s="432">
        <v>0</v>
      </c>
    </row>
    <row r="1207" spans="1:19" ht="11.1" customHeight="1">
      <c r="A1207" s="412">
        <v>0</v>
      </c>
      <c r="B1207" s="413">
        <v>0</v>
      </c>
      <c r="C1207" s="399">
        <v>0</v>
      </c>
      <c r="D1207" s="414"/>
      <c r="E1207" s="415"/>
      <c r="F1207" s="393"/>
      <c r="G1207" s="401"/>
      <c r="H1207" s="394"/>
      <c r="I1207" s="402"/>
      <c r="J1207" s="403"/>
      <c r="K1207" s="416"/>
      <c r="L1207" s="417"/>
      <c r="M1207" s="414"/>
      <c r="N1207" s="416"/>
      <c r="O1207" s="484"/>
      <c r="P1207" s="486"/>
      <c r="Q1207" s="430"/>
      <c r="R1207" s="436"/>
      <c r="S1207" s="430"/>
    </row>
    <row r="1208" spans="1:19" ht="11.1" customHeight="1">
      <c r="A1208" s="330">
        <v>0</v>
      </c>
      <c r="B1208" s="331" t="s">
        <v>824</v>
      </c>
      <c r="C1208" s="232" t="s">
        <v>830</v>
      </c>
      <c r="D1208" s="359"/>
      <c r="E1208" s="356"/>
      <c r="F1208" s="345"/>
      <c r="G1208" s="357"/>
      <c r="H1208" s="16"/>
      <c r="I1208" s="308"/>
      <c r="J1208" s="351"/>
      <c r="K1208" s="352"/>
      <c r="L1208" s="353"/>
      <c r="M1208" s="359"/>
      <c r="N1208" s="352"/>
      <c r="O1208" s="451"/>
      <c r="P1208" s="307"/>
      <c r="Q1208" s="431"/>
      <c r="R1208" s="437"/>
      <c r="S1208" s="431"/>
    </row>
    <row r="1209" spans="1:19" ht="11.1" customHeight="1">
      <c r="A1209" s="332">
        <v>0</v>
      </c>
      <c r="B1209" s="333">
        <v>0</v>
      </c>
      <c r="C1209" s="233" t="s">
        <v>825</v>
      </c>
      <c r="D1209" s="361">
        <v>27</v>
      </c>
      <c r="E1209" s="346" t="s">
        <v>0</v>
      </c>
      <c r="F1209" s="340"/>
      <c r="G1209" s="341"/>
      <c r="H1209" s="20"/>
      <c r="I1209" s="309"/>
      <c r="J1209" s="364">
        <v>0</v>
      </c>
      <c r="K1209" s="347"/>
      <c r="L1209" s="354"/>
      <c r="M1209" s="361">
        <v>27</v>
      </c>
      <c r="N1209" s="347" t="s">
        <v>52</v>
      </c>
      <c r="O1209" s="410"/>
      <c r="P1209" s="487"/>
      <c r="Q1209" s="432">
        <v>0</v>
      </c>
      <c r="R1209" s="438"/>
      <c r="S1209" s="432">
        <v>0</v>
      </c>
    </row>
    <row r="1210" spans="1:19" ht="11.1" customHeight="1">
      <c r="A1210" s="11">
        <v>0</v>
      </c>
      <c r="B1210" s="12">
        <v>0</v>
      </c>
      <c r="C1210" s="232">
        <v>0</v>
      </c>
      <c r="D1210" s="359"/>
      <c r="E1210" s="356"/>
      <c r="F1210" s="345"/>
      <c r="G1210" s="357"/>
      <c r="H1210" s="16"/>
      <c r="I1210" s="308"/>
      <c r="J1210" s="348"/>
      <c r="K1210" s="349"/>
      <c r="L1210" s="350"/>
      <c r="M1210" s="359"/>
      <c r="N1210" s="349"/>
      <c r="O1210" s="450"/>
      <c r="P1210" s="486"/>
      <c r="Q1210" s="430"/>
      <c r="R1210" s="436"/>
      <c r="S1210" s="430"/>
    </row>
    <row r="1211" spans="1:19" ht="11.1" customHeight="1">
      <c r="A1211" s="330">
        <v>0</v>
      </c>
      <c r="B1211" s="331" t="s">
        <v>826</v>
      </c>
      <c r="C1211" s="232" t="s">
        <v>827</v>
      </c>
      <c r="D1211" s="359"/>
      <c r="E1211" s="356"/>
      <c r="F1211" s="345"/>
      <c r="G1211" s="357"/>
      <c r="H1211" s="16"/>
      <c r="I1211" s="308"/>
      <c r="J1211" s="351"/>
      <c r="K1211" s="352"/>
      <c r="L1211" s="353"/>
      <c r="M1211" s="359"/>
      <c r="N1211" s="352"/>
      <c r="O1211" s="451"/>
      <c r="P1211" s="307"/>
      <c r="Q1211" s="431"/>
      <c r="R1211" s="437"/>
      <c r="S1211" s="431"/>
    </row>
    <row r="1212" spans="1:19" ht="11.1" customHeight="1">
      <c r="A1212" s="332">
        <v>0</v>
      </c>
      <c r="B1212" s="333">
        <v>0</v>
      </c>
      <c r="C1212" s="233">
        <v>0</v>
      </c>
      <c r="D1212" s="361">
        <v>27</v>
      </c>
      <c r="E1212" s="346" t="s">
        <v>0</v>
      </c>
      <c r="F1212" s="340"/>
      <c r="G1212" s="341"/>
      <c r="H1212" s="20"/>
      <c r="I1212" s="309"/>
      <c r="J1212" s="364">
        <v>0</v>
      </c>
      <c r="K1212" s="347"/>
      <c r="L1212" s="354"/>
      <c r="M1212" s="361">
        <v>27</v>
      </c>
      <c r="N1212" s="347" t="s">
        <v>52</v>
      </c>
      <c r="O1212" s="410"/>
      <c r="P1212" s="487"/>
      <c r="Q1212" s="432">
        <v>0</v>
      </c>
      <c r="R1212" s="438"/>
      <c r="S1212" s="432">
        <v>0</v>
      </c>
    </row>
    <row r="1213" spans="1:19" ht="11.1" customHeight="1">
      <c r="A1213" s="11">
        <v>0</v>
      </c>
      <c r="B1213" s="12">
        <v>0</v>
      </c>
      <c r="C1213" s="232">
        <v>0</v>
      </c>
      <c r="D1213" s="359"/>
      <c r="E1213" s="356"/>
      <c r="F1213" s="345"/>
      <c r="G1213" s="357"/>
      <c r="H1213" s="16"/>
      <c r="I1213" s="308"/>
      <c r="J1213" s="348"/>
      <c r="K1213" s="349"/>
      <c r="L1213" s="350"/>
      <c r="M1213" s="359"/>
      <c r="N1213" s="349"/>
      <c r="O1213" s="450"/>
      <c r="P1213" s="486"/>
      <c r="Q1213" s="430"/>
      <c r="R1213" s="436"/>
      <c r="S1213" s="430"/>
    </row>
    <row r="1214" spans="1:19" ht="11.1" customHeight="1">
      <c r="A1214" s="330">
        <v>0</v>
      </c>
      <c r="B1214" s="331" t="s">
        <v>843</v>
      </c>
      <c r="C1214" s="232" t="s">
        <v>828</v>
      </c>
      <c r="D1214" s="359"/>
      <c r="E1214" s="356"/>
      <c r="F1214" s="345"/>
      <c r="G1214" s="357"/>
      <c r="H1214" s="16"/>
      <c r="I1214" s="308"/>
      <c r="J1214" s="351"/>
      <c r="K1214" s="352"/>
      <c r="L1214" s="353"/>
      <c r="M1214" s="359"/>
      <c r="N1214" s="352"/>
      <c r="O1214" s="451"/>
      <c r="P1214" s="307"/>
      <c r="Q1214" s="431"/>
      <c r="R1214" s="437"/>
      <c r="S1214" s="431"/>
    </row>
    <row r="1215" spans="1:19" ht="11.1" customHeight="1">
      <c r="A1215" s="332">
        <v>0</v>
      </c>
      <c r="B1215" s="333">
        <v>0</v>
      </c>
      <c r="C1215" s="233" t="s">
        <v>825</v>
      </c>
      <c r="D1215" s="361">
        <v>27</v>
      </c>
      <c r="E1215" s="346" t="s">
        <v>0</v>
      </c>
      <c r="F1215" s="340"/>
      <c r="G1215" s="341"/>
      <c r="H1215" s="20"/>
      <c r="I1215" s="309"/>
      <c r="J1215" s="364">
        <v>0</v>
      </c>
      <c r="K1215" s="347"/>
      <c r="L1215" s="354"/>
      <c r="M1215" s="361">
        <v>27</v>
      </c>
      <c r="N1215" s="347" t="s">
        <v>52</v>
      </c>
      <c r="O1215" s="410"/>
      <c r="P1215" s="487"/>
      <c r="Q1215" s="432">
        <v>0</v>
      </c>
      <c r="R1215" s="438"/>
      <c r="S1215" s="432">
        <v>0</v>
      </c>
    </row>
    <row r="1216" spans="1:19" ht="11.1" customHeight="1">
      <c r="A1216" s="11">
        <v>0</v>
      </c>
      <c r="B1216" s="12">
        <v>0</v>
      </c>
      <c r="C1216" s="232">
        <v>0</v>
      </c>
      <c r="D1216" s="359"/>
      <c r="E1216" s="356"/>
      <c r="F1216" s="345"/>
      <c r="G1216" s="357"/>
      <c r="H1216" s="16"/>
      <c r="I1216" s="308"/>
      <c r="J1216" s="348"/>
      <c r="K1216" s="349"/>
      <c r="L1216" s="350"/>
      <c r="M1216" s="359"/>
      <c r="N1216" s="349"/>
      <c r="O1216" s="450"/>
      <c r="P1216" s="486"/>
      <c r="Q1216" s="430"/>
      <c r="R1216" s="436"/>
      <c r="S1216" s="430"/>
    </row>
    <row r="1217" spans="1:19" ht="11.1" customHeight="1">
      <c r="A1217" s="330">
        <v>0</v>
      </c>
      <c r="B1217" s="331" t="s">
        <v>829</v>
      </c>
      <c r="C1217" s="232" t="s">
        <v>828</v>
      </c>
      <c r="D1217" s="359"/>
      <c r="E1217" s="356"/>
      <c r="F1217" s="345"/>
      <c r="G1217" s="357"/>
      <c r="H1217" s="16"/>
      <c r="I1217" s="308"/>
      <c r="J1217" s="351"/>
      <c r="K1217" s="352"/>
      <c r="L1217" s="353"/>
      <c r="M1217" s="359"/>
      <c r="N1217" s="352"/>
      <c r="O1217" s="451"/>
      <c r="P1217" s="307"/>
      <c r="Q1217" s="431"/>
      <c r="R1217" s="437"/>
      <c r="S1217" s="431"/>
    </row>
    <row r="1218" spans="1:19" ht="11.1" customHeight="1">
      <c r="A1218" s="527">
        <v>0</v>
      </c>
      <c r="B1218" s="453">
        <v>0</v>
      </c>
      <c r="C1218" s="454" t="s">
        <v>825</v>
      </c>
      <c r="D1218" s="455">
        <v>27</v>
      </c>
      <c r="E1218" s="456" t="s">
        <v>0</v>
      </c>
      <c r="F1218" s="457"/>
      <c r="G1218" s="458"/>
      <c r="H1218" s="459"/>
      <c r="I1218" s="460"/>
      <c r="J1218" s="461">
        <v>0</v>
      </c>
      <c r="K1218" s="462"/>
      <c r="L1218" s="463"/>
      <c r="M1218" s="455">
        <v>27</v>
      </c>
      <c r="N1218" s="462" t="s">
        <v>52</v>
      </c>
      <c r="O1218" s="465"/>
      <c r="P1218" s="487"/>
      <c r="Q1218" s="432">
        <v>0</v>
      </c>
      <c r="R1218" s="438"/>
      <c r="S1218" s="432">
        <v>0</v>
      </c>
    </row>
    <row r="1219" spans="1:19" ht="11.1" customHeight="1">
      <c r="A1219" s="466">
        <v>0</v>
      </c>
      <c r="B1219" s="467">
        <v>0</v>
      </c>
      <c r="C1219" s="468">
        <v>0</v>
      </c>
      <c r="D1219" s="469"/>
      <c r="E1219" s="470"/>
      <c r="F1219" s="471"/>
      <c r="G1219" s="472"/>
      <c r="H1219" s="525"/>
      <c r="I1219" s="474"/>
      <c r="J1219" s="475"/>
      <c r="K1219" s="476"/>
      <c r="L1219" s="526"/>
      <c r="M1219" s="469"/>
      <c r="N1219" s="476"/>
      <c r="O1219" s="479"/>
      <c r="P1219" s="486"/>
      <c r="Q1219" s="430"/>
      <c r="R1219" s="436"/>
      <c r="S1219" s="430"/>
    </row>
    <row r="1220" spans="1:19" ht="11.1" customHeight="1">
      <c r="A1220" s="330">
        <v>0</v>
      </c>
      <c r="B1220" s="331" t="s">
        <v>836</v>
      </c>
      <c r="C1220" s="232" t="s">
        <v>839</v>
      </c>
      <c r="D1220" s="359"/>
      <c r="E1220" s="356"/>
      <c r="F1220" s="345"/>
      <c r="G1220" s="357"/>
      <c r="H1220" s="16"/>
      <c r="I1220" s="308"/>
      <c r="J1220" s="351"/>
      <c r="K1220" s="352"/>
      <c r="L1220" s="353"/>
      <c r="M1220" s="359"/>
      <c r="N1220" s="352"/>
      <c r="O1220" s="451"/>
      <c r="P1220" s="307"/>
      <c r="Q1220" s="431"/>
      <c r="R1220" s="437"/>
      <c r="S1220" s="431"/>
    </row>
    <row r="1221" spans="1:19" ht="11.1" customHeight="1">
      <c r="A1221" s="332">
        <v>0</v>
      </c>
      <c r="B1221" s="333">
        <v>0</v>
      </c>
      <c r="C1221" s="233">
        <v>0</v>
      </c>
      <c r="D1221" s="361">
        <v>1</v>
      </c>
      <c r="E1221" s="346" t="s">
        <v>840</v>
      </c>
      <c r="F1221" s="340"/>
      <c r="G1221" s="341"/>
      <c r="H1221" s="20"/>
      <c r="I1221" s="309"/>
      <c r="J1221" s="364">
        <v>0</v>
      </c>
      <c r="K1221" s="347"/>
      <c r="L1221" s="354"/>
      <c r="M1221" s="361">
        <v>1</v>
      </c>
      <c r="N1221" s="347" t="s">
        <v>1022</v>
      </c>
      <c r="O1221" s="410"/>
      <c r="P1221" s="487"/>
      <c r="Q1221" s="432">
        <v>0</v>
      </c>
      <c r="R1221" s="438"/>
      <c r="S1221" s="432">
        <v>0</v>
      </c>
    </row>
    <row r="1222" spans="1:19" ht="11.1" customHeight="1">
      <c r="A1222" s="11">
        <v>0</v>
      </c>
      <c r="B1222" s="12">
        <v>0</v>
      </c>
      <c r="C1222" s="232">
        <v>0</v>
      </c>
      <c r="D1222" s="359"/>
      <c r="E1222" s="356"/>
      <c r="F1222" s="345"/>
      <c r="G1222" s="357"/>
      <c r="H1222" s="16"/>
      <c r="I1222" s="308"/>
      <c r="J1222" s="348"/>
      <c r="K1222" s="349"/>
      <c r="L1222" s="350"/>
      <c r="M1222" s="359"/>
      <c r="N1222" s="349"/>
      <c r="O1222" s="450"/>
      <c r="P1222" s="486"/>
      <c r="Q1222" s="430"/>
      <c r="R1222" s="436"/>
      <c r="S1222" s="430"/>
    </row>
    <row r="1223" spans="1:19" ht="11.1" customHeight="1">
      <c r="A1223" s="330">
        <v>0</v>
      </c>
      <c r="B1223" s="331" t="s">
        <v>836</v>
      </c>
      <c r="C1223" s="232" t="s">
        <v>837</v>
      </c>
      <c r="D1223" s="359"/>
      <c r="E1223" s="356"/>
      <c r="F1223" s="345"/>
      <c r="G1223" s="357"/>
      <c r="H1223" s="16"/>
      <c r="I1223" s="308"/>
      <c r="J1223" s="351"/>
      <c r="K1223" s="352"/>
      <c r="L1223" s="353"/>
      <c r="M1223" s="359"/>
      <c r="N1223" s="352"/>
      <c r="O1223" s="451"/>
      <c r="P1223" s="307"/>
      <c r="Q1223" s="431"/>
      <c r="R1223" s="437"/>
      <c r="S1223" s="431"/>
    </row>
    <row r="1224" spans="1:19" ht="11.1" customHeight="1">
      <c r="A1224" s="332">
        <v>0</v>
      </c>
      <c r="B1224" s="333">
        <v>0</v>
      </c>
      <c r="C1224" s="233">
        <v>0</v>
      </c>
      <c r="D1224" s="361">
        <v>1</v>
      </c>
      <c r="E1224" s="346" t="s">
        <v>840</v>
      </c>
      <c r="F1224" s="340"/>
      <c r="G1224" s="341"/>
      <c r="H1224" s="20"/>
      <c r="I1224" s="309"/>
      <c r="J1224" s="364">
        <v>0</v>
      </c>
      <c r="K1224" s="347"/>
      <c r="L1224" s="354"/>
      <c r="M1224" s="361">
        <v>1</v>
      </c>
      <c r="N1224" s="347" t="s">
        <v>1022</v>
      </c>
      <c r="O1224" s="410"/>
      <c r="P1224" s="487"/>
      <c r="Q1224" s="432">
        <v>0</v>
      </c>
      <c r="R1224" s="438"/>
      <c r="S1224" s="432">
        <v>0</v>
      </c>
    </row>
    <row r="1225" spans="1:19" ht="11.1" customHeight="1">
      <c r="A1225" s="11">
        <v>0</v>
      </c>
      <c r="B1225" s="12">
        <v>0</v>
      </c>
      <c r="C1225" s="232">
        <v>0</v>
      </c>
      <c r="D1225" s="359"/>
      <c r="E1225" s="356"/>
      <c r="F1225" s="345"/>
      <c r="G1225" s="357"/>
      <c r="H1225" s="16"/>
      <c r="I1225" s="308"/>
      <c r="J1225" s="348"/>
      <c r="K1225" s="349"/>
      <c r="L1225" s="350"/>
      <c r="M1225" s="359"/>
      <c r="N1225" s="349"/>
      <c r="O1225" s="450"/>
      <c r="P1225" s="486"/>
      <c r="Q1225" s="430"/>
      <c r="R1225" s="436"/>
      <c r="S1225" s="430"/>
    </row>
    <row r="1226" spans="1:19" ht="11.1" customHeight="1">
      <c r="A1226" s="330">
        <v>0</v>
      </c>
      <c r="B1226" s="331" t="s">
        <v>836</v>
      </c>
      <c r="C1226" s="232" t="s">
        <v>838</v>
      </c>
      <c r="D1226" s="359"/>
      <c r="E1226" s="356"/>
      <c r="F1226" s="345"/>
      <c r="G1226" s="357"/>
      <c r="H1226" s="16"/>
      <c r="I1226" s="308"/>
      <c r="J1226" s="351"/>
      <c r="K1226" s="352"/>
      <c r="L1226" s="353"/>
      <c r="M1226" s="359"/>
      <c r="N1226" s="352"/>
      <c r="O1226" s="451"/>
      <c r="P1226" s="307"/>
      <c r="Q1226" s="431"/>
      <c r="R1226" s="437"/>
      <c r="S1226" s="431"/>
    </row>
    <row r="1227" spans="1:19" ht="11.1" customHeight="1">
      <c r="A1227" s="332">
        <v>0</v>
      </c>
      <c r="B1227" s="333">
        <v>0</v>
      </c>
      <c r="C1227" s="233">
        <v>0</v>
      </c>
      <c r="D1227" s="361">
        <v>1</v>
      </c>
      <c r="E1227" s="346" t="s">
        <v>840</v>
      </c>
      <c r="F1227" s="340"/>
      <c r="G1227" s="341"/>
      <c r="H1227" s="20"/>
      <c r="I1227" s="309"/>
      <c r="J1227" s="364">
        <v>0</v>
      </c>
      <c r="K1227" s="347"/>
      <c r="L1227" s="354"/>
      <c r="M1227" s="361">
        <v>1</v>
      </c>
      <c r="N1227" s="347" t="s">
        <v>1022</v>
      </c>
      <c r="O1227" s="410"/>
      <c r="P1227" s="487"/>
      <c r="Q1227" s="432">
        <v>0</v>
      </c>
      <c r="R1227" s="438"/>
      <c r="S1227" s="432">
        <v>0</v>
      </c>
    </row>
    <row r="1228" spans="1:19" ht="11.1" customHeight="1">
      <c r="A1228" s="11">
        <v>0</v>
      </c>
      <c r="B1228" s="12">
        <v>0</v>
      </c>
      <c r="C1228" s="232" t="s">
        <v>847</v>
      </c>
      <c r="D1228" s="359"/>
      <c r="E1228" s="356"/>
      <c r="F1228" s="345"/>
      <c r="G1228" s="357"/>
      <c r="H1228" s="16"/>
      <c r="I1228" s="308"/>
      <c r="J1228" s="348"/>
      <c r="K1228" s="349"/>
      <c r="L1228" s="350"/>
      <c r="M1228" s="359"/>
      <c r="N1228" s="349"/>
      <c r="O1228" s="450"/>
      <c r="P1228" s="486"/>
      <c r="Q1228" s="430"/>
      <c r="R1228" s="436"/>
      <c r="S1228" s="430"/>
    </row>
    <row r="1229" spans="1:19" ht="11.1" customHeight="1">
      <c r="A1229" s="330">
        <v>0</v>
      </c>
      <c r="B1229" s="331" t="s">
        <v>1004</v>
      </c>
      <c r="C1229" s="232" t="s">
        <v>1002</v>
      </c>
      <c r="D1229" s="359"/>
      <c r="E1229" s="356"/>
      <c r="F1229" s="345"/>
      <c r="G1229" s="357"/>
      <c r="H1229" s="16"/>
      <c r="I1229" s="308"/>
      <c r="J1229" s="351"/>
      <c r="K1229" s="352"/>
      <c r="L1229" s="353"/>
      <c r="M1229" s="359"/>
      <c r="N1229" s="352"/>
      <c r="O1229" s="451"/>
      <c r="P1229" s="307"/>
      <c r="Q1229" s="431"/>
      <c r="R1229" s="437"/>
      <c r="S1229" s="431"/>
    </row>
    <row r="1230" spans="1:19" ht="11.1" customHeight="1">
      <c r="A1230" s="332">
        <v>0</v>
      </c>
      <c r="B1230" s="333">
        <v>0</v>
      </c>
      <c r="C1230" s="233" t="s">
        <v>846</v>
      </c>
      <c r="D1230" s="361">
        <v>1</v>
      </c>
      <c r="E1230" s="346" t="s">
        <v>15</v>
      </c>
      <c r="F1230" s="340"/>
      <c r="G1230" s="341"/>
      <c r="H1230" s="20"/>
      <c r="I1230" s="309"/>
      <c r="J1230" s="364">
        <v>0</v>
      </c>
      <c r="K1230" s="347"/>
      <c r="L1230" s="354"/>
      <c r="M1230" s="361">
        <v>1</v>
      </c>
      <c r="N1230" s="347" t="s">
        <v>1021</v>
      </c>
      <c r="O1230" s="410"/>
      <c r="P1230" s="487"/>
      <c r="Q1230" s="432">
        <v>0</v>
      </c>
      <c r="R1230" s="438"/>
      <c r="S1230" s="432">
        <v>0</v>
      </c>
    </row>
    <row r="1231" spans="1:19" ht="11.1" customHeight="1">
      <c r="A1231" s="11"/>
      <c r="B1231" s="12"/>
      <c r="C1231" s="232" t="s">
        <v>1001</v>
      </c>
      <c r="D1231" s="359"/>
      <c r="E1231" s="356"/>
      <c r="F1231" s="345"/>
      <c r="G1231" s="357"/>
      <c r="H1231" s="16"/>
      <c r="I1231" s="308"/>
      <c r="J1231" s="348"/>
      <c r="K1231" s="349"/>
      <c r="L1231" s="424"/>
      <c r="M1231" s="368"/>
      <c r="N1231" s="349"/>
      <c r="O1231" s="489"/>
      <c r="P1231" s="486"/>
      <c r="Q1231" s="430"/>
      <c r="R1231" s="436"/>
      <c r="S1231" s="430"/>
    </row>
    <row r="1232" spans="1:19" ht="11.1" customHeight="1">
      <c r="A1232" s="330"/>
      <c r="B1232" s="331" t="s">
        <v>1003</v>
      </c>
      <c r="C1232" s="232" t="s">
        <v>891</v>
      </c>
      <c r="D1232" s="359"/>
      <c r="E1232" s="356"/>
      <c r="F1232" s="345"/>
      <c r="G1232" s="357"/>
      <c r="H1232" s="16"/>
      <c r="I1232" s="308"/>
      <c r="J1232" s="351"/>
      <c r="K1232" s="352"/>
      <c r="L1232" s="353"/>
      <c r="M1232" s="369"/>
      <c r="N1232" s="352"/>
      <c r="O1232" s="451"/>
      <c r="P1232" s="307"/>
      <c r="Q1232" s="431"/>
      <c r="R1232" s="437"/>
      <c r="S1232" s="431"/>
    </row>
    <row r="1233" spans="1:19" ht="11.1" customHeight="1">
      <c r="A1233" s="332"/>
      <c r="B1233" s="333"/>
      <c r="C1233" s="233" t="s">
        <v>886</v>
      </c>
      <c r="D1233" s="361">
        <v>1</v>
      </c>
      <c r="E1233" s="346" t="s">
        <v>840</v>
      </c>
      <c r="F1233" s="340"/>
      <c r="G1233" s="341"/>
      <c r="H1233" s="20"/>
      <c r="I1233" s="309"/>
      <c r="J1233" s="375">
        <v>0.54</v>
      </c>
      <c r="K1233" s="347"/>
      <c r="L1233" s="354"/>
      <c r="M1233" s="376">
        <v>0.46</v>
      </c>
      <c r="N1233" s="347">
        <v>0</v>
      </c>
      <c r="O1233" s="410"/>
      <c r="P1233" s="487"/>
      <c r="Q1233" s="432">
        <v>0</v>
      </c>
      <c r="R1233" s="438"/>
      <c r="S1233" s="432">
        <v>0</v>
      </c>
    </row>
    <row r="1234" spans="1:19" ht="11.1" customHeight="1">
      <c r="A1234" s="11">
        <v>0</v>
      </c>
      <c r="B1234" s="12">
        <v>0</v>
      </c>
      <c r="C1234" s="232">
        <v>0</v>
      </c>
      <c r="D1234" s="359"/>
      <c r="E1234" s="356"/>
      <c r="F1234" s="345"/>
      <c r="G1234" s="357"/>
      <c r="H1234" s="16"/>
      <c r="I1234" s="308"/>
      <c r="J1234" s="348"/>
      <c r="K1234" s="349"/>
      <c r="L1234" s="350"/>
      <c r="M1234" s="359"/>
      <c r="N1234" s="349"/>
      <c r="O1234" s="450"/>
      <c r="P1234" s="486"/>
      <c r="Q1234" s="430"/>
      <c r="R1234" s="436"/>
      <c r="S1234" s="430"/>
    </row>
    <row r="1235" spans="1:19" ht="11.1" customHeight="1">
      <c r="A1235" s="330">
        <v>0</v>
      </c>
      <c r="B1235" s="331" t="s">
        <v>841</v>
      </c>
      <c r="C1235" s="232" t="s">
        <v>842</v>
      </c>
      <c r="D1235" s="359"/>
      <c r="E1235" s="356"/>
      <c r="F1235" s="345"/>
      <c r="G1235" s="357"/>
      <c r="H1235" s="16"/>
      <c r="I1235" s="308"/>
      <c r="J1235" s="351"/>
      <c r="K1235" s="352"/>
      <c r="L1235" s="353"/>
      <c r="M1235" s="359"/>
      <c r="N1235" s="352"/>
      <c r="O1235" s="451"/>
      <c r="P1235" s="307"/>
      <c r="Q1235" s="431"/>
      <c r="R1235" s="437"/>
      <c r="S1235" s="431"/>
    </row>
    <row r="1236" spans="1:19" ht="11.1" customHeight="1">
      <c r="A1236" s="332">
        <v>0</v>
      </c>
      <c r="B1236" s="333">
        <v>0</v>
      </c>
      <c r="C1236" s="233" t="s">
        <v>844</v>
      </c>
      <c r="D1236" s="361">
        <v>3</v>
      </c>
      <c r="E1236" s="346" t="s">
        <v>525</v>
      </c>
      <c r="F1236" s="340"/>
      <c r="G1236" s="341"/>
      <c r="H1236" s="20"/>
      <c r="I1236" s="309"/>
      <c r="J1236" s="364">
        <v>0</v>
      </c>
      <c r="K1236" s="347"/>
      <c r="L1236" s="354"/>
      <c r="M1236" s="361">
        <v>3</v>
      </c>
      <c r="N1236" s="347" t="s">
        <v>1023</v>
      </c>
      <c r="O1236" s="410"/>
      <c r="P1236" s="487"/>
      <c r="Q1236" s="432">
        <v>0</v>
      </c>
      <c r="R1236" s="438"/>
      <c r="S1236" s="432">
        <v>0</v>
      </c>
    </row>
    <row r="1237" spans="1:19" ht="11.1" customHeight="1">
      <c r="A1237" s="11"/>
      <c r="B1237" s="12"/>
      <c r="C1237" s="232" t="s">
        <v>999</v>
      </c>
      <c r="D1237" s="359"/>
      <c r="E1237" s="356"/>
      <c r="F1237" s="345"/>
      <c r="G1237" s="357"/>
      <c r="H1237" s="16"/>
      <c r="I1237" s="308"/>
      <c r="J1237" s="348"/>
      <c r="K1237" s="349"/>
      <c r="L1237" s="424"/>
      <c r="M1237" s="368"/>
      <c r="N1237" s="349"/>
      <c r="O1237" s="489"/>
      <c r="P1237" s="486"/>
      <c r="Q1237" s="430"/>
      <c r="R1237" s="436"/>
      <c r="S1237" s="430"/>
    </row>
    <row r="1238" spans="1:19" ht="11.1" customHeight="1">
      <c r="A1238" s="330"/>
      <c r="B1238" s="331" t="s">
        <v>889</v>
      </c>
      <c r="C1238" s="232" t="s">
        <v>891</v>
      </c>
      <c r="D1238" s="359"/>
      <c r="E1238" s="356"/>
      <c r="F1238" s="345"/>
      <c r="G1238" s="357"/>
      <c r="H1238" s="16"/>
      <c r="I1238" s="308"/>
      <c r="J1238" s="351"/>
      <c r="K1238" s="352"/>
      <c r="L1238" s="353"/>
      <c r="M1238" s="369"/>
      <c r="N1238" s="352"/>
      <c r="O1238" s="451"/>
      <c r="P1238" s="307"/>
      <c r="Q1238" s="431"/>
      <c r="R1238" s="437"/>
      <c r="S1238" s="431"/>
    </row>
    <row r="1239" spans="1:19" ht="11.1" customHeight="1">
      <c r="A1239" s="332"/>
      <c r="B1239" s="333"/>
      <c r="C1239" s="233" t="s">
        <v>886</v>
      </c>
      <c r="D1239" s="361">
        <v>1</v>
      </c>
      <c r="E1239" s="346" t="s">
        <v>840</v>
      </c>
      <c r="F1239" s="340"/>
      <c r="G1239" s="341"/>
      <c r="H1239" s="20"/>
      <c r="I1239" s="309"/>
      <c r="J1239" s="375">
        <v>0.54</v>
      </c>
      <c r="K1239" s="347"/>
      <c r="L1239" s="354"/>
      <c r="M1239" s="376">
        <v>0.46</v>
      </c>
      <c r="N1239" s="347">
        <v>0</v>
      </c>
      <c r="O1239" s="410"/>
      <c r="P1239" s="487"/>
      <c r="Q1239" s="432">
        <v>0</v>
      </c>
      <c r="R1239" s="438"/>
      <c r="S1239" s="432">
        <v>0</v>
      </c>
    </row>
    <row r="1240" spans="1:19" ht="11.1" customHeight="1">
      <c r="A1240" s="11"/>
      <c r="B1240" s="12"/>
      <c r="C1240" s="232" t="s">
        <v>999</v>
      </c>
      <c r="D1240" s="359"/>
      <c r="E1240" s="356"/>
      <c r="F1240" s="345"/>
      <c r="G1240" s="357"/>
      <c r="H1240" s="16"/>
      <c r="I1240" s="308"/>
      <c r="J1240" s="348"/>
      <c r="K1240" s="349"/>
      <c r="L1240" s="424"/>
      <c r="M1240" s="368"/>
      <c r="N1240" s="349"/>
      <c r="O1240" s="450"/>
      <c r="P1240" s="486"/>
      <c r="Q1240" s="430"/>
      <c r="R1240" s="436"/>
      <c r="S1240" s="430"/>
    </row>
    <row r="1241" spans="1:19" ht="11.1" customHeight="1">
      <c r="A1241" s="330"/>
      <c r="B1241" s="331" t="s">
        <v>892</v>
      </c>
      <c r="C1241" s="232" t="s">
        <v>891</v>
      </c>
      <c r="D1241" s="359"/>
      <c r="E1241" s="356"/>
      <c r="F1241" s="345"/>
      <c r="G1241" s="357"/>
      <c r="H1241" s="16"/>
      <c r="I1241" s="308"/>
      <c r="J1241" s="351"/>
      <c r="K1241" s="352"/>
      <c r="L1241" s="353"/>
      <c r="M1241" s="369"/>
      <c r="N1241" s="352"/>
      <c r="O1241" s="451"/>
      <c r="P1241" s="307"/>
      <c r="Q1241" s="431"/>
      <c r="R1241" s="437"/>
      <c r="S1241" s="431"/>
    </row>
    <row r="1242" spans="1:19" ht="11.1" customHeight="1">
      <c r="A1242" s="332"/>
      <c r="B1242" s="333"/>
      <c r="C1242" s="233" t="s">
        <v>887</v>
      </c>
      <c r="D1242" s="361">
        <v>2</v>
      </c>
      <c r="E1242" s="346" t="s">
        <v>888</v>
      </c>
      <c r="F1242" s="340"/>
      <c r="G1242" s="341"/>
      <c r="H1242" s="20"/>
      <c r="I1242" s="309"/>
      <c r="J1242" s="375">
        <v>0.54</v>
      </c>
      <c r="K1242" s="347"/>
      <c r="L1242" s="354"/>
      <c r="M1242" s="376">
        <v>0.46</v>
      </c>
      <c r="N1242" s="347">
        <v>0</v>
      </c>
      <c r="O1242" s="410"/>
      <c r="P1242" s="487"/>
      <c r="Q1242" s="432">
        <v>0</v>
      </c>
      <c r="R1242" s="438"/>
      <c r="S1242" s="432">
        <v>0</v>
      </c>
    </row>
    <row r="1243" spans="1:19" ht="11.1" customHeight="1">
      <c r="A1243" s="412"/>
      <c r="B1243" s="413">
        <v>0</v>
      </c>
      <c r="C1243" s="399"/>
      <c r="D1243" s="414"/>
      <c r="E1243" s="415"/>
      <c r="F1243" s="393"/>
      <c r="G1243" s="401"/>
      <c r="H1243" s="394"/>
      <c r="I1243" s="402"/>
      <c r="J1243" s="304"/>
      <c r="K1243" s="236"/>
      <c r="L1243" s="230"/>
      <c r="M1243" s="446"/>
      <c r="N1243" s="236"/>
      <c r="O1243" s="505"/>
      <c r="P1243" s="514"/>
      <c r="Q1243" s="515"/>
      <c r="R1243" s="437"/>
      <c r="S1243" s="515"/>
    </row>
    <row r="1244" spans="1:19" ht="11.1" customHeight="1">
      <c r="A1244" s="330"/>
      <c r="B1244" s="331">
        <v>0</v>
      </c>
      <c r="C1244" s="232"/>
      <c r="D1244" s="359"/>
      <c r="E1244" s="356"/>
      <c r="F1244" s="345"/>
      <c r="G1244" s="357"/>
      <c r="H1244" s="16"/>
      <c r="I1244" s="308"/>
      <c r="J1244" s="300"/>
      <c r="K1244" s="22"/>
      <c r="L1244" s="2"/>
      <c r="M1244" s="371"/>
      <c r="N1244" s="22"/>
      <c r="O1244" s="506"/>
      <c r="P1244" s="514"/>
      <c r="Q1244" s="515"/>
      <c r="R1244" s="437"/>
      <c r="S1244" s="515"/>
    </row>
    <row r="1245" spans="1:19" ht="11.1" customHeight="1">
      <c r="A1245" s="332"/>
      <c r="B1245" s="333">
        <v>0</v>
      </c>
      <c r="C1245" s="233"/>
      <c r="D1245" s="361"/>
      <c r="E1245" s="346">
        <v>0</v>
      </c>
      <c r="F1245" s="340"/>
      <c r="G1245" s="341"/>
      <c r="H1245" s="20"/>
      <c r="I1245" s="309"/>
      <c r="J1245" s="366">
        <v>0</v>
      </c>
      <c r="K1245" s="21">
        <v>0</v>
      </c>
      <c r="L1245" s="447">
        <v>0</v>
      </c>
      <c r="M1245" s="372"/>
      <c r="N1245" s="21">
        <v>0</v>
      </c>
      <c r="O1245" s="507">
        <v>0</v>
      </c>
      <c r="P1245" s="514"/>
      <c r="Q1245" s="515"/>
      <c r="R1245" s="437"/>
      <c r="S1245" s="515"/>
    </row>
    <row r="1246" spans="1:19" ht="11.1" customHeight="1">
      <c r="A1246" s="412"/>
      <c r="B1246" s="413">
        <v>0</v>
      </c>
      <c r="C1246" s="399"/>
      <c r="D1246" s="414"/>
      <c r="E1246" s="415"/>
      <c r="F1246" s="393"/>
      <c r="G1246" s="401"/>
      <c r="H1246" s="394"/>
      <c r="I1246" s="402"/>
      <c r="J1246" s="304"/>
      <c r="K1246" s="236"/>
      <c r="L1246" s="230"/>
      <c r="M1246" s="446"/>
      <c r="N1246" s="236"/>
      <c r="O1246" s="505"/>
      <c r="P1246" s="514"/>
      <c r="Q1246" s="515"/>
      <c r="R1246" s="437"/>
      <c r="S1246" s="515"/>
    </row>
    <row r="1247" spans="1:19" ht="11.1" customHeight="1">
      <c r="A1247" s="330"/>
      <c r="B1247" s="331">
        <v>0</v>
      </c>
      <c r="C1247" s="232"/>
      <c r="D1247" s="359"/>
      <c r="E1247" s="356"/>
      <c r="F1247" s="345"/>
      <c r="G1247" s="357"/>
      <c r="H1247" s="16"/>
      <c r="I1247" s="308"/>
      <c r="J1247" s="300"/>
      <c r="K1247" s="22"/>
      <c r="L1247" s="2"/>
      <c r="M1247" s="371"/>
      <c r="N1247" s="22"/>
      <c r="O1247" s="506"/>
      <c r="P1247" s="514"/>
      <c r="Q1247" s="515"/>
      <c r="R1247" s="437"/>
      <c r="S1247" s="515"/>
    </row>
    <row r="1248" spans="1:19" ht="11.1" customHeight="1">
      <c r="A1248" s="332"/>
      <c r="B1248" s="333">
        <v>0</v>
      </c>
      <c r="C1248" s="233"/>
      <c r="D1248" s="361"/>
      <c r="E1248" s="346">
        <v>0</v>
      </c>
      <c r="F1248" s="340"/>
      <c r="G1248" s="341"/>
      <c r="H1248" s="20"/>
      <c r="I1248" s="309"/>
      <c r="J1248" s="366">
        <v>0</v>
      </c>
      <c r="K1248" s="21">
        <v>0</v>
      </c>
      <c r="L1248" s="447">
        <v>0</v>
      </c>
      <c r="M1248" s="372"/>
      <c r="N1248" s="21">
        <v>0</v>
      </c>
      <c r="O1248" s="507">
        <v>0</v>
      </c>
      <c r="P1248" s="514"/>
      <c r="Q1248" s="515"/>
      <c r="R1248" s="437"/>
      <c r="S1248" s="515"/>
    </row>
    <row r="1249" spans="1:19" ht="11.1" customHeight="1">
      <c r="A1249" s="412"/>
      <c r="B1249" s="413">
        <v>0</v>
      </c>
      <c r="C1249" s="399"/>
      <c r="D1249" s="414"/>
      <c r="E1249" s="415"/>
      <c r="F1249" s="393"/>
      <c r="G1249" s="401"/>
      <c r="H1249" s="394"/>
      <c r="I1249" s="402"/>
      <c r="J1249" s="304"/>
      <c r="K1249" s="236"/>
      <c r="L1249" s="230"/>
      <c r="M1249" s="446"/>
      <c r="N1249" s="236"/>
      <c r="O1249" s="505"/>
      <c r="P1249" s="514"/>
      <c r="Q1249" s="515"/>
      <c r="R1249" s="437"/>
      <c r="S1249" s="515"/>
    </row>
    <row r="1250" spans="1:19" ht="11.1" customHeight="1">
      <c r="A1250" s="330"/>
      <c r="B1250" s="331">
        <v>0</v>
      </c>
      <c r="C1250" s="232"/>
      <c r="D1250" s="359"/>
      <c r="E1250" s="356"/>
      <c r="F1250" s="345"/>
      <c r="G1250" s="357"/>
      <c r="H1250" s="16"/>
      <c r="I1250" s="308"/>
      <c r="J1250" s="300"/>
      <c r="K1250" s="22"/>
      <c r="L1250" s="2"/>
      <c r="M1250" s="371"/>
      <c r="N1250" s="22"/>
      <c r="O1250" s="506"/>
      <c r="P1250" s="514"/>
      <c r="Q1250" s="515"/>
      <c r="R1250" s="437"/>
      <c r="S1250" s="515"/>
    </row>
    <row r="1251" spans="1:19" ht="11.1" customHeight="1">
      <c r="A1251" s="332"/>
      <c r="B1251" s="333">
        <v>0</v>
      </c>
      <c r="C1251" s="233"/>
      <c r="D1251" s="361"/>
      <c r="E1251" s="346">
        <v>0</v>
      </c>
      <c r="F1251" s="340"/>
      <c r="G1251" s="341"/>
      <c r="H1251" s="20"/>
      <c r="I1251" s="309"/>
      <c r="J1251" s="366">
        <v>0</v>
      </c>
      <c r="K1251" s="21">
        <v>0</v>
      </c>
      <c r="L1251" s="447">
        <v>0</v>
      </c>
      <c r="M1251" s="372"/>
      <c r="N1251" s="21">
        <v>0</v>
      </c>
      <c r="O1251" s="507">
        <v>0</v>
      </c>
      <c r="P1251" s="514"/>
      <c r="Q1251" s="515"/>
      <c r="R1251" s="437"/>
      <c r="S1251" s="515"/>
    </row>
    <row r="1252" spans="1:19" ht="11.1" customHeight="1">
      <c r="A1252" s="412"/>
      <c r="B1252" s="413">
        <v>0</v>
      </c>
      <c r="C1252" s="399"/>
      <c r="D1252" s="414"/>
      <c r="E1252" s="415"/>
      <c r="F1252" s="393"/>
      <c r="G1252" s="401"/>
      <c r="H1252" s="394"/>
      <c r="I1252" s="402"/>
      <c r="J1252" s="304"/>
      <c r="K1252" s="236"/>
      <c r="L1252" s="230"/>
      <c r="M1252" s="446"/>
      <c r="N1252" s="236"/>
      <c r="O1252" s="505"/>
      <c r="P1252" s="486"/>
      <c r="Q1252" s="430"/>
      <c r="R1252" s="436"/>
      <c r="S1252" s="430"/>
    </row>
    <row r="1253" spans="1:19" ht="11.1" customHeight="1">
      <c r="A1253" s="330"/>
      <c r="B1253" s="331">
        <v>0</v>
      </c>
      <c r="C1253" s="232"/>
      <c r="D1253" s="359"/>
      <c r="E1253" s="356"/>
      <c r="F1253" s="345"/>
      <c r="G1253" s="357"/>
      <c r="H1253" s="16"/>
      <c r="I1253" s="308"/>
      <c r="J1253" s="300"/>
      <c r="K1253" s="22"/>
      <c r="L1253" s="2"/>
      <c r="M1253" s="371"/>
      <c r="N1253" s="22"/>
      <c r="O1253" s="506"/>
      <c r="P1253" s="307"/>
      <c r="Q1253" s="431"/>
      <c r="R1253" s="437"/>
      <c r="S1253" s="431"/>
    </row>
    <row r="1254" spans="1:19" ht="11.1" customHeight="1">
      <c r="A1254" s="332"/>
      <c r="B1254" s="333">
        <v>0</v>
      </c>
      <c r="C1254" s="233"/>
      <c r="D1254" s="361"/>
      <c r="E1254" s="346">
        <v>0</v>
      </c>
      <c r="F1254" s="340"/>
      <c r="G1254" s="341"/>
      <c r="H1254" s="20"/>
      <c r="I1254" s="309"/>
      <c r="J1254" s="366">
        <v>0</v>
      </c>
      <c r="K1254" s="21">
        <v>0</v>
      </c>
      <c r="L1254" s="447">
        <v>0</v>
      </c>
      <c r="M1254" s="372"/>
      <c r="N1254" s="21">
        <v>0</v>
      </c>
      <c r="O1254" s="507">
        <v>0</v>
      </c>
      <c r="P1254" s="487"/>
      <c r="Q1254" s="432">
        <v>119.63000000000002</v>
      </c>
      <c r="R1254" s="438"/>
      <c r="S1254" s="432">
        <v>23.187999999999999</v>
      </c>
    </row>
    <row r="1255" spans="1:19" ht="11.1" customHeight="1">
      <c r="A1255" s="342"/>
      <c r="B1255" s="343"/>
      <c r="C1255" s="232"/>
      <c r="D1255" s="385"/>
      <c r="E1255" s="358"/>
      <c r="F1255" s="345"/>
      <c r="G1255" s="357"/>
      <c r="H1255" s="16"/>
      <c r="I1255" s="308"/>
      <c r="J1255" s="300"/>
      <c r="K1255" s="521"/>
      <c r="L1255" s="522"/>
      <c r="M1255" s="371"/>
      <c r="N1255" s="521"/>
      <c r="O1255" s="523"/>
      <c r="P1255" s="524"/>
      <c r="Q1255" s="16"/>
      <c r="R1255" s="16"/>
      <c r="S1255" s="16"/>
    </row>
    <row r="1256" spans="1:19" ht="11.1" customHeight="1">
      <c r="A1256" s="342"/>
      <c r="B1256" s="343"/>
      <c r="C1256" s="232"/>
      <c r="D1256" s="385"/>
      <c r="E1256" s="358"/>
      <c r="F1256" s="345"/>
      <c r="G1256" s="357"/>
      <c r="H1256" s="16"/>
      <c r="I1256" s="308"/>
      <c r="J1256" s="300"/>
      <c r="K1256" s="521"/>
      <c r="L1256" s="522"/>
      <c r="M1256" s="371"/>
      <c r="N1256" s="521"/>
      <c r="O1256" s="523"/>
      <c r="P1256" s="524"/>
      <c r="Q1256" s="16"/>
      <c r="R1256" s="16"/>
      <c r="S1256" s="16"/>
    </row>
    <row r="1257" spans="1:19" ht="11.1" customHeight="1">
      <c r="A1257" s="342"/>
      <c r="B1257" s="343"/>
      <c r="C1257" s="232"/>
      <c r="D1257" s="385"/>
      <c r="E1257" s="358"/>
      <c r="F1257" s="345"/>
      <c r="G1257" s="357"/>
      <c r="H1257" s="16"/>
      <c r="I1257" s="308"/>
      <c r="J1257" s="300"/>
      <c r="K1257" s="521"/>
      <c r="L1257" s="522"/>
      <c r="M1257" s="371"/>
      <c r="N1257" s="521"/>
      <c r="O1257" s="523"/>
      <c r="P1257" s="524"/>
      <c r="Q1257" s="16"/>
      <c r="R1257" s="16"/>
      <c r="S1257" s="16"/>
    </row>
    <row r="1258" spans="1:19" ht="11.1" customHeight="1">
      <c r="A1258" s="412"/>
      <c r="B1258" s="413">
        <v>0</v>
      </c>
      <c r="C1258" s="399"/>
      <c r="D1258" s="414"/>
      <c r="E1258" s="415"/>
      <c r="F1258" s="393"/>
      <c r="G1258" s="401"/>
      <c r="H1258" s="394"/>
      <c r="I1258" s="402"/>
      <c r="J1258" s="304"/>
      <c r="K1258" s="236"/>
      <c r="L1258" s="230"/>
      <c r="M1258" s="446"/>
      <c r="N1258" s="236"/>
      <c r="O1258" s="505"/>
    </row>
    <row r="1259" spans="1:19" ht="11.1" customHeight="1">
      <c r="A1259" s="330"/>
      <c r="B1259" s="331">
        <v>0</v>
      </c>
      <c r="C1259" s="232"/>
      <c r="D1259" s="359"/>
      <c r="E1259" s="356"/>
      <c r="F1259" s="345"/>
      <c r="G1259" s="357"/>
      <c r="H1259" s="16"/>
      <c r="I1259" s="308"/>
      <c r="J1259" s="300"/>
      <c r="K1259" s="22"/>
      <c r="L1259" s="2"/>
      <c r="M1259" s="371"/>
      <c r="N1259" s="22"/>
      <c r="O1259" s="506"/>
    </row>
    <row r="1260" spans="1:19" ht="11.1" customHeight="1">
      <c r="A1260" s="332"/>
      <c r="B1260" s="333">
        <v>0</v>
      </c>
      <c r="C1260" s="233"/>
      <c r="D1260" s="361"/>
      <c r="E1260" s="346">
        <v>0</v>
      </c>
      <c r="F1260" s="340"/>
      <c r="G1260" s="341"/>
      <c r="H1260" s="20"/>
      <c r="I1260" s="309"/>
      <c r="J1260" s="366">
        <v>0</v>
      </c>
      <c r="K1260" s="21">
        <v>0</v>
      </c>
      <c r="L1260" s="447">
        <v>0</v>
      </c>
      <c r="M1260" s="372"/>
      <c r="N1260" s="21">
        <v>0</v>
      </c>
      <c r="O1260" s="507">
        <v>0</v>
      </c>
    </row>
    <row r="1261" spans="1:19" ht="11.1" customHeight="1">
      <c r="A1261" s="412"/>
      <c r="B1261" s="413">
        <v>0</v>
      </c>
      <c r="C1261" s="399"/>
      <c r="D1261" s="414"/>
      <c r="E1261" s="415"/>
      <c r="F1261" s="393"/>
      <c r="G1261" s="401"/>
      <c r="H1261" s="394"/>
      <c r="I1261" s="402"/>
      <c r="J1261" s="304"/>
      <c r="K1261" s="236"/>
      <c r="L1261" s="230"/>
      <c r="M1261" s="446"/>
      <c r="N1261" s="236"/>
      <c r="O1261" s="505"/>
    </row>
    <row r="1262" spans="1:19" ht="11.1" customHeight="1">
      <c r="A1262" s="330"/>
      <c r="B1262" s="331">
        <v>0</v>
      </c>
      <c r="C1262" s="232"/>
      <c r="D1262" s="359"/>
      <c r="E1262" s="356"/>
      <c r="F1262" s="345"/>
      <c r="G1262" s="357"/>
      <c r="H1262" s="16"/>
      <c r="I1262" s="308"/>
      <c r="J1262" s="300"/>
      <c r="K1262" s="22"/>
      <c r="L1262" s="2"/>
      <c r="M1262" s="371"/>
      <c r="N1262" s="22"/>
      <c r="O1262" s="506"/>
    </row>
    <row r="1263" spans="1:19" ht="11.1" customHeight="1">
      <c r="A1263" s="527"/>
      <c r="B1263" s="453">
        <v>0</v>
      </c>
      <c r="C1263" s="454"/>
      <c r="D1263" s="455"/>
      <c r="E1263" s="456">
        <v>0</v>
      </c>
      <c r="F1263" s="457"/>
      <c r="G1263" s="458"/>
      <c r="H1263" s="459"/>
      <c r="I1263" s="460"/>
      <c r="J1263" s="508">
        <v>0</v>
      </c>
      <c r="K1263" s="509">
        <v>0</v>
      </c>
      <c r="L1263" s="510">
        <v>0</v>
      </c>
      <c r="M1263" s="528"/>
      <c r="N1263" s="509">
        <v>0</v>
      </c>
      <c r="O1263" s="511">
        <v>0</v>
      </c>
    </row>
    <row r="1264" spans="1:19" ht="11.1" customHeight="1">
      <c r="A1264" s="11"/>
      <c r="B1264" s="12">
        <v>0</v>
      </c>
      <c r="C1264" s="232"/>
      <c r="D1264" s="359"/>
      <c r="E1264" s="356"/>
      <c r="F1264" s="345"/>
      <c r="G1264" s="357"/>
      <c r="H1264" s="16"/>
      <c r="I1264" s="308"/>
      <c r="J1264" s="300"/>
      <c r="K1264" s="22"/>
      <c r="L1264" s="2"/>
      <c r="M1264" s="371"/>
      <c r="N1264" s="22"/>
      <c r="O1264" s="301"/>
    </row>
    <row r="1265" spans="1:15" ht="11.1" customHeight="1">
      <c r="A1265" s="330"/>
      <c r="B1265" s="331">
        <v>0</v>
      </c>
      <c r="C1265" s="232"/>
      <c r="D1265" s="359"/>
      <c r="E1265" s="356"/>
      <c r="F1265" s="345"/>
      <c r="G1265" s="357"/>
      <c r="H1265" s="16"/>
      <c r="I1265" s="308"/>
      <c r="J1265" s="300"/>
      <c r="K1265" s="22"/>
      <c r="L1265" s="2"/>
      <c r="M1265" s="371"/>
      <c r="N1265" s="22"/>
      <c r="O1265" s="301"/>
    </row>
    <row r="1266" spans="1:15" ht="11.1" customHeight="1">
      <c r="A1266" s="332"/>
      <c r="B1266" s="333">
        <v>0</v>
      </c>
      <c r="C1266" s="233"/>
      <c r="D1266" s="361"/>
      <c r="E1266" s="346">
        <v>0</v>
      </c>
      <c r="F1266" s="340">
        <v>0</v>
      </c>
      <c r="G1266" s="341">
        <v>0</v>
      </c>
      <c r="H1266" s="20">
        <v>0</v>
      </c>
      <c r="I1266" s="309"/>
      <c r="J1266" s="366">
        <v>0</v>
      </c>
      <c r="K1266" s="21">
        <v>0</v>
      </c>
      <c r="L1266" s="447">
        <v>0</v>
      </c>
      <c r="M1266" s="372"/>
      <c r="N1266" s="21">
        <v>0</v>
      </c>
      <c r="O1266" s="303">
        <v>0</v>
      </c>
    </row>
    <row r="1267" spans="1:15" ht="11.1" customHeight="1"/>
    <row r="1268" spans="1:15" ht="11.1" customHeight="1"/>
  </sheetData>
  <mergeCells count="8">
    <mergeCell ref="A2:O2"/>
    <mergeCell ref="D4:I5"/>
    <mergeCell ref="J4:L5"/>
    <mergeCell ref="M4:O5"/>
    <mergeCell ref="A4:A6"/>
    <mergeCell ref="B4:B6"/>
    <mergeCell ref="C4:C6"/>
    <mergeCell ref="H6:I6"/>
  </mergeCells>
  <phoneticPr fontId="15"/>
  <printOptions horizontalCentered="1" verticalCentered="1"/>
  <pageMargins left="0" right="0" top="0.59055118110236227" bottom="0" header="0" footer="0"/>
  <headerFooter alignWithMargins="0">
    <oddHeader>&amp;R&amp;11
No. &amp;P</oddHeader>
  </headerFooter>
  <rowBreaks count="27" manualBreakCount="27">
    <brk id="48" max="14" man="1"/>
    <brk id="93" max="14" man="1"/>
    <brk id="138" max="14" man="1"/>
    <brk id="183" max="14" man="1"/>
    <brk id="228" max="14" man="1"/>
    <brk id="273" max="14" man="1"/>
    <brk id="318" max="14" man="1"/>
    <brk id="363" max="14" man="1"/>
    <brk id="408" max="14" man="1"/>
    <brk id="453" max="14" man="1"/>
    <brk id="498" max="14" man="1"/>
    <brk id="543" max="14" man="1"/>
    <brk id="588" max="14" man="1"/>
    <brk id="633" max="14" man="1"/>
    <brk id="678" max="14" man="1"/>
    <brk id="723" max="14" man="1"/>
    <brk id="768" max="14" man="1"/>
    <brk id="813" max="14" man="1"/>
    <brk id="858" max="14" man="1"/>
    <brk id="903" max="14" man="1"/>
    <brk id="948" max="14" man="1"/>
    <brk id="993" max="14" man="1"/>
    <brk id="1038" max="14" man="1"/>
    <brk id="1083" max="14" man="1"/>
    <brk id="1128" max="14" man="1"/>
    <brk id="1173" max="14" man="1"/>
    <brk id="121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仕訳書 (磁気探査)</vt:lpstr>
      <vt:lpstr>旧-見積</vt:lpstr>
      <vt:lpstr>仕訳書</vt:lpstr>
      <vt:lpstr>内訳書(空調・換気）</vt:lpstr>
      <vt:lpstr>内訳書(衛生など)</vt:lpstr>
      <vt:lpstr>'旧-見積'!Print_Area</vt:lpstr>
      <vt:lpstr>仕訳書!Print_Area</vt:lpstr>
      <vt:lpstr>'仕訳書 (磁気探査)'!Print_Area</vt:lpstr>
      <vt:lpstr>'内訳書(衛生など)'!Print_Area</vt:lpstr>
      <vt:lpstr>'内訳書(空調・換気）'!Print_Area</vt:lpstr>
      <vt:lpstr>'内訳書(衛生など)'!Print_Titles</vt:lpstr>
      <vt:lpstr>'内訳書(空調・換気）'!Print_Titles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仕訳内訳書</dc:title>
  <dc:subject>知念小学校</dc:subject>
  <dc:creator>総合設計玉城</dc:creator>
  <cp:lastModifiedBy>ほたる 宇良</cp:lastModifiedBy>
  <cp:lastPrinted>2026-05-28T23:39:27Z</cp:lastPrinted>
  <dcterms:created xsi:type="dcterms:W3CDTF">1999-08-23T04:47:20Z</dcterms:created>
  <dcterms:modified xsi:type="dcterms:W3CDTF">2026-05-28T23:41:06Z</dcterms:modified>
</cp:coreProperties>
</file>